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Usuario\Documents\MEGA\GUAPOTA\2026\CONTRATACION\MENOR CUANTIA\MGSAMC-006-2026 MANTENIMIENTO ESCUELA\Proceso Mantenimiento\"/>
    </mc:Choice>
  </mc:AlternateContent>
  <xr:revisionPtr revIDLastSave="0" documentId="13_ncr:1_{31961697-5FA0-4579-8166-4B39277CBD57}" xr6:coauthVersionLast="47" xr6:coauthVersionMax="47" xr10:uidLastSave="{00000000-0000-0000-0000-000000000000}"/>
  <bookViews>
    <workbookView xWindow="0" yWindow="780" windowWidth="28800" windowHeight="12600" tabRatio="906" activeTab="16" xr2:uid="{00000000-000D-0000-FFFF-FFFF00000000}"/>
  </bookViews>
  <sheets>
    <sheet name="PRESUPUESTO OFICIAL (Entidad)" sheetId="265" r:id="rId1"/>
    <sheet name="PROPUESTA ECONOMICA(Proponente)" sheetId="269" r:id="rId2"/>
    <sheet name="1,1" sheetId="268" r:id="rId3"/>
    <sheet name="1,2" sheetId="270" r:id="rId4"/>
    <sheet name="1,3" sheetId="271" r:id="rId5"/>
    <sheet name="1,4" sheetId="272" r:id="rId6"/>
    <sheet name="1,5" sheetId="273" r:id="rId7"/>
    <sheet name="1,6" sheetId="274" r:id="rId8"/>
    <sheet name="2,1" sheetId="275" r:id="rId9"/>
    <sheet name="2,2" sheetId="277" r:id="rId10"/>
    <sheet name="2,3" sheetId="278" r:id="rId11"/>
    <sheet name="3,01" sheetId="279" r:id="rId12"/>
    <sheet name="3,2" sheetId="280" r:id="rId13"/>
    <sheet name="3,3" sheetId="281" r:id="rId14"/>
    <sheet name="3,dsf" sheetId="282" state="hidden" r:id="rId15"/>
    <sheet name="3,4" sheetId="283" r:id="rId16"/>
    <sheet name="3,5" sheetId="284"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0">#REF!</definedName>
    <definedName name="\00">#REF!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5">#REF!</definedName>
    <definedName name="\a" localSheetId="16">#REF!</definedName>
    <definedName name="\a" localSheetId="14">#REF!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5">#REF!</definedName>
    <definedName name="\s" localSheetId="16">#REF!</definedName>
    <definedName name="\s" localSheetId="14">#REF!</definedName>
    <definedName name="\s">#REF!</definedName>
    <definedName name="\V">#REF!</definedName>
    <definedName name="\X" localSheetId="2">'1,1'!ERR</definedName>
    <definedName name="\X" localSheetId="3">'1,2'!ERR</definedName>
    <definedName name="\X" localSheetId="4">'1,3'!ERR</definedName>
    <definedName name="\X" localSheetId="5">'1,4'!ERR</definedName>
    <definedName name="\X" localSheetId="6">'1,5'!ERR</definedName>
    <definedName name="\X" localSheetId="7">'1,6'!ERR</definedName>
    <definedName name="\X" localSheetId="8">'2,1'!ERR</definedName>
    <definedName name="\X" localSheetId="9">'2,2'!ERR</definedName>
    <definedName name="\X" localSheetId="10">'2,3'!ERR</definedName>
    <definedName name="\X" localSheetId="11">'3,01'!ERR</definedName>
    <definedName name="\X" localSheetId="12">'3,2'!ERR</definedName>
    <definedName name="\X" localSheetId="13">'3,3'!ERR</definedName>
    <definedName name="\X" localSheetId="15">'3,4'!ERR</definedName>
    <definedName name="\X" localSheetId="16">'3,5'!ERR</definedName>
    <definedName name="\X" localSheetId="14">'3,dsf'!ERR</definedName>
    <definedName name="\X">[0]!ERR</definedName>
    <definedName name="\Z" localSheetId="2">'1,1'!ERR</definedName>
    <definedName name="\Z" localSheetId="3">'1,2'!ERR</definedName>
    <definedName name="\Z" localSheetId="4">'1,3'!ERR</definedName>
    <definedName name="\Z" localSheetId="5">'1,4'!ERR</definedName>
    <definedName name="\Z" localSheetId="6">'1,5'!ERR</definedName>
    <definedName name="\Z" localSheetId="7">'1,6'!ERR</definedName>
    <definedName name="\Z" localSheetId="8">'2,1'!ERR</definedName>
    <definedName name="\Z" localSheetId="9">'2,2'!ERR</definedName>
    <definedName name="\Z" localSheetId="10">'2,3'!ERR</definedName>
    <definedName name="\Z" localSheetId="11">'3,01'!ERR</definedName>
    <definedName name="\Z" localSheetId="12">'3,2'!ERR</definedName>
    <definedName name="\Z" localSheetId="13">'3,3'!ERR</definedName>
    <definedName name="\Z" localSheetId="15">'3,4'!ERR</definedName>
    <definedName name="\Z" localSheetId="16">'3,5'!ERR</definedName>
    <definedName name="\Z" localSheetId="14">'3,dsf'!ERR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5">#REF!</definedName>
    <definedName name="_________PJ50" localSheetId="16">#REF!</definedName>
    <definedName name="_________PJ50" localSheetId="14">#REF!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5">#REF!</definedName>
    <definedName name="________MA2" localSheetId="16">#REF!</definedName>
    <definedName name="________MA2" localSheetId="14">#REF!</definedName>
    <definedName name="________MA2">#REF!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5">#REF!</definedName>
    <definedName name="________PJ50" localSheetId="16">#REF!</definedName>
    <definedName name="________PJ50" localSheetId="14">#REF!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5">#REF!</definedName>
    <definedName name="_______MA2" localSheetId="16">#REF!</definedName>
    <definedName name="_______MA2" localSheetId="14">#REF!</definedName>
    <definedName name="_______MA2">#REF!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5">#REF!</definedName>
    <definedName name="_______PJ50" localSheetId="16">#REF!</definedName>
    <definedName name="_______PJ50" localSheetId="14">#REF!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5">#REF!</definedName>
    <definedName name="______MA2" localSheetId="16">#REF!</definedName>
    <definedName name="______MA2" localSheetId="14">#REF!</definedName>
    <definedName name="______MA2">#REF!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5">#REF!</definedName>
    <definedName name="______PJ50" localSheetId="16">#REF!</definedName>
    <definedName name="______PJ50" localSheetId="14">#REF!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12">[9]!_xlbgnm.ane7</definedName>
    <definedName name="_____ane7" localSheetId="13">[9]!_xlbgnm.ane7</definedName>
    <definedName name="_____ane7" localSheetId="15">[9]!_xlbgnm.ane7</definedName>
    <definedName name="_____ane7" localSheetId="16">[9]!_xlbgnm.ane7</definedName>
    <definedName name="_____ane7" localSheetId="14">[9]!_xlbgnm.ane7</definedName>
    <definedName name="_____ane7" localSheetId="1">[9]!_xlbgnm.ane7</definedName>
    <definedName name="_____ane7">[9]!_xlbgnm.ane7</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12">[9]!_xlbgnm.ane8</definedName>
    <definedName name="_____ane8" localSheetId="13">[9]!_xlbgnm.ane8</definedName>
    <definedName name="_____ane8" localSheetId="15">[9]!_xlbgnm.ane8</definedName>
    <definedName name="_____ane8" localSheetId="16">[9]!_xlbgnm.ane8</definedName>
    <definedName name="_____ane8" localSheetId="14">[9]!_xlbgnm.ane8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5">#REF!</definedName>
    <definedName name="_____MA2" localSheetId="16">#REF!</definedName>
    <definedName name="_____MA2" localSheetId="14">#REF!</definedName>
    <definedName name="_____MA2">#REF!</definedName>
    <definedName name="_____OCD1">[11]Tablas!#REF!</definedName>
    <definedName name="_____OCI1">[11]Tablas!#REF!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5">#REF!</definedName>
    <definedName name="_____PJ50" localSheetId="16">#REF!</definedName>
    <definedName name="_____PJ50" localSheetId="14">#REF!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 localSheetId="12">[13]!_xlbgnm.ane7</definedName>
    <definedName name="____ane7" localSheetId="13">[13]!_xlbgnm.ane7</definedName>
    <definedName name="____ane7" localSheetId="15">[13]!_xlbgnm.ane7</definedName>
    <definedName name="____ane7" localSheetId="16">[13]!_xlbgnm.ane7</definedName>
    <definedName name="____ane7" localSheetId="14">[13]!_xlbgnm.ane7</definedName>
    <definedName name="____ane7" localSheetId="1">[13]!_xlbgnm.ane7</definedName>
    <definedName name="____ane7">[13]!_xlbgnm.ane7</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 localSheetId="12">[13]!_xlbgnm.ane8</definedName>
    <definedName name="____ane8" localSheetId="13">[13]!_xlbgnm.ane8</definedName>
    <definedName name="____ane8" localSheetId="15">[13]!_xlbgnm.ane8</definedName>
    <definedName name="____ane8" localSheetId="16">[13]!_xlbgnm.ane8</definedName>
    <definedName name="____ane8" localSheetId="14">[13]!_xlbgnm.ane8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5">#REF!</definedName>
    <definedName name="____MA2" localSheetId="16">#REF!</definedName>
    <definedName name="____MA2" localSheetId="14">#REF!</definedName>
    <definedName name="____MA2">#REF!</definedName>
    <definedName name="____OCD1">[11]Tablas!#REF!</definedName>
    <definedName name="____OCI1">[11]Tablas!#REF!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5">#REF!</definedName>
    <definedName name="____PJ50" localSheetId="16">#REF!</definedName>
    <definedName name="____PJ50" localSheetId="14">#REF!</definedName>
    <definedName name="____PJ50">#REF!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5">#REF!</definedName>
    <definedName name="____pj51" localSheetId="16">#REF!</definedName>
    <definedName name="____pj51" localSheetId="14">#REF!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 localSheetId="12">[15]!_xlbgnm.ane7</definedName>
    <definedName name="___ane7" localSheetId="13">[15]!_xlbgnm.ane7</definedName>
    <definedName name="___ane7" localSheetId="15">[15]!_xlbgnm.ane7</definedName>
    <definedName name="___ane7" localSheetId="16">[15]!_xlbgnm.ane7</definedName>
    <definedName name="___ane7" localSheetId="14">[15]!_xlbgnm.ane7</definedName>
    <definedName name="___ane7" localSheetId="1">[15]!_xlbgnm.ane7</definedName>
    <definedName name="___ane7">[15]!_xlbgnm.ane7</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 localSheetId="12">[15]!_xlbgnm.ane8</definedName>
    <definedName name="___ane8" localSheetId="13">[15]!_xlbgnm.ane8</definedName>
    <definedName name="___ane8" localSheetId="15">[15]!_xlbgnm.ane8</definedName>
    <definedName name="___ane8" localSheetId="16">[15]!_xlbgnm.ane8</definedName>
    <definedName name="___ane8" localSheetId="14">[15]!_xlbgnm.ane8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5">#REF!</definedName>
    <definedName name="___MA2" localSheetId="16">#REF!</definedName>
    <definedName name="___MA2" localSheetId="14">#REF!</definedName>
    <definedName name="___MA2">#REF!</definedName>
    <definedName name="___OCD1">[11]Tablas!#REF!</definedName>
    <definedName name="___OCI1">[11]Tablas!#REF!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5">#REF!</definedName>
    <definedName name="___PJ50" localSheetId="16">#REF!</definedName>
    <definedName name="___PJ50" localSheetId="14">#REF!</definedName>
    <definedName name="___PJ50">#REF!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5">#REF!</definedName>
    <definedName name="___pj51" localSheetId="16">#REF!</definedName>
    <definedName name="___pj51" localSheetId="14">#REF!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 localSheetId="12">[13]!_xlbgnm.ane7</definedName>
    <definedName name="__ane7" localSheetId="13">[13]!_xlbgnm.ane7</definedName>
    <definedName name="__ane7" localSheetId="15">[13]!_xlbgnm.ane7</definedName>
    <definedName name="__ane7" localSheetId="16">[13]!_xlbgnm.ane7</definedName>
    <definedName name="__ane7" localSheetId="14">[13]!_xlbgnm.ane7</definedName>
    <definedName name="__ane7" localSheetId="1">[13]!_xlbgnm.ane7</definedName>
    <definedName name="__ane7">[13]!_xlbgnm.ane7</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 localSheetId="12">[13]!_xlbgnm.ane8</definedName>
    <definedName name="__ane8" localSheetId="13">[13]!_xlbgnm.ane8</definedName>
    <definedName name="__ane8" localSheetId="15">[13]!_xlbgnm.ane8</definedName>
    <definedName name="__ane8" localSheetId="16">[13]!_xlbgnm.ane8</definedName>
    <definedName name="__ane8" localSheetId="14">[13]!_xlbgnm.ane8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'1,1'!ERR</definedName>
    <definedName name="__F" localSheetId="3">'1,2'!ERR</definedName>
    <definedName name="__F" localSheetId="4">'1,3'!ERR</definedName>
    <definedName name="__F" localSheetId="5">'1,4'!ERR</definedName>
    <definedName name="__F" localSheetId="6">'1,5'!ERR</definedName>
    <definedName name="__F" localSheetId="7">'1,6'!ERR</definedName>
    <definedName name="__F" localSheetId="8">'2,1'!ERR</definedName>
    <definedName name="__F" localSheetId="9">'2,2'!ERR</definedName>
    <definedName name="__F" localSheetId="10">'2,3'!ERR</definedName>
    <definedName name="__F" localSheetId="11">'3,01'!ERR</definedName>
    <definedName name="__F" localSheetId="12">'3,2'!ERR</definedName>
    <definedName name="__F" localSheetId="13">'3,3'!ERR</definedName>
    <definedName name="__F" localSheetId="15">'3,4'!ERR</definedName>
    <definedName name="__F" localSheetId="16">'3,5'!ERR</definedName>
    <definedName name="__F" localSheetId="14">'3,dsf'!ERR</definedName>
    <definedName name="__F">[0]!ERR</definedName>
    <definedName name="__FS01" localSheetId="2">'1,1'!ERR</definedName>
    <definedName name="__FS01" localSheetId="3">'1,2'!ERR</definedName>
    <definedName name="__FS01" localSheetId="4">'1,3'!ERR</definedName>
    <definedName name="__FS01" localSheetId="5">'1,4'!ERR</definedName>
    <definedName name="__FS01" localSheetId="6">'1,5'!ERR</definedName>
    <definedName name="__FS01" localSheetId="7">'1,6'!ERR</definedName>
    <definedName name="__FS01" localSheetId="8">'2,1'!ERR</definedName>
    <definedName name="__FS01" localSheetId="9">'2,2'!ERR</definedName>
    <definedName name="__FS01" localSheetId="10">'2,3'!ERR</definedName>
    <definedName name="__FS01" localSheetId="11">'3,01'!ERR</definedName>
    <definedName name="__FS01" localSheetId="12">'3,2'!ERR</definedName>
    <definedName name="__FS01" localSheetId="13">'3,3'!ERR</definedName>
    <definedName name="__FS01" localSheetId="15">'3,4'!ERR</definedName>
    <definedName name="__FS01" localSheetId="16">'3,5'!ERR</definedName>
    <definedName name="__FS01" localSheetId="14">'3,dsf'!ERR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5">#REF!</definedName>
    <definedName name="__MA2" localSheetId="16">#REF!</definedName>
    <definedName name="__MA2" localSheetId="14">#REF!</definedName>
    <definedName name="__MA2">#REF!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 localSheetId="12">[19]PESOS!#REF!</definedName>
    <definedName name="__mun2" localSheetId="13">[19]PESOS!#REF!</definedName>
    <definedName name="__mun2" localSheetId="15">[19]PESOS!#REF!</definedName>
    <definedName name="__mun2" localSheetId="16">[19]PESOS!#REF!</definedName>
    <definedName name="__mun2" localSheetId="14">[19]PESOS!#REF!</definedName>
    <definedName name="__mun2">[19]PESOS!#REF!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5">#REF!</definedName>
    <definedName name="__num10" localSheetId="16">#REF!</definedName>
    <definedName name="__num10" localSheetId="14">#REF!</definedName>
    <definedName name="__num10">#REF!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5">#REF!</definedName>
    <definedName name="__num2" localSheetId="16">#REF!</definedName>
    <definedName name="__num2" localSheetId="14">#REF!</definedName>
    <definedName name="__num2">#REF!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5">#REF!</definedName>
    <definedName name="__num3" localSheetId="16">#REF!</definedName>
    <definedName name="__num3" localSheetId="14">#REF!</definedName>
    <definedName name="__num3">#REF!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5">#REF!</definedName>
    <definedName name="__num4" localSheetId="16">#REF!</definedName>
    <definedName name="__num4" localSheetId="14">#REF!</definedName>
    <definedName name="__num4">#REF!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5">#REF!</definedName>
    <definedName name="__num5" localSheetId="16">#REF!</definedName>
    <definedName name="__num5" localSheetId="14">#REF!</definedName>
    <definedName name="__num5">#REF!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5">#REF!</definedName>
    <definedName name="__num6" localSheetId="16">#REF!</definedName>
    <definedName name="__num6" localSheetId="14">#REF!</definedName>
    <definedName name="__num6">#REF!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5">#REF!</definedName>
    <definedName name="__num7" localSheetId="16">#REF!</definedName>
    <definedName name="__num7" localSheetId="14">#REF!</definedName>
    <definedName name="__num7">#REF!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5">#REF!</definedName>
    <definedName name="__num8" localSheetId="16">#REF!</definedName>
    <definedName name="__num8" localSheetId="14">#REF!</definedName>
    <definedName name="__num8">#REF!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5">#REF!</definedName>
    <definedName name="__num9" localSheetId="16">#REF!</definedName>
    <definedName name="__num9" localSheetId="14">#REF!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5">#REF!</definedName>
    <definedName name="__PJ50" localSheetId="16">#REF!</definedName>
    <definedName name="__PJ50" localSheetId="14">#REF!</definedName>
    <definedName name="__PJ50">#REF!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5">#REF!</definedName>
    <definedName name="__pj51" localSheetId="16">#REF!</definedName>
    <definedName name="__pj51" localSheetId="14">#REF!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5">#REF!</definedName>
    <definedName name="__ref4" localSheetId="16">#REF!</definedName>
    <definedName name="__ref4" localSheetId="14">#REF!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4"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4"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4"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4"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 localSheetId="12">[13]!_xlbgnm.ane7</definedName>
    <definedName name="_ane7" localSheetId="13">[13]!_xlbgnm.ane7</definedName>
    <definedName name="_ane7" localSheetId="15">[13]!_xlbgnm.ane7</definedName>
    <definedName name="_ane7" localSheetId="16">[13]!_xlbgnm.ane7</definedName>
    <definedName name="_ane7" localSheetId="14">[13]!_xlbgnm.ane7</definedName>
    <definedName name="_ane7" localSheetId="1">[13]!_xlbgnm.ane7</definedName>
    <definedName name="_ane7">[13]!_xlbgnm.ane7</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 localSheetId="12">[13]!_xlbgnm.ane8</definedName>
    <definedName name="_ane8" localSheetId="13">[13]!_xlbgnm.ane8</definedName>
    <definedName name="_ane8" localSheetId="15">[13]!_xlbgnm.ane8</definedName>
    <definedName name="_ane8" localSheetId="16">[13]!_xlbgnm.ane8</definedName>
    <definedName name="_ane8" localSheetId="14">[13]!_xlbgnm.ane8</definedName>
    <definedName name="_ane8" localSheetId="1">[13]!_xlbgnm.ane8</definedName>
    <definedName name="_ane8">[13]!_xlbgnm.ane8</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5">#REF!</definedName>
    <definedName name="_APU221" localSheetId="16">#REF!</definedName>
    <definedName name="_APU221" localSheetId="14">#REF!</definedName>
    <definedName name="_APU221">#REF!</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12">[21]!absc</definedName>
    <definedName name="_APU465" localSheetId="13">[21]!absc</definedName>
    <definedName name="_APU465" localSheetId="15">[21]!absc</definedName>
    <definedName name="_APU465" localSheetId="16">[21]!absc</definedName>
    <definedName name="_APU465" localSheetId="14">[21]!absc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4"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4"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4"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4"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4"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4"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4"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4"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5">#REF!</definedName>
    <definedName name="_EST1" localSheetId="16">#REF!</definedName>
    <definedName name="_EST1" localSheetId="14">#REF!</definedName>
    <definedName name="_EST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5">#REF!</definedName>
    <definedName name="_EST10" localSheetId="16">#REF!</definedName>
    <definedName name="_EST10" localSheetId="14">#REF!</definedName>
    <definedName name="_EST10">#REF!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5">#REF!</definedName>
    <definedName name="_EST11" localSheetId="16">#REF!</definedName>
    <definedName name="_EST11" localSheetId="14">#REF!</definedName>
    <definedName name="_EST1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5">#REF!</definedName>
    <definedName name="_EST12" localSheetId="16">#REF!</definedName>
    <definedName name="_EST12" localSheetId="14">#REF!</definedName>
    <definedName name="_EST12">#REF!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5">#REF!</definedName>
    <definedName name="_EST13" localSheetId="16">#REF!</definedName>
    <definedName name="_EST13" localSheetId="14">#REF!</definedName>
    <definedName name="_EST13">#REF!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5">#REF!</definedName>
    <definedName name="_EST14" localSheetId="16">#REF!</definedName>
    <definedName name="_EST14" localSheetId="14">#REF!</definedName>
    <definedName name="_EST14">#REF!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5">#REF!</definedName>
    <definedName name="_EST15" localSheetId="16">#REF!</definedName>
    <definedName name="_EST15" localSheetId="14">#REF!</definedName>
    <definedName name="_EST15">#REF!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5">#REF!</definedName>
    <definedName name="_EST16" localSheetId="16">#REF!</definedName>
    <definedName name="_EST16" localSheetId="14">#REF!</definedName>
    <definedName name="_EST16">#REF!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5">#REF!</definedName>
    <definedName name="_EST17" localSheetId="16">#REF!</definedName>
    <definedName name="_EST17" localSheetId="14">#REF!</definedName>
    <definedName name="_EST17">#REF!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5">#REF!</definedName>
    <definedName name="_EST18" localSheetId="16">#REF!</definedName>
    <definedName name="_EST18" localSheetId="14">#REF!</definedName>
    <definedName name="_EST18">#REF!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5">#REF!</definedName>
    <definedName name="_EST19" localSheetId="16">#REF!</definedName>
    <definedName name="_EST19" localSheetId="14">#REF!</definedName>
    <definedName name="_EST19">#REF!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5">#REF!</definedName>
    <definedName name="_EST2" localSheetId="16">#REF!</definedName>
    <definedName name="_EST2" localSheetId="14">#REF!</definedName>
    <definedName name="_EST2">#REF!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5">#REF!</definedName>
    <definedName name="_EST3" localSheetId="16">#REF!</definedName>
    <definedName name="_EST3" localSheetId="14">#REF!</definedName>
    <definedName name="_EST3">#REF!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5">#REF!</definedName>
    <definedName name="_EST4" localSheetId="16">#REF!</definedName>
    <definedName name="_EST4" localSheetId="14">#REF!</definedName>
    <definedName name="_EST4">#REF!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5">#REF!</definedName>
    <definedName name="_EST5" localSheetId="16">#REF!</definedName>
    <definedName name="_EST5" localSheetId="14">#REF!</definedName>
    <definedName name="_EST5">#REF!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5">#REF!</definedName>
    <definedName name="_EST6" localSheetId="16">#REF!</definedName>
    <definedName name="_EST6" localSheetId="14">#REF!</definedName>
    <definedName name="_EST6">#REF!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5">#REF!</definedName>
    <definedName name="_EST7" localSheetId="16">#REF!</definedName>
    <definedName name="_EST7" localSheetId="14">#REF!</definedName>
    <definedName name="_EST7">#REF!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5">#REF!</definedName>
    <definedName name="_EST8" localSheetId="16">#REF!</definedName>
    <definedName name="_EST8" localSheetId="14">#REF!</definedName>
    <definedName name="_EST8">#REF!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5">#REF!</definedName>
    <definedName name="_EST9" localSheetId="16">#REF!</definedName>
    <definedName name="_EST9" localSheetId="14">#REF!</definedName>
    <definedName name="_EST9">#REF!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5">#REF!</definedName>
    <definedName name="_EXC1" localSheetId="16">#REF!</definedName>
    <definedName name="_EXC1" localSheetId="14">#REF!</definedName>
    <definedName name="_EXC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5">#REF!</definedName>
    <definedName name="_EXC10" localSheetId="16">#REF!</definedName>
    <definedName name="_EXC10" localSheetId="14">#REF!</definedName>
    <definedName name="_EXC10">#REF!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5">#REF!</definedName>
    <definedName name="_EXC11" localSheetId="16">#REF!</definedName>
    <definedName name="_EXC11" localSheetId="14">#REF!</definedName>
    <definedName name="_EXC1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5">#REF!</definedName>
    <definedName name="_EXC12" localSheetId="16">#REF!</definedName>
    <definedName name="_EXC12" localSheetId="14">#REF!</definedName>
    <definedName name="_EXC12">#REF!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5">#REF!</definedName>
    <definedName name="_EXC2" localSheetId="16">#REF!</definedName>
    <definedName name="_EXC2" localSheetId="14">#REF!</definedName>
    <definedName name="_EXC2">#REF!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5">#REF!</definedName>
    <definedName name="_EXC3" localSheetId="16">#REF!</definedName>
    <definedName name="_EXC3" localSheetId="14">#REF!</definedName>
    <definedName name="_EXC3">#REF!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5">#REF!</definedName>
    <definedName name="_EXC4" localSheetId="16">#REF!</definedName>
    <definedName name="_EXC4" localSheetId="14">#REF!</definedName>
    <definedName name="_EXC4">#REF!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5">#REF!</definedName>
    <definedName name="_EXC5" localSheetId="16">#REF!</definedName>
    <definedName name="_EXC5" localSheetId="14">#REF!</definedName>
    <definedName name="_EXC5">#REF!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5">#REF!</definedName>
    <definedName name="_EXC6" localSheetId="16">#REF!</definedName>
    <definedName name="_EXC6" localSheetId="14">#REF!</definedName>
    <definedName name="_EXC6">#REF!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5">#REF!</definedName>
    <definedName name="_EXC7" localSheetId="16">#REF!</definedName>
    <definedName name="_EXC7" localSheetId="14">#REF!</definedName>
    <definedName name="_EXC7">#REF!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5">#REF!</definedName>
    <definedName name="_EXC8" localSheetId="16">#REF!</definedName>
    <definedName name="_EXC8" localSheetId="14">#REF!</definedName>
    <definedName name="_EXC8">#REF!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5">#REF!</definedName>
    <definedName name="_EXC9" localSheetId="16">#REF!</definedName>
    <definedName name="_EXC9" localSheetId="14">#REF!</definedName>
    <definedName name="_EXC9">#REF!</definedName>
    <definedName name="_F" localSheetId="2">'1,1'!ERR</definedName>
    <definedName name="_F" localSheetId="3">'1,2'!ERR</definedName>
    <definedName name="_F" localSheetId="4">'1,3'!ERR</definedName>
    <definedName name="_F" localSheetId="5">'1,4'!ERR</definedName>
    <definedName name="_F" localSheetId="6">'1,5'!ERR</definedName>
    <definedName name="_F" localSheetId="7">'1,6'!ERR</definedName>
    <definedName name="_F" localSheetId="8">'2,1'!ERR</definedName>
    <definedName name="_F" localSheetId="9">'2,2'!ERR</definedName>
    <definedName name="_F" localSheetId="10">'2,3'!ERR</definedName>
    <definedName name="_F" localSheetId="11">'3,01'!ERR</definedName>
    <definedName name="_F" localSheetId="12">'3,2'!ERR</definedName>
    <definedName name="_F" localSheetId="13">'3,3'!ERR</definedName>
    <definedName name="_F" localSheetId="15">'3,4'!ERR</definedName>
    <definedName name="_F" localSheetId="16">'3,5'!ERR</definedName>
    <definedName name="_F" localSheetId="14">'3,dsf'!ERR</definedName>
    <definedName name="_F">[0]!ERR</definedName>
    <definedName name="_F10">#REF!</definedName>
    <definedName name="_FC">#REF!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5" hidden="1">#REF!</definedName>
    <definedName name="_Fill" localSheetId="16" hidden="1">#REF!</definedName>
    <definedName name="_Fill" localSheetId="14" hidden="1">#REF!</definedName>
    <definedName name="_Fill" hidden="1">#REF!</definedName>
    <definedName name="_xlnm._FilterDatabase" localSheetId="0" hidden="1">'PRESUPUESTO OFICIAL (Entidad)'!$I$9:$I$31</definedName>
    <definedName name="_xlnm._FilterDatabase" localSheetId="1" hidden="1">'PROPUESTA ECONOMICA(Proponente)'!$I$9:$I$31</definedName>
    <definedName name="_FS01" localSheetId="2">'1,1'!ERR</definedName>
    <definedName name="_FS01" localSheetId="3">'1,2'!ERR</definedName>
    <definedName name="_FS01" localSheetId="4">'1,3'!ERR</definedName>
    <definedName name="_FS01" localSheetId="5">'1,4'!ERR</definedName>
    <definedName name="_FS01" localSheetId="6">'1,5'!ERR</definedName>
    <definedName name="_FS01" localSheetId="7">'1,6'!ERR</definedName>
    <definedName name="_FS01" localSheetId="8">'2,1'!ERR</definedName>
    <definedName name="_FS01" localSheetId="9">'2,2'!ERR</definedName>
    <definedName name="_FS01" localSheetId="10">'2,3'!ERR</definedName>
    <definedName name="_FS01" localSheetId="11">'3,01'!ERR</definedName>
    <definedName name="_FS01" localSheetId="12">'3,2'!ERR</definedName>
    <definedName name="_FS01" localSheetId="13">'3,3'!ERR</definedName>
    <definedName name="_FS01" localSheetId="15">'3,4'!ERR</definedName>
    <definedName name="_FS01" localSheetId="16">'3,5'!ERR</definedName>
    <definedName name="_FS01" localSheetId="14">'3,dsf'!ERR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4"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4"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4"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4"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4"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4"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4"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4"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4"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4"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4"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4"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4"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4"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4"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4"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4"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4"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4"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4"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4"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4"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5">#REF!</definedName>
    <definedName name="_IPC2002" localSheetId="16">#REF!</definedName>
    <definedName name="_IPC2002" localSheetId="14">#REF!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4"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4"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4"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4"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4"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4"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4"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5" hidden="1">#REF!</definedName>
    <definedName name="_Key1" localSheetId="16" hidden="1">#REF!</definedName>
    <definedName name="_Key1" localSheetId="14"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4"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5">#REF!</definedName>
    <definedName name="_lar03" localSheetId="16">#REF!</definedName>
    <definedName name="_lar03" localSheetId="14">#REF!</definedName>
    <definedName name="_lar0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4"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4"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4"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4"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4"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4"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4"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5">#REF!</definedName>
    <definedName name="_MA2" localSheetId="16">#REF!</definedName>
    <definedName name="_MA2" localSheetId="14">#REF!</definedName>
    <definedName name="_MA2">#REF!</definedName>
    <definedName name="_MAT1">#REF!</definedName>
    <definedName name="_MOD1">#REF!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 localSheetId="12">[19]PESOS!#REF!</definedName>
    <definedName name="_mun2" localSheetId="13">[19]PESOS!#REF!</definedName>
    <definedName name="_mun2" localSheetId="15">[19]PESOS!#REF!</definedName>
    <definedName name="_mun2" localSheetId="16">[19]PESOS!#REF!</definedName>
    <definedName name="_mun2" localSheetId="14">[19]PESOS!#REF!</definedName>
    <definedName name="_mun2">[19]PESOS!#REF!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4"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4"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5">#REF!</definedName>
    <definedName name="_num10" localSheetId="16">#REF!</definedName>
    <definedName name="_num10" localSheetId="14">#REF!</definedName>
    <definedName name="_num10">#REF!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5">#REF!</definedName>
    <definedName name="_num2" localSheetId="16">#REF!</definedName>
    <definedName name="_num2" localSheetId="14">#REF!</definedName>
    <definedName name="_num2">#REF!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5">#REF!</definedName>
    <definedName name="_num3" localSheetId="16">#REF!</definedName>
    <definedName name="_num3" localSheetId="14">#REF!</definedName>
    <definedName name="_num3">#REF!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5">#REF!</definedName>
    <definedName name="_num4" localSheetId="16">#REF!</definedName>
    <definedName name="_num4" localSheetId="14">#REF!</definedName>
    <definedName name="_num4">#REF!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5">#REF!</definedName>
    <definedName name="_num5" localSheetId="16">#REF!</definedName>
    <definedName name="_num5" localSheetId="14">#REF!</definedName>
    <definedName name="_num5">#REF!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5">#REF!</definedName>
    <definedName name="_num6" localSheetId="16">#REF!</definedName>
    <definedName name="_num6" localSheetId="14">#REF!</definedName>
    <definedName name="_num6">#REF!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5">#REF!</definedName>
    <definedName name="_num7" localSheetId="16">#REF!</definedName>
    <definedName name="_num7" localSheetId="14">#REF!</definedName>
    <definedName name="_num7">#REF!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5">#REF!</definedName>
    <definedName name="_num8" localSheetId="16">#REF!</definedName>
    <definedName name="_num8" localSheetId="14">#REF!</definedName>
    <definedName name="_num8">#REF!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5">#REF!</definedName>
    <definedName name="_num9" localSheetId="16">#REF!</definedName>
    <definedName name="_num9" localSheetId="14">#REF!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4"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4"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4"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4"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4"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4"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4"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4"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5">#REF!</definedName>
    <definedName name="_PJ50" localSheetId="16">#REF!</definedName>
    <definedName name="_PJ50" localSheetId="14">#REF!</definedName>
    <definedName name="_PJ50">#REF!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5">#REF!</definedName>
    <definedName name="_pj51" localSheetId="16">#REF!</definedName>
    <definedName name="_pj51" localSheetId="14">#REF!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5">#REF!</definedName>
    <definedName name="_PRE1" localSheetId="16">#REF!</definedName>
    <definedName name="_PRE1" localSheetId="14">#REF!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4"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4"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5">#REF!</definedName>
    <definedName name="_ref4" localSheetId="16">#REF!</definedName>
    <definedName name="_ref4" localSheetId="14">#REF!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4"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4"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4"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4"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4"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4"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4"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5" hidden="1">#REF!</definedName>
    <definedName name="_Sort" localSheetId="16" hidden="1">#REF!</definedName>
    <definedName name="_Sort" localSheetId="14" hidden="1">#REF!</definedName>
    <definedName name="_Sort" hidden="1">#REF!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5">#REF!</definedName>
    <definedName name="_srn001" localSheetId="16">#REF!</definedName>
    <definedName name="_srn001" localSheetId="14">#REF!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4"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4"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4"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4"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4"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4"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4"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4"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4"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4"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4"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4"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4"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4"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4"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4"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4"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4"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4"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4"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4"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4"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4"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4"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4"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4"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4"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4"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4"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4"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4"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4"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4"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4"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4"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4"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4"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4"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4"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4"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4"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4"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4"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4"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4"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4"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 localSheetId="12">'[23]DUB-823'!#REF!</definedName>
    <definedName name="a" localSheetId="13">'[23]DUB-823'!#REF!</definedName>
    <definedName name="a" localSheetId="15">'[23]DUB-823'!#REF!</definedName>
    <definedName name="a" localSheetId="16">'[23]DUB-823'!#REF!</definedName>
    <definedName name="a" localSheetId="14">'[23]DUB-823'!#REF!</definedName>
    <definedName name="a">'[23]DUB-823'!#REF!</definedName>
    <definedName name="A_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5">#REF!</definedName>
    <definedName name="A_impresión_IM" localSheetId="16">#REF!</definedName>
    <definedName name="A_impresión_IM" localSheetId="14">#REF!</definedName>
    <definedName name="A_impresión_IM">#REF!</definedName>
    <definedName name="A18A200">[24]ESPEC!#REF!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4" hidden="1">{"TAB1",#N/A,TRUE,"GENERAL";"TAB2",#N/A,TRUE,"GENERAL";"TAB3",#N/A,TRUE,"GENERAL";"TAB4",#N/A,TRUE,"GENERAL";"TAB5",#N/A,TRUE,"GENERAL"}</definedName>
    <definedName name="a2a" hidden="1">{"TAB1",#N/A,TRUE,"GENERAL";"TAB2",#N/A,TRUE,"GENERAL";"TAB3",#N/A,TRUE,"GENERAL";"TAB4",#N/A,TRUE,"GENERAL";"TAB5",#N/A,TRUE,"GENERAL"}</definedName>
    <definedName name="aa" localSheetId="2">'1,1'!ERR</definedName>
    <definedName name="aa" localSheetId="3">'1,2'!ERR</definedName>
    <definedName name="aa" localSheetId="4">'1,3'!ERR</definedName>
    <definedName name="aa" localSheetId="5">'1,4'!ERR</definedName>
    <definedName name="aa" localSheetId="6">'1,5'!ERR</definedName>
    <definedName name="aa" localSheetId="7">'1,6'!ERR</definedName>
    <definedName name="aa" localSheetId="8">'2,1'!ERR</definedName>
    <definedName name="aa" localSheetId="9">'2,2'!ERR</definedName>
    <definedName name="aa" localSheetId="10">'2,3'!ERR</definedName>
    <definedName name="aa" localSheetId="11">'3,01'!ERR</definedName>
    <definedName name="aa" localSheetId="12">'3,2'!ERR</definedName>
    <definedName name="aa" localSheetId="13">'3,3'!ERR</definedName>
    <definedName name="aa" localSheetId="15">'3,4'!ERR</definedName>
    <definedName name="aa" localSheetId="16">'3,5'!ERR</definedName>
    <definedName name="aa" localSheetId="14">'3,dsf'!ERR</definedName>
    <definedName name="aa">[0]!ERR</definedName>
    <definedName name="AAA" localSheetId="2">'1,1'!ERR</definedName>
    <definedName name="AAA" localSheetId="3">'1,2'!ERR</definedName>
    <definedName name="AAA" localSheetId="4">'1,3'!ERR</definedName>
    <definedName name="AAA" localSheetId="5">'1,4'!ERR</definedName>
    <definedName name="AAA" localSheetId="6">'1,5'!ERR</definedName>
    <definedName name="AAA" localSheetId="7">'1,6'!ERR</definedName>
    <definedName name="AAA" localSheetId="8">'2,1'!ERR</definedName>
    <definedName name="AAA" localSheetId="9">'2,2'!ERR</definedName>
    <definedName name="AAA" localSheetId="10">'2,3'!ERR</definedName>
    <definedName name="AAA" localSheetId="11">'3,01'!ERR</definedName>
    <definedName name="AAA" localSheetId="12">'3,2'!ERR</definedName>
    <definedName name="AAA" localSheetId="13">'3,3'!ERR</definedName>
    <definedName name="AAA" localSheetId="15">'3,4'!ERR</definedName>
    <definedName name="AAA" localSheetId="16">'3,5'!ERR</definedName>
    <definedName name="AAA" localSheetId="14">'3,dsf'!ERR</definedName>
    <definedName name="AAA">[0]!ERR</definedName>
    <definedName name="aaaaaa">[25]otros!$C$5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5">#REF!</definedName>
    <definedName name="abc" localSheetId="16">#REF!</definedName>
    <definedName name="abc" localSheetId="14">#REF!</definedName>
    <definedName name="abc">#REF!</definedName>
    <definedName name="ABCD" hidden="1">#REF!</definedName>
    <definedName name="ABCDE" hidden="1">#REF!</definedName>
    <definedName name="ABG">[6]AASHTO!$A$2:$F$5</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12">[26]!absc</definedName>
    <definedName name="absc1" localSheetId="13">[26]!absc</definedName>
    <definedName name="absc1" localSheetId="15">[26]!absc</definedName>
    <definedName name="absc1" localSheetId="16">[26]!absc</definedName>
    <definedName name="absc1" localSheetId="14">[26]!absc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5">#REF!</definedName>
    <definedName name="ad" localSheetId="16">#REF!</definedName>
    <definedName name="ad" localSheetId="14">#REF!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12">[26]!absc</definedName>
    <definedName name="adoc1" localSheetId="13">[26]!absc</definedName>
    <definedName name="adoc1" localSheetId="15">[26]!absc</definedName>
    <definedName name="adoc1" localSheetId="16">[26]!absc</definedName>
    <definedName name="adoc1" localSheetId="14">[26]!absc</definedName>
    <definedName name="adoc1" localSheetId="1">[26]!absc</definedName>
    <definedName name="adoc1">[26]!absc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12">[29]!absc</definedName>
    <definedName name="ADOC125" localSheetId="13">[29]!absc</definedName>
    <definedName name="ADOC125" localSheetId="15">[29]!absc</definedName>
    <definedName name="ADOC125" localSheetId="16">[29]!absc</definedName>
    <definedName name="ADOC125" localSheetId="14">[29]!absc</definedName>
    <definedName name="ADOC125" localSheetId="1">[29]!absc</definedName>
    <definedName name="ADOC125">[29]!absc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12">[30]!absc</definedName>
    <definedName name="adoq" localSheetId="13">[30]!absc</definedName>
    <definedName name="adoq" localSheetId="15">[30]!absc</definedName>
    <definedName name="adoq" localSheetId="16">[30]!absc</definedName>
    <definedName name="adoq" localSheetId="14">[30]!absc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4"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4"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4"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4"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5">#REF!</definedName>
    <definedName name="AIU" localSheetId="16">#REF!</definedName>
    <definedName name="AIU" localSheetId="14">#REF!</definedName>
    <definedName name="AIU">#REF!</definedName>
    <definedName name="AIU_01">#REF!</definedName>
    <definedName name="AIU_1">#REF!</definedName>
    <definedName name="AIU_2">#REF!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5">#REF!</definedName>
    <definedName name="AjustDelAIU" localSheetId="16">#REF!</definedName>
    <definedName name="AjustDelAIU" localSheetId="14">#REF!</definedName>
    <definedName name="AjustDelAIU">#REF!</definedName>
    <definedName name="alam">#REF!</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12">[31]!absc</definedName>
    <definedName name="alc" localSheetId="13">[31]!absc</definedName>
    <definedName name="alc" localSheetId="15">[31]!absc</definedName>
    <definedName name="alc" localSheetId="16">[31]!absc</definedName>
    <definedName name="alc" localSheetId="14">[31]!absc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 localSheetId="12">'[33]MC SF GAVIONES'!#REF!</definedName>
    <definedName name="ANCLAJE" localSheetId="13">'[33]MC SF GAVIONES'!#REF!</definedName>
    <definedName name="ANCLAJE" localSheetId="15">'[33]MC SF GAVIONES'!#REF!</definedName>
    <definedName name="ANCLAJE" localSheetId="16">'[33]MC SF GAVIONES'!#REF!</definedName>
    <definedName name="ANCLAJE" localSheetId="14">'[33]MC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12">[38]!absc</definedName>
    <definedName name="APU" localSheetId="13">[38]!absc</definedName>
    <definedName name="APU" localSheetId="15">[38]!absc</definedName>
    <definedName name="APU" localSheetId="16">[38]!absc</definedName>
    <definedName name="APU" localSheetId="14">[38]!absc</definedName>
    <definedName name="APU" localSheetId="1">[38]!absc</definedName>
    <definedName name="APU">[38]!absc</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5">#REF!</definedName>
    <definedName name="APU_directos" localSheetId="16">#REF!</definedName>
    <definedName name="APU_directos" localSheetId="14">#REF!</definedName>
    <definedName name="APU_directos">#REF!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5">#REF!</definedName>
    <definedName name="APU221.1" localSheetId="16">#REF!</definedName>
    <definedName name="APU221.1" localSheetId="14">#REF!</definedName>
    <definedName name="APU221.1">#REF!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5">#REF!</definedName>
    <definedName name="APU221.2" localSheetId="16">#REF!</definedName>
    <definedName name="APU221.2" localSheetId="14">#REF!</definedName>
    <definedName name="APU221.2">#REF!</definedName>
    <definedName name="aq" localSheetId="2">'1,1'!ERR</definedName>
    <definedName name="aq" localSheetId="3">'1,2'!ERR</definedName>
    <definedName name="aq" localSheetId="4">'1,3'!ERR</definedName>
    <definedName name="aq" localSheetId="5">'1,4'!ERR</definedName>
    <definedName name="aq" localSheetId="6">'1,5'!ERR</definedName>
    <definedName name="aq" localSheetId="7">'1,6'!ERR</definedName>
    <definedName name="aq" localSheetId="8">'2,1'!ERR</definedName>
    <definedName name="aq" localSheetId="9">'2,2'!ERR</definedName>
    <definedName name="aq" localSheetId="10">'2,3'!ERR</definedName>
    <definedName name="aq" localSheetId="11">'3,01'!ERR</definedName>
    <definedName name="aq" localSheetId="12">'3,2'!ERR</definedName>
    <definedName name="aq" localSheetId="13">'3,3'!ERR</definedName>
    <definedName name="aq" localSheetId="15">'3,4'!ERR</definedName>
    <definedName name="aq" localSheetId="16">'3,5'!ERR</definedName>
    <definedName name="aq" localSheetId="14">'3,dsf'!ERR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'1,1'!$A$1:$Q$94</definedName>
    <definedName name="_xlnm.Print_Area" localSheetId="3">'1,2'!$A$1:$Q$94</definedName>
    <definedName name="_xlnm.Print_Area" localSheetId="4">'1,3'!$A$1:$Q$94</definedName>
    <definedName name="_xlnm.Print_Area" localSheetId="5">'1,4'!$A$1:$Q$94</definedName>
    <definedName name="_xlnm.Print_Area" localSheetId="6">'1,5'!$A$1:$Q$93</definedName>
    <definedName name="_xlnm.Print_Area" localSheetId="7">'1,6'!$A$1:$Q$94</definedName>
    <definedName name="_xlnm.Print_Area" localSheetId="8">'2,1'!$A$1:$Q$93</definedName>
    <definedName name="_xlnm.Print_Area" localSheetId="9">'2,2'!$A$1:$Q$93</definedName>
    <definedName name="_xlnm.Print_Area" localSheetId="10">'2,3'!$A$1:$Q$93</definedName>
    <definedName name="_xlnm.Print_Area" localSheetId="11">'3,01'!$A$1:$Q$93</definedName>
    <definedName name="_xlnm.Print_Area" localSheetId="12">'3,2'!$A$1:$Q$95</definedName>
    <definedName name="_xlnm.Print_Area" localSheetId="13">'3,3'!$A$1:$Q$95</definedName>
    <definedName name="_xlnm.Print_Area" localSheetId="15">'3,4'!$A$1:$Q$95</definedName>
    <definedName name="_xlnm.Print_Area" localSheetId="16">'3,5'!$A$1:$Q$98</definedName>
    <definedName name="_xlnm.Print_Area" localSheetId="14">'3,dsf'!$A$1:$Q$95</definedName>
    <definedName name="_xlnm.Print_Area" localSheetId="0">'PRESUPUESTO OFICIAL (Entidad)'!$A$1:$M$43</definedName>
    <definedName name="_xlnm.Print_Area" localSheetId="1">'PROPUESTA ECONOMICA(Proponente)'!$A$1:$M$45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'1,1'!ERR</definedName>
    <definedName name="armuve" localSheetId="3">'1,2'!ERR</definedName>
    <definedName name="armuve" localSheetId="4">'1,3'!ERR</definedName>
    <definedName name="armuve" localSheetId="5">'1,4'!ERR</definedName>
    <definedName name="armuve" localSheetId="6">'1,5'!ERR</definedName>
    <definedName name="armuve" localSheetId="7">'1,6'!ERR</definedName>
    <definedName name="armuve" localSheetId="8">'2,1'!ERR</definedName>
    <definedName name="armuve" localSheetId="9">'2,2'!ERR</definedName>
    <definedName name="armuve" localSheetId="10">'2,3'!ERR</definedName>
    <definedName name="armuve" localSheetId="11">'3,01'!ERR</definedName>
    <definedName name="armuve" localSheetId="12">'3,2'!ERR</definedName>
    <definedName name="armuve" localSheetId="13">'3,3'!ERR</definedName>
    <definedName name="armuve" localSheetId="15">'3,4'!ERR</definedName>
    <definedName name="armuve" localSheetId="16">'3,5'!ERR</definedName>
    <definedName name="armuve" localSheetId="14">'3,dsf'!ERR</definedName>
    <definedName name="armuve">[0]!ERR</definedName>
    <definedName name="ARP">#REF!</definedName>
    <definedName name="ARS">#REF!</definedName>
    <definedName name="as" localSheetId="2">'1,1'!ERR</definedName>
    <definedName name="as" localSheetId="3">'1,2'!ERR</definedName>
    <definedName name="as" localSheetId="4">'1,3'!ERR</definedName>
    <definedName name="as" localSheetId="5">'1,4'!ERR</definedName>
    <definedName name="as" localSheetId="6">'1,5'!ERR</definedName>
    <definedName name="as" localSheetId="7">'1,6'!ERR</definedName>
    <definedName name="as" localSheetId="8">'2,1'!ERR</definedName>
    <definedName name="as" localSheetId="9">'2,2'!ERR</definedName>
    <definedName name="as" localSheetId="10">'2,3'!ERR</definedName>
    <definedName name="as" localSheetId="11">'3,01'!ERR</definedName>
    <definedName name="as" localSheetId="12">'3,2'!ERR</definedName>
    <definedName name="as" localSheetId="13">'3,3'!ERR</definedName>
    <definedName name="as" localSheetId="15">'3,4'!ERR</definedName>
    <definedName name="as" localSheetId="16">'3,5'!ERR</definedName>
    <definedName name="as" localSheetId="14">'3,dsf'!ERR</definedName>
    <definedName name="as">[0]!ERR</definedName>
    <definedName name="ASB">[6]AASHTO!$A$8:$F$11</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4"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4"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4"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4"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4" hidden="1">{"via1",#N/A,TRUE,"general";"via2",#N/A,TRUE,"general";"via3",#N/A,TRUE,"general"}</definedName>
    <definedName name="asdfa" hidden="1">{"via1",#N/A,TRUE,"general";"via2",#N/A,TRUE,"general";"via3",#N/A,TRUE,"general"}</definedName>
    <definedName name="ASDFGHJKLÑ" localSheetId="2">'1,1'!ERR</definedName>
    <definedName name="ASDFGHJKLÑ" localSheetId="3">'1,2'!ERR</definedName>
    <definedName name="ASDFGHJKLÑ" localSheetId="4">'1,3'!ERR</definedName>
    <definedName name="ASDFGHJKLÑ" localSheetId="5">'1,4'!ERR</definedName>
    <definedName name="ASDFGHJKLÑ" localSheetId="6">'1,5'!ERR</definedName>
    <definedName name="ASDFGHJKLÑ" localSheetId="7">'1,6'!ERR</definedName>
    <definedName name="ASDFGHJKLÑ" localSheetId="8">'2,1'!ERR</definedName>
    <definedName name="ASDFGHJKLÑ" localSheetId="9">'2,2'!ERR</definedName>
    <definedName name="ASDFGHJKLÑ" localSheetId="10">'2,3'!ERR</definedName>
    <definedName name="ASDFGHJKLÑ" localSheetId="11">'3,01'!ERR</definedName>
    <definedName name="ASDFGHJKLÑ" localSheetId="12">'3,2'!ERR</definedName>
    <definedName name="ASDFGHJKLÑ" localSheetId="13">'3,3'!ERR</definedName>
    <definedName name="ASDFGHJKLÑ" localSheetId="15">'3,4'!ERR</definedName>
    <definedName name="ASDFGHJKLÑ" localSheetId="16">'3,5'!ERR</definedName>
    <definedName name="ASDFGHJKLÑ" localSheetId="14">'3,dsf'!ERR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4"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4"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4"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5">MODULO10.auto_abrir</definedName>
    <definedName name="_xlnm.Auto_Open" localSheetId="16">MODULO10.auto_abrir</definedName>
    <definedName name="_xlnm.Auto_Open" localSheetId="14">MODULO10.auto_abrir</definedName>
    <definedName name="_xlnm.Auto_Open" localSheetId="1">MODULO10.auto_abrir</definedName>
    <definedName name="_xlnm.Auto_Open">MODULO10.auto_abrir</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5">#REF!</definedName>
    <definedName name="auto1" localSheetId="16">#REF!</definedName>
    <definedName name="auto1" localSheetId="14">#REF!</definedName>
    <definedName name="auto1">#REF!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5">#REF!</definedName>
    <definedName name="auto123" localSheetId="16">#REF!</definedName>
    <definedName name="auto123" localSheetId="14">#REF!</definedName>
    <definedName name="auto123">#REF!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5">#REF!</definedName>
    <definedName name="auto2" localSheetId="16">#REF!</definedName>
    <definedName name="auto2" localSheetId="14">#REF!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5">#REF!</definedName>
    <definedName name="AW" localSheetId="16">#REF!</definedName>
    <definedName name="AW" localSheetId="14">#REF!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4"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4"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5">#REF!</definedName>
    <definedName name="bASE" localSheetId="16">#REF!</definedName>
    <definedName name="bASE" localSheetId="14">#REF!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5">#REF!</definedName>
    <definedName name="_xlnm.Database" localSheetId="16">#REF!</definedName>
    <definedName name="_xlnm.Database" localSheetId="14">#REF!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'1,1'!ERR</definedName>
    <definedName name="BB" localSheetId="3">'1,2'!ERR</definedName>
    <definedName name="BB" localSheetId="4">'1,3'!ERR</definedName>
    <definedName name="BB" localSheetId="5">'1,4'!ERR</definedName>
    <definedName name="BB" localSheetId="6">'1,5'!ERR</definedName>
    <definedName name="BB" localSheetId="7">'1,6'!ERR</definedName>
    <definedName name="BB" localSheetId="8">'2,1'!ERR</definedName>
    <definedName name="BB" localSheetId="9">'2,2'!ERR</definedName>
    <definedName name="BB" localSheetId="10">'2,3'!ERR</definedName>
    <definedName name="BB" localSheetId="11">'3,01'!ERR</definedName>
    <definedName name="BB" localSheetId="12">'3,2'!ERR</definedName>
    <definedName name="BB" localSheetId="13">'3,3'!ERR</definedName>
    <definedName name="BB" localSheetId="15">'3,4'!ERR</definedName>
    <definedName name="BB" localSheetId="16">'3,5'!ERR</definedName>
    <definedName name="BB" localSheetId="14">'3,dsf'!ERR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4"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4"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4"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4"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4"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4"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4"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4"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5">#REF!</definedName>
    <definedName name="bn" localSheetId="16">#REF!</definedName>
    <definedName name="bn" localSheetId="14">#REF!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4"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4"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4"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4"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4"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4"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4" hidden="1">{"via1",#N/A,TRUE,"general";"via2",#N/A,TRUE,"general";"via3",#N/A,TRUE,"general"}</definedName>
    <definedName name="by" hidden="1">{"via1",#N/A,TRUE,"general";"via2",#N/A,TRUE,"general";"via3",#N/A,TRUE,"general"}</definedName>
    <definedName name="C._C.">#REF!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5">#REF!</definedName>
    <definedName name="C_" localSheetId="16">#REF!</definedName>
    <definedName name="C_" localSheetId="14">#REF!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5">#REF!</definedName>
    <definedName name="CANT" localSheetId="16">#REF!</definedName>
    <definedName name="CANT" localSheetId="14">#REF!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5">#REF!</definedName>
    <definedName name="cap" localSheetId="16">#REF!</definedName>
    <definedName name="cap" localSheetId="14">#REF!</definedName>
    <definedName name="CAP">#REF!</definedName>
    <definedName name="CAPAC._HSE">#REF!</definedName>
    <definedName name="CARGA">#REF!</definedName>
    <definedName name="CARGOS">#REF!</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5">MODULO10.auto_abrir</definedName>
    <definedName name="carlos" localSheetId="16">MODULO10.auto_abrir</definedName>
    <definedName name="carlos" localSheetId="14">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4"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 localSheetId="12">'[51]A. P. U.'!#REF!</definedName>
    <definedName name="CCCCCC" localSheetId="13">'[51]A. P. U.'!#REF!</definedName>
    <definedName name="CCCCCC" localSheetId="15">'[51]A. P. U.'!#REF!</definedName>
    <definedName name="CCCCCC" localSheetId="16">'[51]A. P. U.'!#REF!</definedName>
    <definedName name="CCCCCC" localSheetId="14">'[51]A. P. U.'!#REF!</definedName>
    <definedName name="CCCCCC">'[51]A. P. U.'!#REF!</definedName>
    <definedName name="CCT">#REF!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5">#REF!</definedName>
    <definedName name="ccto210" localSheetId="16">#REF!</definedName>
    <definedName name="ccto210" localSheetId="14">#REF!</definedName>
    <definedName name="ccto210">#REF!</definedName>
    <definedName name="cd">[52]Hoja1!$C$81</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4"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4"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 localSheetId="12">[53]Insum!$A$3:$H$63</definedName>
    <definedName name="CEMENTO" localSheetId="13">[53]Insum!$A$3:$H$63</definedName>
    <definedName name="CEMENTO" localSheetId="15">[53]Insum!$A$3:$H$63</definedName>
    <definedName name="CEMENTO" localSheetId="16">[53]Insum!$A$3:$H$63</definedName>
    <definedName name="CEMENTO" localSheetId="14">[53]Insum!$A$3:$H$63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'1,1'!ERR</definedName>
    <definedName name="COPIA" localSheetId="3">'1,2'!ERR</definedName>
    <definedName name="COPIA" localSheetId="4">'1,3'!ERR</definedName>
    <definedName name="COPIA" localSheetId="5">'1,4'!ERR</definedName>
    <definedName name="COPIA" localSheetId="6">'1,5'!ERR</definedName>
    <definedName name="COPIA" localSheetId="7">'1,6'!ERR</definedName>
    <definedName name="COPIA" localSheetId="8">'2,1'!ERR</definedName>
    <definedName name="COPIA" localSheetId="9">'2,2'!ERR</definedName>
    <definedName name="COPIA" localSheetId="10">'2,3'!ERR</definedName>
    <definedName name="COPIA" localSheetId="11">'3,01'!ERR</definedName>
    <definedName name="COPIA" localSheetId="12">'3,2'!ERR</definedName>
    <definedName name="COPIA" localSheetId="13">'3,3'!ERR</definedName>
    <definedName name="COPIA" localSheetId="15">'3,4'!ERR</definedName>
    <definedName name="COPIA" localSheetId="16">'3,5'!ERR</definedName>
    <definedName name="COPIA" localSheetId="14">'3,dsf'!ERR</definedName>
    <definedName name="COPIA">[0]!ERR</definedName>
    <definedName name="COPIA1">#REF!</definedName>
    <definedName name="COPIA2">#REF!</definedName>
    <definedName name="copiao4" localSheetId="2">'1,1'!ERR</definedName>
    <definedName name="copiao4" localSheetId="3">'1,2'!ERR</definedName>
    <definedName name="copiao4" localSheetId="4">'1,3'!ERR</definedName>
    <definedName name="copiao4" localSheetId="5">'1,4'!ERR</definedName>
    <definedName name="copiao4" localSheetId="6">'1,5'!ERR</definedName>
    <definedName name="copiao4" localSheetId="7">'1,6'!ERR</definedName>
    <definedName name="copiao4" localSheetId="8">'2,1'!ERR</definedName>
    <definedName name="copiao4" localSheetId="9">'2,2'!ERR</definedName>
    <definedName name="copiao4" localSheetId="10">'2,3'!ERR</definedName>
    <definedName name="copiao4" localSheetId="11">'3,01'!ERR</definedName>
    <definedName name="copiao4" localSheetId="12">'3,2'!ERR</definedName>
    <definedName name="copiao4" localSheetId="13">'3,3'!ERR</definedName>
    <definedName name="copiao4" localSheetId="15">'3,4'!ERR</definedName>
    <definedName name="copiao4" localSheetId="16">'3,5'!ERR</definedName>
    <definedName name="copiao4" localSheetId="14">'3,dsf'!ERR</definedName>
    <definedName name="copiao4">[0]!ERR</definedName>
    <definedName name="corri" localSheetId="2">'1,1'!ERR</definedName>
    <definedName name="corri" localSheetId="3">'1,2'!ERR</definedName>
    <definedName name="corri" localSheetId="4">'1,3'!ERR</definedName>
    <definedName name="corri" localSheetId="5">'1,4'!ERR</definedName>
    <definedName name="corri" localSheetId="6">'1,5'!ERR</definedName>
    <definedName name="corri" localSheetId="7">'1,6'!ERR</definedName>
    <definedName name="corri" localSheetId="8">'2,1'!ERR</definedName>
    <definedName name="corri" localSheetId="9">'2,2'!ERR</definedName>
    <definedName name="corri" localSheetId="10">'2,3'!ERR</definedName>
    <definedName name="corri" localSheetId="11">'3,01'!ERR</definedName>
    <definedName name="corri" localSheetId="12">'3,2'!ERR</definedName>
    <definedName name="corri" localSheetId="13">'3,3'!ERR</definedName>
    <definedName name="corri" localSheetId="15">'3,4'!ERR</definedName>
    <definedName name="corri" localSheetId="16">'3,5'!ERR</definedName>
    <definedName name="corri" localSheetId="14">'3,dsf'!ERR</definedName>
    <definedName name="corri">[0]!ERR</definedName>
    <definedName name="COSTO_FRENTE">[57]BITACORA!$E$1:$E$65536</definedName>
    <definedName name="costo2" hidden="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5">#REF!</definedName>
    <definedName name="COSTODIRECTO" localSheetId="16">#REF!</definedName>
    <definedName name="COSTODIRECTO" localSheetId="14">#REF!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5">#REF!</definedName>
    <definedName name="CTA" localSheetId="16">#REF!</definedName>
    <definedName name="CTA" localSheetId="14">#REF!</definedName>
    <definedName name="CTA">#REF!</definedName>
    <definedName name="CTE">#REF!</definedName>
    <definedName name="CTR">'[3]7422CW00'!#REF!</definedName>
    <definedName name="CTRPAG">'[3]7422CW00'!#REF!</definedName>
    <definedName name="CUAL" localSheetId="2">'1,1'!ERR</definedName>
    <definedName name="CUAL" localSheetId="3">'1,2'!ERR</definedName>
    <definedName name="CUAL" localSheetId="4">'1,3'!ERR</definedName>
    <definedName name="CUAL" localSheetId="5">'1,4'!ERR</definedName>
    <definedName name="CUAL" localSheetId="6">'1,5'!ERR</definedName>
    <definedName name="CUAL" localSheetId="7">'1,6'!ERR</definedName>
    <definedName name="CUAL" localSheetId="8">'2,1'!ERR</definedName>
    <definedName name="CUAL" localSheetId="9">'2,2'!ERR</definedName>
    <definedName name="CUAL" localSheetId="10">'2,3'!ERR</definedName>
    <definedName name="CUAL" localSheetId="11">'3,01'!ERR</definedName>
    <definedName name="CUAL" localSheetId="12">'3,2'!ERR</definedName>
    <definedName name="CUAL" localSheetId="13">'3,3'!ERR</definedName>
    <definedName name="CUAL" localSheetId="15">'3,4'!ERR</definedName>
    <definedName name="CUAL" localSheetId="16">'3,5'!ERR</definedName>
    <definedName name="CUAL" localSheetId="14">'3,dsf'!ERR</definedName>
    <definedName name="CUAL">[0]!ERR</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5">#REF!</definedName>
    <definedName name="CUBS" localSheetId="16">#REF!</definedName>
    <definedName name="CUBS" localSheetId="14">#REF!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4" hidden="1">{"via1",#N/A,TRUE,"general";"via2",#N/A,TRUE,"general";"via3",#N/A,TRUE,"general"}</definedName>
    <definedName name="CUNET" hidden="1">{"via1",#N/A,TRUE,"general";"via2",#N/A,TRUE,"general";"via3",#N/A,TRUE,"general"}</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12">[50]!Customize</definedName>
    <definedName name="Customize" localSheetId="13">[50]!Customize</definedName>
    <definedName name="Customize" localSheetId="15">[50]!Customize</definedName>
    <definedName name="Customize" localSheetId="16">[50]!Customize</definedName>
    <definedName name="Customize" localSheetId="14">[50]!Customize</definedName>
    <definedName name="Customize" localSheetId="1">[50]!Customize</definedName>
    <definedName name="Customize">[50]!Customize</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5">#REF!</definedName>
    <definedName name="cv" localSheetId="16">#REF!</definedName>
    <definedName name="cv" localSheetId="14">#REF!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4"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4"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4"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 localSheetId="12">'[23]GPI 526'!#REF!</definedName>
    <definedName name="dario" localSheetId="13">'[23]GPI 526'!#REF!</definedName>
    <definedName name="dario" localSheetId="15">'[23]GPI 526'!#REF!</definedName>
    <definedName name="dario" localSheetId="16">'[23]GPI 526'!#REF!</definedName>
    <definedName name="dario" localSheetId="14">'[23]GPI 526'!#REF!</definedName>
    <definedName name="dario">'[23]GPI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5">#REF!</definedName>
    <definedName name="DATOS" localSheetId="16">#REF!</definedName>
    <definedName name="DATOS" localSheetId="14">#REF!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4"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5">#REF!</definedName>
    <definedName name="Dbgcm" localSheetId="16">#REF!</definedName>
    <definedName name="Dbgcm" localSheetId="14">#REF!</definedName>
    <definedName name="Dbgcm">#REF!</definedName>
    <definedName name="dc">#REF!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5">#REF!</definedName>
    <definedName name="Dcacm" localSheetId="16">#REF!</definedName>
    <definedName name="Dcacm" localSheetId="14">#REF!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4" hidden="1">{"via1",#N/A,TRUE,"general";"via2",#N/A,TRUE,"general";"via3",#N/A,TRUE,"general"}</definedName>
    <definedName name="DCSDCTV" hidden="1">{"via1",#N/A,TRUE,"general";"via2",#N/A,TRUE,"general";"via3",#N/A,TRUE,"general"}</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5">#REF!</definedName>
    <definedName name="dd" localSheetId="16">#REF!</definedName>
    <definedName name="dd" localSheetId="14">#REF!</definedName>
    <definedName name="dd">#REF!</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4"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4"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4"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4"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4"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5">#REF!</definedName>
    <definedName name="demanto" localSheetId="16">#REF!</definedName>
    <definedName name="demanto" localSheetId="14">#REF!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5">#REF!</definedName>
    <definedName name="DEX" localSheetId="16">#REF!</definedName>
    <definedName name="DEX" localSheetId="14">#REF!</definedName>
    <definedName name="DEX">#REF!</definedName>
    <definedName name="DF">[64]Cronograma!#REF!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4"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4"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4"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4"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4"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4"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4"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4"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4"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4"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4"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4"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4"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4"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4"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4"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4"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4"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4"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4"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4"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4"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4"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4"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4"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4"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4"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4"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4"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4"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4"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4"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4"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4"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5">#REF!</definedName>
    <definedName name="Dsbcm" localSheetId="16">#REF!</definedName>
    <definedName name="Dsbcm" localSheetId="14">#REF!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4"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4"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4"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4"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4"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4"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4"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4"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4"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4"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4"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4"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4" hidden="1">{"via1",#N/A,TRUE,"general";"via2",#N/A,TRUE,"general";"via3",#N/A,TRUE,"general"}</definedName>
    <definedName name="edgfhmn" hidden="1">{"via1",#N/A,TRUE,"general";"via2",#N/A,TRUE,"general";"via3",#N/A,TRUE,"general"}</definedName>
    <definedName name="EE" localSheetId="2">'1,1'!ERR</definedName>
    <definedName name="EE" localSheetId="3">'1,2'!ERR</definedName>
    <definedName name="EE" localSheetId="4">'1,3'!ERR</definedName>
    <definedName name="EE" localSheetId="5">'1,4'!ERR</definedName>
    <definedName name="EE" localSheetId="6">'1,5'!ERR</definedName>
    <definedName name="EE" localSheetId="7">'1,6'!ERR</definedName>
    <definedName name="EE" localSheetId="8">'2,1'!ERR</definedName>
    <definedName name="EE" localSheetId="9">'2,2'!ERR</definedName>
    <definedName name="EE" localSheetId="10">'2,3'!ERR</definedName>
    <definedName name="EE" localSheetId="11">'3,01'!ERR</definedName>
    <definedName name="EE" localSheetId="12">'3,2'!ERR</definedName>
    <definedName name="EE" localSheetId="13">'3,3'!ERR</definedName>
    <definedName name="EE" localSheetId="15">'3,4'!ERR</definedName>
    <definedName name="EE" localSheetId="16">'3,5'!ERR</definedName>
    <definedName name="EE" localSheetId="14">'3,dsf'!ERR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4"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4"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4"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4"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4"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4"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5">#REF!</definedName>
    <definedName name="emanto" localSheetId="16">#REF!</definedName>
    <definedName name="emanto" localSheetId="14">#REF!</definedName>
    <definedName name="emanto">#REF!</definedName>
    <definedName name="eme" localSheetId="2">'1,1'!ERR</definedName>
    <definedName name="eme" localSheetId="3">'1,2'!ERR</definedName>
    <definedName name="eme" localSheetId="4">'1,3'!ERR</definedName>
    <definedName name="eme" localSheetId="5">'1,4'!ERR</definedName>
    <definedName name="eme" localSheetId="6">'1,5'!ERR</definedName>
    <definedName name="eme" localSheetId="7">'1,6'!ERR</definedName>
    <definedName name="eme" localSheetId="8">'2,1'!ERR</definedName>
    <definedName name="eme" localSheetId="9">'2,2'!ERR</definedName>
    <definedName name="eme" localSheetId="10">'2,3'!ERR</definedName>
    <definedName name="eme" localSheetId="11">'3,01'!ERR</definedName>
    <definedName name="eme" localSheetId="12">'3,2'!ERR</definedName>
    <definedName name="eme" localSheetId="13">'3,3'!ERR</definedName>
    <definedName name="eme" localSheetId="15">'3,4'!ERR</definedName>
    <definedName name="eme" localSheetId="16">'3,5'!ERR</definedName>
    <definedName name="eme" localSheetId="14">'3,dsf'!ERR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5">#REF!</definedName>
    <definedName name="ENTRADASP" localSheetId="16">#REF!</definedName>
    <definedName name="ENTRADASP" localSheetId="14">#REF!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1">'[70]TABLA EQUIPOS'!$A$3:$D$70</definedName>
    <definedName name="EQUIPOS" localSheetId="12">'[70]TABLA EQUIPOS'!$A$3:$D$70</definedName>
    <definedName name="EQUIPOS" localSheetId="13">'[70]TABLA EQUIPOS'!$A$3:$D$70</definedName>
    <definedName name="EQUIPOS" localSheetId="15">'[70]TABLA EQUIPOS'!$A$3:$D$70</definedName>
    <definedName name="EQUIPOS" localSheetId="16">'[70]TABLA EQUIPOS'!$A$3:$D$70</definedName>
    <definedName name="EQUIPOS" localSheetId="14">'[70]TABLA EQUIPOS'!$A$3:$D$70</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4"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4"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4"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4"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4"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4"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4"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4"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4"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4"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4"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4"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4"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4"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4"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4"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4"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4"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4"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4"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4"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4"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4"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4"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4"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4"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4"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4"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4"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4"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4"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4"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4"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4"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4"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4"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4"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4" hidden="1">{"via1",#N/A,TRUE,"general";"via2",#N/A,TRUE,"general";"via3",#N/A,TRUE,"general"}</definedName>
    <definedName name="eryy" hidden="1">{"via1",#N/A,TRUE,"general";"via2",#N/A,TRUE,"general";"via3",#N/A,TRUE,"general"}</definedName>
    <definedName name="ES" localSheetId="2">'1,1'!ERR</definedName>
    <definedName name="ES" localSheetId="3">'1,2'!ERR</definedName>
    <definedName name="ES" localSheetId="4">'1,3'!ERR</definedName>
    <definedName name="ES" localSheetId="5">'1,4'!ERR</definedName>
    <definedName name="ES" localSheetId="6">'1,5'!ERR</definedName>
    <definedName name="ES" localSheetId="7">'1,6'!ERR</definedName>
    <definedName name="ES" localSheetId="8">'2,1'!ERR</definedName>
    <definedName name="ES" localSheetId="9">'2,2'!ERR</definedName>
    <definedName name="ES" localSheetId="10">'2,3'!ERR</definedName>
    <definedName name="ES" localSheetId="11">'3,01'!ERR</definedName>
    <definedName name="ES" localSheetId="12">'3,2'!ERR</definedName>
    <definedName name="ES" localSheetId="13">'3,3'!ERR</definedName>
    <definedName name="ES" localSheetId="15">'3,4'!ERR</definedName>
    <definedName name="ES" localSheetId="16">'3,5'!ERR</definedName>
    <definedName name="ES" localSheetId="14">'3,dsf'!ERR</definedName>
    <definedName name="ES">[0]!ERR</definedName>
    <definedName name="ESA">#REF!</definedName>
    <definedName name="ESE">#REF!</definedName>
    <definedName name="ESPE">#REF!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5">#REF!</definedName>
    <definedName name="ESPECIFICACION" localSheetId="16">#REF!</definedName>
    <definedName name="ESPECIFICACION" localSheetId="14">#REF!</definedName>
    <definedName name="ESPECIFICACION">#REF!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5">#REF!</definedName>
    <definedName name="Especificación" localSheetId="16">#REF!</definedName>
    <definedName name="Especificación" localSheetId="14">#REF!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4"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4"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4"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4"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4"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4"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4"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4"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4"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4"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4"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4"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4"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4"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5">#REF!</definedName>
    <definedName name="EXC" localSheetId="16">#REF!</definedName>
    <definedName name="EXC" localSheetId="14">#REF!</definedName>
    <definedName name="EXC">#REF!</definedName>
    <definedName name="EXCAV_1">#REF!</definedName>
    <definedName name="EXCAV_2">#REF!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5">#REF!</definedName>
    <definedName name="exCEL" localSheetId="16">#REF!</definedName>
    <definedName name="exCEL" localSheetId="14">#REF!</definedName>
    <definedName name="exCEL">#REF!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5">#REF!</definedName>
    <definedName name="Excel_BuiltIn_Print_Area_3" localSheetId="16">#REF!</definedName>
    <definedName name="Excel_BuiltIn_Print_Area_3" localSheetId="14">#REF!</definedName>
    <definedName name="Excel_BuiltIn_Print_Area_3">#REF!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5">#REF!</definedName>
    <definedName name="Excel_BuiltIn_Print_Area_3_X" localSheetId="16">#REF!</definedName>
    <definedName name="Excel_BuiltIn_Print_Area_3_X" localSheetId="14">#REF!</definedName>
    <definedName name="Excel_BuiltIn_Print_Area_3_X">#REF!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15">[23]SKJ452!#REF!</definedName>
    <definedName name="Excel_BuiltIn_Print_Titles_10" localSheetId="16">[23]SKJ452!#REF!</definedName>
    <definedName name="Excel_BuiltIn_Print_Titles_10" localSheetId="14">[23]SKJ452!#REF!</definedName>
    <definedName name="Excel_BuiltIn_Print_Titles_10">[23]SKJ452!#REF!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15">[23]ITA878!#REF!</definedName>
    <definedName name="Excel_BuiltIn_Print_Titles_11" localSheetId="16">[23]ITA878!#REF!</definedName>
    <definedName name="Excel_BuiltIn_Print_Titles_11" localSheetId="14">[23]ITA878!#REF!</definedName>
    <definedName name="Excel_BuiltIn_Print_Titles_11">[23]ITA878!#REF!</definedName>
    <definedName name="Excel_BuiltIn_Print_Titles_12" localSheetId="2">'[23]AEA-944'!#REF!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15">'[23]AEA-944'!#REF!</definedName>
    <definedName name="Excel_BuiltIn_Print_Titles_12" localSheetId="16">'[23]AEA-944'!#REF!</definedName>
    <definedName name="Excel_BuiltIn_Print_Titles_12" localSheetId="14">'[23]AEA-944'!#REF!</definedName>
    <definedName name="Excel_BuiltIn_Print_Titles_12">'[23]AEA-944'!#REF!</definedName>
    <definedName name="Excel_BuiltIn_Print_Titles_13" localSheetId="2">'[23]DUB-823'!#REF!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15">'[23]DUB-823'!#REF!</definedName>
    <definedName name="Excel_BuiltIn_Print_Titles_13" localSheetId="16">'[23]DUB-823'!#REF!</definedName>
    <definedName name="Excel_BuiltIn_Print_Titles_13" localSheetId="14">'[23]DUB-823'!#REF!</definedName>
    <definedName name="Excel_BuiltIn_Print_Titles_13">'[23]DUB-823'!#REF!</definedName>
    <definedName name="Excel_BuiltIn_Print_Titles_14" localSheetId="2">'[23]GPI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15">'[23]GPI 526'!#REF!</definedName>
    <definedName name="Excel_BuiltIn_Print_Titles_14" localSheetId="16">'[23]GPI 526'!#REF!</definedName>
    <definedName name="Excel_BuiltIn_Print_Titles_14" localSheetId="14">'[23]GPI 526'!#REF!</definedName>
    <definedName name="Excel_BuiltIn_Print_Titles_14">'[23]GPI 526'!#REF!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5">#REF!</definedName>
    <definedName name="Excel_BuiltIn_Print_Titles_15" localSheetId="16">#REF!</definedName>
    <definedName name="Excel_BuiltIn_Print_Titles_15" localSheetId="14">#REF!</definedName>
    <definedName name="Excel_BuiltIn_Print_Titles_15">#REF!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5">#REF!</definedName>
    <definedName name="Excel_BuiltIn_Print_Titles_16" localSheetId="16">#REF!</definedName>
    <definedName name="Excel_BuiltIn_Print_Titles_16" localSheetId="14">#REF!</definedName>
    <definedName name="Excel_BuiltIn_Print_Titles_16">#REF!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5">#REF!</definedName>
    <definedName name="Excel_BuiltIn_Print_Titles_17" localSheetId="16">#REF!</definedName>
    <definedName name="Excel_BuiltIn_Print_Titles_17" localSheetId="14">#REF!</definedName>
    <definedName name="Excel_BuiltIn_Print_Titles_17">#REF!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5">#REF!</definedName>
    <definedName name="Excel_BuiltIn_Print_Titles_18" localSheetId="16">#REF!</definedName>
    <definedName name="Excel_BuiltIn_Print_Titles_18" localSheetId="14">#REF!</definedName>
    <definedName name="Excel_BuiltIn_Print_Titles_18">#REF!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15">[23]XXJ617!#REF!</definedName>
    <definedName name="Excel_BuiltIn_Print_Titles_19" localSheetId="16">[23]XXJ617!#REF!</definedName>
    <definedName name="Excel_BuiltIn_Print_Titles_19" localSheetId="14">[23]XXJ617!#REF!</definedName>
    <definedName name="Excel_BuiltIn_Print_Titles_19">[23]XXJ617!#REF!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5">#REF!</definedName>
    <definedName name="Excel_BuiltIn_Print_Titles_20" localSheetId="16">#REF!</definedName>
    <definedName name="Excel_BuiltIn_Print_Titles_20" localSheetId="14">#REF!</definedName>
    <definedName name="Excel_BuiltIn_Print_Titles_20">#REF!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15">[23]SNG_855!#REF!</definedName>
    <definedName name="Excel_BuiltIn_Print_Titles_21" localSheetId="16">[23]SNG_855!#REF!</definedName>
    <definedName name="Excel_BuiltIn_Print_Titles_21" localSheetId="14">[23]SNG_855!#REF!</definedName>
    <definedName name="Excel_BuiltIn_Print_Titles_21">[23]SNG_855!#REF!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5">#REF!</definedName>
    <definedName name="Excel_BuiltIn_Print_Titles_23" localSheetId="16">#REF!</definedName>
    <definedName name="Excel_BuiltIn_Print_Titles_23" localSheetId="14">#REF!</definedName>
    <definedName name="Excel_BuiltIn_Print_Titles_23">#REF!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5">#REF!</definedName>
    <definedName name="Excel_BuiltIn_Print_Titles_3" localSheetId="16">#REF!</definedName>
    <definedName name="Excel_BuiltIn_Print_Titles_3" localSheetId="14">#REF!</definedName>
    <definedName name="Excel_BuiltIn_Print_Titles_3">#REF!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15">'[23]VEA 374'!#REF!</definedName>
    <definedName name="Excel_BuiltIn_Print_Titles_5" localSheetId="16">'[23]VEA 374'!#REF!</definedName>
    <definedName name="Excel_BuiltIn_Print_Titles_5" localSheetId="14">'[23]VEA 374'!#REF!</definedName>
    <definedName name="Excel_BuiltIn_Print_Titles_5">'[23]VEA 374'!#REF!</definedName>
    <definedName name="Excel_BuiltIn_Print_Titles_5_XX" localSheetId="2">'[23]VEA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15">'[23]VEA 374'!#REF!</definedName>
    <definedName name="Excel_BuiltIn_Print_Titles_5_XX" localSheetId="16">'[23]VEA 374'!#REF!</definedName>
    <definedName name="Excel_BuiltIn_Print_Titles_5_XX" localSheetId="14">'[23]VEA 374'!#REF!</definedName>
    <definedName name="Excel_BuiltIn_Print_Titles_5_XX">'[23]VEA 374'!#REF!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5">#REF!</definedName>
    <definedName name="Excel_BuiltIn_Print_Titles_6" localSheetId="16">#REF!</definedName>
    <definedName name="Excel_BuiltIn_Print_Titles_6" localSheetId="14">#REF!</definedName>
    <definedName name="Excel_BuiltIn_Print_Titles_6">#REF!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15">[23]HFB024!#REF!</definedName>
    <definedName name="Excel_BuiltIn_Print_Titles_7" localSheetId="16">[23]HFB024!#REF!</definedName>
    <definedName name="Excel_BuiltIn_Print_Titles_7" localSheetId="14">[23]HFB024!#REF!</definedName>
    <definedName name="Excel_BuiltIn_Print_Titles_7">[23]HFB024!#REF!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5">#REF!</definedName>
    <definedName name="Excel_BuiltIn_Print_Titles_8" localSheetId="16">#REF!</definedName>
    <definedName name="Excel_BuiltIn_Print_Titles_8" localSheetId="14">#REF!</definedName>
    <definedName name="Excel_BuiltIn_Print_Titles_8">#REF!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15">[23]PAJ825!#REF!</definedName>
    <definedName name="Excel_BuiltIn_Print_Titles_9" localSheetId="16">[23]PAJ825!#REF!</definedName>
    <definedName name="Excel_BuiltIn_Print_Titles_9" localSheetId="14">[23]PAJ825!#REF!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12">[50]!FareWellStmnt</definedName>
    <definedName name="FareWellStmnt" localSheetId="13">[50]!FareWellStmnt</definedName>
    <definedName name="FareWellStmnt" localSheetId="15">[50]!FareWellStmnt</definedName>
    <definedName name="FareWellStmnt" localSheetId="16">[50]!FareWellStmnt</definedName>
    <definedName name="FareWellStmnt" localSheetId="14">[50]!FareWellStmnt</definedName>
    <definedName name="FareWellStmnt" localSheetId="1">[50]!FareWellStmnt</definedName>
    <definedName name="FareWellStmnt">[50]!FareWellStmnt</definedName>
    <definedName name="FaseProyecto">#REF!</definedName>
    <definedName name="FD" localSheetId="2">'1,1'!ERR</definedName>
    <definedName name="FD" localSheetId="3">'1,2'!ERR</definedName>
    <definedName name="FD" localSheetId="4">'1,3'!ERR</definedName>
    <definedName name="FD" localSheetId="5">'1,4'!ERR</definedName>
    <definedName name="FD" localSheetId="6">'1,5'!ERR</definedName>
    <definedName name="FD" localSheetId="7">'1,6'!ERR</definedName>
    <definedName name="FD" localSheetId="8">'2,1'!ERR</definedName>
    <definedName name="FD" localSheetId="9">'2,2'!ERR</definedName>
    <definedName name="FD" localSheetId="10">'2,3'!ERR</definedName>
    <definedName name="FD" localSheetId="11">'3,01'!ERR</definedName>
    <definedName name="FD" localSheetId="12">'3,2'!ERR</definedName>
    <definedName name="FD" localSheetId="13">'3,3'!ERR</definedName>
    <definedName name="FD" localSheetId="15">'3,4'!ERR</definedName>
    <definedName name="FD" localSheetId="16">'3,5'!ERR</definedName>
    <definedName name="FD" localSheetId="14">'3,dsf'!ERR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4"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4"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4"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4"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4"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4"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4"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4"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4"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4"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4"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4"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 localSheetId="12">'[37]Res-Accide-10'!#REF!</definedName>
    <definedName name="fer" localSheetId="13">'[37]Res-Accide-10'!#REF!</definedName>
    <definedName name="fer" localSheetId="15">'[37]Res-Accide-10'!#REF!</definedName>
    <definedName name="fer" localSheetId="16">'[37]Res-Accide-10'!#REF!</definedName>
    <definedName name="fer" localSheetId="14">'[37]Res-Accide-10'!#REF!</definedName>
    <definedName name="fer">'[37]Res-Accide-10'!#REF!</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4" hidden="1">{"via1",#N/A,TRUE,"general";"via2",#N/A,TRUE,"general";"via3",#N/A,TRUE,"general"}</definedName>
    <definedName name="ferfer" hidden="1">{"via1",#N/A,TRUE,"general";"via2",#N/A,TRUE,"general";"via3",#N/A,TRUE,"general"}</definedName>
    <definedName name="ff" localSheetId="2">'1,1'!ERR</definedName>
    <definedName name="ff" localSheetId="3">'1,2'!ERR</definedName>
    <definedName name="ff" localSheetId="4">'1,3'!ERR</definedName>
    <definedName name="ff" localSheetId="5">'1,4'!ERR</definedName>
    <definedName name="ff" localSheetId="6">'1,5'!ERR</definedName>
    <definedName name="ff" localSheetId="7">'1,6'!ERR</definedName>
    <definedName name="ff" localSheetId="8">'2,1'!ERR</definedName>
    <definedName name="ff" localSheetId="9">'2,2'!ERR</definedName>
    <definedName name="ff" localSheetId="10">'2,3'!ERR</definedName>
    <definedName name="ff" localSheetId="11">'3,01'!ERR</definedName>
    <definedName name="ff" localSheetId="12">'3,2'!ERR</definedName>
    <definedName name="ff" localSheetId="13">'3,3'!ERR</definedName>
    <definedName name="ff" localSheetId="15">'3,4'!ERR</definedName>
    <definedName name="ff" localSheetId="16">'3,5'!ERR</definedName>
    <definedName name="ff" localSheetId="14">'3,dsf'!ERR</definedName>
    <definedName name="ff">[0]!ERR</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4"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4"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4"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4"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4"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4"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4"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4"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4" hidden="1">{"TAB1",#N/A,TRUE,"GENERAL";"TAB2",#N/A,TRUE,"GENERAL";"TAB3",#N/A,TRUE,"GENERAL";"TAB4",#N/A,TRUE,"GENERAL";"TAB5",#N/A,TRUE,"GENERAL"}</definedName>
    <definedName name="fffs" hidden="1">{"TAB1",#N/A,TRUE,"GENERAL";"TAB2",#N/A,TRUE,"GENERAL";"TAB3",#N/A,TRUE,"GENERAL";"TAB4",#N/A,TRUE,"GENERAL";"TAB5",#N/A,TRUE,"GENERAL"}</definedName>
    <definedName name="fg" localSheetId="2">'1,1'!ERR</definedName>
    <definedName name="fg" localSheetId="3">'1,2'!ERR</definedName>
    <definedName name="fg" localSheetId="4">'1,3'!ERR</definedName>
    <definedName name="fg" localSheetId="5">'1,4'!ERR</definedName>
    <definedName name="fg" localSheetId="6">'1,5'!ERR</definedName>
    <definedName name="fg" localSheetId="7">'1,6'!ERR</definedName>
    <definedName name="fg" localSheetId="8">'2,1'!ERR</definedName>
    <definedName name="fg" localSheetId="9">'2,2'!ERR</definedName>
    <definedName name="fg" localSheetId="10">'2,3'!ERR</definedName>
    <definedName name="fg" localSheetId="11">'3,01'!ERR</definedName>
    <definedName name="fg" localSheetId="12">'3,2'!ERR</definedName>
    <definedName name="fg" localSheetId="13">'3,3'!ERR</definedName>
    <definedName name="fg" localSheetId="15">'3,4'!ERR</definedName>
    <definedName name="fg" localSheetId="16">'3,5'!ERR</definedName>
    <definedName name="fg" localSheetId="14">'3,dsf'!ERR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4"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4"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4"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4"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4"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4"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4"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4"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4"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4"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4"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4"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4"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4"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4"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4"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'1,1'!ERR</definedName>
    <definedName name="FINANCIACION" localSheetId="3">'1,2'!ERR</definedName>
    <definedName name="FINANCIACION" localSheetId="4">'1,3'!ERR</definedName>
    <definedName name="FINANCIACION" localSheetId="5">'1,4'!ERR</definedName>
    <definedName name="FINANCIACION" localSheetId="6">'1,5'!ERR</definedName>
    <definedName name="FINANCIACION" localSheetId="7">'1,6'!ERR</definedName>
    <definedName name="FINANCIACION" localSheetId="8">'2,1'!ERR</definedName>
    <definedName name="FINANCIACION" localSheetId="9">'2,2'!ERR</definedName>
    <definedName name="FINANCIACION" localSheetId="10">'2,3'!ERR</definedName>
    <definedName name="FINANCIACION" localSheetId="11">'3,01'!ERR</definedName>
    <definedName name="FINANCIACION" localSheetId="12">'3,2'!ERR</definedName>
    <definedName name="FINANCIACION" localSheetId="13">'3,3'!ERR</definedName>
    <definedName name="FINANCIACION" localSheetId="15">'3,4'!ERR</definedName>
    <definedName name="FINANCIACION" localSheetId="16">'3,5'!ERR</definedName>
    <definedName name="FINANCIACION" localSheetId="14">'3,dsf'!ERR</definedName>
    <definedName name="FINANCIACION">[0]!ERR</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12">[50]!FinePrint</definedName>
    <definedName name="FinePrint" localSheetId="13">[50]!FinePrint</definedName>
    <definedName name="FinePrint" localSheetId="15">[50]!FinePrint</definedName>
    <definedName name="FinePrint" localSheetId="16">[50]!FinePrint</definedName>
    <definedName name="FinePrint" localSheetId="14">[50]!FinePrint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4"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4"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4"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'1,1'!ERR</definedName>
    <definedName name="fu" localSheetId="3">'1,2'!ERR</definedName>
    <definedName name="fu" localSheetId="4">'1,3'!ERR</definedName>
    <definedName name="fu" localSheetId="5">'1,4'!ERR</definedName>
    <definedName name="fu" localSheetId="6">'1,5'!ERR</definedName>
    <definedName name="fu" localSheetId="7">'1,6'!ERR</definedName>
    <definedName name="fu" localSheetId="8">'2,1'!ERR</definedName>
    <definedName name="fu" localSheetId="9">'2,2'!ERR</definedName>
    <definedName name="fu" localSheetId="10">'2,3'!ERR</definedName>
    <definedName name="fu" localSheetId="11">'3,01'!ERR</definedName>
    <definedName name="fu" localSheetId="12">'3,2'!ERR</definedName>
    <definedName name="fu" localSheetId="13">'3,3'!ERR</definedName>
    <definedName name="fu" localSheetId="15">'3,4'!ERR</definedName>
    <definedName name="fu" localSheetId="16">'3,5'!ERR</definedName>
    <definedName name="fu" localSheetId="14">'3,dsf'!ERR</definedName>
    <definedName name="fu">[0]!ERR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4"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5">#REF!</definedName>
    <definedName name="GAJ" localSheetId="16">#REF!</definedName>
    <definedName name="GAJ" localSheetId="14">#REF!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4"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5">#REF!</definedName>
    <definedName name="Geotex" localSheetId="16">#REF!</definedName>
    <definedName name="Geotex" localSheetId="14">#REF!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4"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4"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4"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4"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4"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4"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4"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4"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4"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4"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4"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4"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4"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4"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4" hidden="1">{"TAB1",#N/A,TRUE,"GENERAL";"TAB2",#N/A,TRUE,"GENERAL";"TAB3",#N/A,TRUE,"GENERAL";"TAB4",#N/A,TRUE,"GENERAL";"TAB5",#N/A,TRUE,"GENERAL"}</definedName>
    <definedName name="ggerg" hidden="1">{"TAB1",#N/A,TRUE,"GENERAL";"TAB2",#N/A,TRUE,"GENERAL";"TAB3",#N/A,TRUE,"GENERAL";"TAB4",#N/A,TRUE,"GENERAL";"TAB5",#N/A,TRUE,"GENERAL"}</definedName>
    <definedName name="GGG" localSheetId="2">'1,1'!ERR</definedName>
    <definedName name="GGG" localSheetId="3">'1,2'!ERR</definedName>
    <definedName name="GGG" localSheetId="4">'1,3'!ERR</definedName>
    <definedName name="GGG" localSheetId="5">'1,4'!ERR</definedName>
    <definedName name="GGG" localSheetId="6">'1,5'!ERR</definedName>
    <definedName name="GGG" localSheetId="7">'1,6'!ERR</definedName>
    <definedName name="GGG" localSheetId="8">'2,1'!ERR</definedName>
    <definedName name="GGG" localSheetId="9">'2,2'!ERR</definedName>
    <definedName name="GGG" localSheetId="10">'2,3'!ERR</definedName>
    <definedName name="GGG" localSheetId="11">'3,01'!ERR</definedName>
    <definedName name="GGG" localSheetId="12">'3,2'!ERR</definedName>
    <definedName name="GGG" localSheetId="13">'3,3'!ERR</definedName>
    <definedName name="GGG" localSheetId="15">'3,4'!ERR</definedName>
    <definedName name="GGG" localSheetId="16">'3,5'!ERR</definedName>
    <definedName name="GGG" localSheetId="14">'3,dsf'!ERR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4"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4"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4"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4"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4"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4"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4"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4"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4"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4"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4"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4"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4"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4"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4"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4"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5">#REF!</definedName>
    <definedName name="GRAF2" localSheetId="16">#REF!</definedName>
    <definedName name="GRAF2" localSheetId="14">#REF!</definedName>
    <definedName name="GRAF2">#REF!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5">#REF!</definedName>
    <definedName name="GRAF3" localSheetId="16">#REF!</definedName>
    <definedName name="GRAF3" localSheetId="14">#REF!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4"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4"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4"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5">#REF!</definedName>
    <definedName name="GRUPO1" localSheetId="16">#REF!</definedName>
    <definedName name="GRUPO1" localSheetId="14">#REF!</definedName>
    <definedName name="GRUPO1">#REF!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5">#REF!</definedName>
    <definedName name="GRUPO123" localSheetId="16">#REF!</definedName>
    <definedName name="GRUPO123" localSheetId="14">#REF!</definedName>
    <definedName name="GRUPO123">#REF!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5">#REF!</definedName>
    <definedName name="GRUPO13" localSheetId="16">#REF!</definedName>
    <definedName name="GRUPO13" localSheetId="14">#REF!</definedName>
    <definedName name="GRUPO13">#REF!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5">#REF!</definedName>
    <definedName name="GRUPO2" localSheetId="16">#REF!</definedName>
    <definedName name="GRUPO2" localSheetId="14">#REF!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4"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4"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4"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4"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4"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4"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5">#REF!</definedName>
    <definedName name="GTRE" localSheetId="16">#REF!</definedName>
    <definedName name="GTRE" localSheetId="14">#REF!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4"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4"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4"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4"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4"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4"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4"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4"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4"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4"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4"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4"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4"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4"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4"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4"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4"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4" hidden="1">{"TAB1",#N/A,TRUE,"GENERAL";"TAB2",#N/A,TRUE,"GENERAL";"TAB3",#N/A,TRUE,"GENERAL";"TAB4",#N/A,TRUE,"GENERAL";"TAB5",#N/A,TRUE,"GENERAL"}</definedName>
    <definedName name="HGJG" hidden="1">{"TAB1",#N/A,TRUE,"GENERAL";"TAB2",#N/A,TRUE,"GENERAL";"TAB3",#N/A,TRUE,"GENERAL";"TAB4",#N/A,TRUE,"GENERAL";"TAB5",#N/A,TRUE,"GENERAL"}</definedName>
    <definedName name="hh" localSheetId="2">'1,1'!ERR</definedName>
    <definedName name="hh" localSheetId="3">'1,2'!ERR</definedName>
    <definedName name="hh" localSheetId="4">'1,3'!ERR</definedName>
    <definedName name="hh" localSheetId="5">'1,4'!ERR</definedName>
    <definedName name="hh" localSheetId="6">'1,5'!ERR</definedName>
    <definedName name="hh" localSheetId="7">'1,6'!ERR</definedName>
    <definedName name="hh" localSheetId="8">'2,1'!ERR</definedName>
    <definedName name="hh" localSheetId="9">'2,2'!ERR</definedName>
    <definedName name="hh" localSheetId="10">'2,3'!ERR</definedName>
    <definedName name="hh" localSheetId="11">'3,01'!ERR</definedName>
    <definedName name="hh" localSheetId="12">'3,2'!ERR</definedName>
    <definedName name="hh" localSheetId="13">'3,3'!ERR</definedName>
    <definedName name="hh" localSheetId="15">'3,4'!ERR</definedName>
    <definedName name="hh" localSheetId="16">'3,5'!ERR</definedName>
    <definedName name="hh" localSheetId="14">'3,dsf'!ERR</definedName>
    <definedName name="hh">[0]!ERR</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4"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4"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4"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4"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4"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4"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4"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4"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4"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4"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4"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4" hidden="1">{"via1",#N/A,TRUE,"general";"via2",#N/A,TRUE,"general";"via3",#N/A,TRUE,"general"}</definedName>
    <definedName name="hjkjk" hidden="1">{"via1",#N/A,TRUE,"general";"via2",#N/A,TRUE,"general";"via3",#N/A,TRUE,"general"}</definedName>
    <definedName name="HK" localSheetId="2">'1,1'!ERR</definedName>
    <definedName name="HK" localSheetId="3">'1,2'!ERR</definedName>
    <definedName name="HK" localSheetId="4">'1,3'!ERR</definedName>
    <definedName name="HK" localSheetId="5">'1,4'!ERR</definedName>
    <definedName name="HK" localSheetId="6">'1,5'!ERR</definedName>
    <definedName name="HK" localSheetId="7">'1,6'!ERR</definedName>
    <definedName name="HK" localSheetId="8">'2,1'!ERR</definedName>
    <definedName name="HK" localSheetId="9">'2,2'!ERR</definedName>
    <definedName name="HK" localSheetId="10">'2,3'!ERR</definedName>
    <definedName name="HK" localSheetId="11">'3,01'!ERR</definedName>
    <definedName name="HK" localSheetId="12">'3,2'!ERR</definedName>
    <definedName name="HK" localSheetId="13">'3,3'!ERR</definedName>
    <definedName name="HK" localSheetId="15">'3,4'!ERR</definedName>
    <definedName name="HK" localSheetId="16">'3,5'!ERR</definedName>
    <definedName name="HK" localSheetId="14">'3,dsf'!ERR</definedName>
    <definedName name="HK">[0]!ERR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4"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5">#REF!</definedName>
    <definedName name="HOJA1" localSheetId="16">#REF!</definedName>
    <definedName name="HOJA1" localSheetId="14">#REF!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4"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4"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4"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4"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4"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4"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4"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5">#REF!</definedName>
    <definedName name="I" localSheetId="16">#REF!</definedName>
    <definedName name="I" localSheetId="14">#REF!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'1,1'!ERR</definedName>
    <definedName name="ID" localSheetId="3">'1,2'!ERR</definedName>
    <definedName name="ID" localSheetId="4">'1,3'!ERR</definedName>
    <definedName name="ID" localSheetId="5">'1,4'!ERR</definedName>
    <definedName name="ID" localSheetId="6">'1,5'!ERR</definedName>
    <definedName name="ID" localSheetId="7">'1,6'!ERR</definedName>
    <definedName name="ID" localSheetId="8">'2,1'!ERR</definedName>
    <definedName name="ID" localSheetId="9">'2,2'!ERR</definedName>
    <definedName name="ID" localSheetId="10">'2,3'!ERR</definedName>
    <definedName name="ID" localSheetId="11">'3,01'!ERR</definedName>
    <definedName name="ID" localSheetId="12">'3,2'!ERR</definedName>
    <definedName name="ID" localSheetId="13">'3,3'!ERR</definedName>
    <definedName name="ID" localSheetId="15">'3,4'!ERR</definedName>
    <definedName name="ID" localSheetId="16">'3,5'!ERR</definedName>
    <definedName name="ID" localSheetId="14">'3,dsf'!ERR</definedName>
    <definedName name="ID">[0]!ERR</definedName>
    <definedName name="IF" localSheetId="2">'[51]A.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 localSheetId="12">'[51]A. P. U.'!#REF!</definedName>
    <definedName name="IF" localSheetId="13">'[51]A. P. U.'!#REF!</definedName>
    <definedName name="IF" localSheetId="15">'[51]A. P. U.'!#REF!</definedName>
    <definedName name="IF" localSheetId="16">'[51]A. P. U.'!#REF!</definedName>
    <definedName name="IF" localSheetId="14">'[51]A. P. U.'!#REF!</definedName>
    <definedName name="IF">'[51]A. P. U.'!#REF!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4"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4"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4"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4"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4"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5">#REF!</definedName>
    <definedName name="INDICE" localSheetId="16">#REF!</definedName>
    <definedName name="INDICE" localSheetId="14">#REF!</definedName>
    <definedName name="INDICE">#REF!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5">#REF!</definedName>
    <definedName name="inf" localSheetId="16">#REF!</definedName>
    <definedName name="inf" localSheetId="14">#REF!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1">[82]Insumos!#REF!</definedName>
    <definedName name="Insumos_auxiliares" localSheetId="12">[82]Insumos!#REF!</definedName>
    <definedName name="Insumos_auxiliares" localSheetId="13">[82]Insumos!#REF!</definedName>
    <definedName name="Insumos_auxiliares" localSheetId="15">[82]Insumos!#REF!</definedName>
    <definedName name="Insumos_auxiliares" localSheetId="16">[82]Insumos!#REF!</definedName>
    <definedName name="Insumos_auxiliares" localSheetId="14">[82]Insumos!#REF!</definedName>
    <definedName name="Insumos_auxiliares">[82]Insumos!#REF!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5">#REF!</definedName>
    <definedName name="Insumos_basicos" localSheetId="16">#REF!</definedName>
    <definedName name="Insumos_basicos" localSheetId="14">#REF!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12">[50]!INV_Payments</definedName>
    <definedName name="INV_Payments" localSheetId="13">[50]!INV_Payments</definedName>
    <definedName name="INV_Payments" localSheetId="15">[50]!INV_Payments</definedName>
    <definedName name="INV_Payments" localSheetId="16">[50]!INV_Payments</definedName>
    <definedName name="INV_Payments" localSheetId="14">[50]!INV_Payments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'1,1'!ERR</definedName>
    <definedName name="IOUHH" localSheetId="3">'1,2'!ERR</definedName>
    <definedName name="IOUHH" localSheetId="4">'1,3'!ERR</definedName>
    <definedName name="IOUHH" localSheetId="5">'1,4'!ERR</definedName>
    <definedName name="IOUHH" localSheetId="6">'1,5'!ERR</definedName>
    <definedName name="IOUHH" localSheetId="7">'1,6'!ERR</definedName>
    <definedName name="IOUHH" localSheetId="8">'2,1'!ERR</definedName>
    <definedName name="IOUHH" localSheetId="9">'2,2'!ERR</definedName>
    <definedName name="IOUHH" localSheetId="10">'2,3'!ERR</definedName>
    <definedName name="IOUHH" localSheetId="11">'3,01'!ERR</definedName>
    <definedName name="IOUHH" localSheetId="12">'3,2'!ERR</definedName>
    <definedName name="IOUHH" localSheetId="13">'3,3'!ERR</definedName>
    <definedName name="IOUHH" localSheetId="15">'3,4'!ERR</definedName>
    <definedName name="IOUHH" localSheetId="16">'3,5'!ERR</definedName>
    <definedName name="IOUHH" localSheetId="14">'3,dsf'!ERR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5">#REF!</definedName>
    <definedName name="ITEM1" localSheetId="16">#REF!</definedName>
    <definedName name="ITEM1" localSheetId="14">#REF!</definedName>
    <definedName name="ITEM1">#REF!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5">#REF!</definedName>
    <definedName name="ITEM15" localSheetId="16">#REF!</definedName>
    <definedName name="ITEM15" localSheetId="14">#REF!</definedName>
    <definedName name="ITEM15">#REF!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5">#REF!</definedName>
    <definedName name="ITEM2" localSheetId="16">#REF!</definedName>
    <definedName name="ITEM2" localSheetId="14">#REF!</definedName>
    <definedName name="ITEM2">#REF!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5">#REF!</definedName>
    <definedName name="item210.3" localSheetId="16">#REF!</definedName>
    <definedName name="item210.3" localSheetId="14">#REF!</definedName>
    <definedName name="item210.3">#REF!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5">#REF!</definedName>
    <definedName name="item230.1" localSheetId="16">#REF!</definedName>
    <definedName name="item230.1" localSheetId="14">#REF!</definedName>
    <definedName name="item230.1">#REF!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5">#REF!</definedName>
    <definedName name="ITEM3" localSheetId="16">#REF!</definedName>
    <definedName name="ITEM3" localSheetId="14">#REF!</definedName>
    <definedName name="ITEM3">#REF!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5">#REF!</definedName>
    <definedName name="item310" localSheetId="16">#REF!</definedName>
    <definedName name="item310" localSheetId="14">#REF!</definedName>
    <definedName name="item310">#REF!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5">#REF!</definedName>
    <definedName name="item320.2" localSheetId="16">#REF!</definedName>
    <definedName name="item320.2" localSheetId="14">#REF!</definedName>
    <definedName name="item320.2">#REF!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5">#REF!</definedName>
    <definedName name="item330.1" localSheetId="16">#REF!</definedName>
    <definedName name="item330.1" localSheetId="14">#REF!</definedName>
    <definedName name="item330.1">#REF!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5">#REF!</definedName>
    <definedName name="item420" localSheetId="16">#REF!</definedName>
    <definedName name="item420" localSheetId="14">#REF!</definedName>
    <definedName name="item420">#REF!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5">#REF!</definedName>
    <definedName name="item450.2P" localSheetId="16">#REF!</definedName>
    <definedName name="item450.2P" localSheetId="14">#REF!</definedName>
    <definedName name="item450.2P">#REF!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5">#REF!</definedName>
    <definedName name="item600.1" localSheetId="16">#REF!</definedName>
    <definedName name="item600.1" localSheetId="14">#REF!</definedName>
    <definedName name="item600.1">#REF!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5">#REF!</definedName>
    <definedName name="item610.1" localSheetId="16">#REF!</definedName>
    <definedName name="item610.1" localSheetId="14">#REF!</definedName>
    <definedName name="item610.1">#REF!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5">#REF!</definedName>
    <definedName name="item610.2" localSheetId="16">#REF!</definedName>
    <definedName name="item610.2" localSheetId="14">#REF!</definedName>
    <definedName name="item610.2">#REF!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5">#REF!</definedName>
    <definedName name="item630.4" localSheetId="16">#REF!</definedName>
    <definedName name="item630.4" localSheetId="14">#REF!</definedName>
    <definedName name="item630.4">#REF!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5">#REF!</definedName>
    <definedName name="item630.6" localSheetId="16">#REF!</definedName>
    <definedName name="item630.6" localSheetId="14">#REF!</definedName>
    <definedName name="item630.6">#REF!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5">#REF!</definedName>
    <definedName name="item630.7" localSheetId="16">#REF!</definedName>
    <definedName name="item630.7" localSheetId="14">#REF!</definedName>
    <definedName name="item630.7">#REF!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5">#REF!</definedName>
    <definedName name="item640.3" localSheetId="16">#REF!</definedName>
    <definedName name="item640.3" localSheetId="14">#REF!</definedName>
    <definedName name="item640.3">#REF!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5">#REF!</definedName>
    <definedName name="item661" localSheetId="16">#REF!</definedName>
    <definedName name="item661" localSheetId="14">#REF!</definedName>
    <definedName name="item661">#REF!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5">#REF!</definedName>
    <definedName name="item671" localSheetId="16">#REF!</definedName>
    <definedName name="item671" localSheetId="14">#REF!</definedName>
    <definedName name="item671">#REF!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5">#REF!</definedName>
    <definedName name="item673.1" localSheetId="16">#REF!</definedName>
    <definedName name="item673.1" localSheetId="14">#REF!</definedName>
    <definedName name="item673.1">#REF!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5">#REF!</definedName>
    <definedName name="item673.3" localSheetId="16">#REF!</definedName>
    <definedName name="item673.3" localSheetId="14">#REF!</definedName>
    <definedName name="item673.3">#REF!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5">#REF!</definedName>
    <definedName name="item681" localSheetId="16">#REF!</definedName>
    <definedName name="item681" localSheetId="14">#REF!</definedName>
    <definedName name="item681">#REF!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5">#REF!</definedName>
    <definedName name="item700.1" localSheetId="16">#REF!</definedName>
    <definedName name="item700.1" localSheetId="14">#REF!</definedName>
    <definedName name="item700.1">#REF!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5">#REF!</definedName>
    <definedName name="item710.1" localSheetId="16">#REF!</definedName>
    <definedName name="item710.1" localSheetId="14">#REF!</definedName>
    <definedName name="item710.1">#REF!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5">#REF!</definedName>
    <definedName name="item710.2" localSheetId="16">#REF!</definedName>
    <definedName name="item710.2" localSheetId="14">#REF!</definedName>
    <definedName name="item710.2">#REF!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5">#REF!</definedName>
    <definedName name="item730.1" localSheetId="16">#REF!</definedName>
    <definedName name="item730.1" localSheetId="14">#REF!</definedName>
    <definedName name="item730.1">#REF!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5">#REF!</definedName>
    <definedName name="item730.2" localSheetId="16">#REF!</definedName>
    <definedName name="item730.2" localSheetId="14">#REF!</definedName>
    <definedName name="item730.2">#REF!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5">#REF!</definedName>
    <definedName name="item730.2.4" localSheetId="16">#REF!</definedName>
    <definedName name="item730.2.4" localSheetId="14">#REF!</definedName>
    <definedName name="item730.2.4">#REF!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5">#REF!</definedName>
    <definedName name="item900.2" localSheetId="16">#REF!</definedName>
    <definedName name="item900.2" localSheetId="14">#REF!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4"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4"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4"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4"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4"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5">#REF!</definedName>
    <definedName name="IVA" localSheetId="16">#REF!</definedName>
    <definedName name="IVA" localSheetId="14">#REF!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4"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4"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4"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4"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4"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4"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4"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4"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4"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4"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4"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4" hidden="1">{"TAB1",#N/A,TRUE,"GENERAL";"TAB2",#N/A,TRUE,"GENERAL";"TAB3",#N/A,TRUE,"GENERAL";"TAB4",#N/A,TRUE,"GENERAL";"TAB5",#N/A,TRUE,"GENERAL"}</definedName>
    <definedName name="jhkgjkvf" hidden="1">{"TAB1",#N/A,TRUE,"GENERAL";"TAB2",#N/A,TRUE,"GENERAL";"TAB3",#N/A,TRUE,"GENERAL";"TAB4",#N/A,TRUE,"GENERAL";"TAB5",#N/A,TRUE,"GENERAL"}</definedName>
    <definedName name="jj" localSheetId="2">'1,1'!ERR</definedName>
    <definedName name="jj" localSheetId="3">'1,2'!ERR</definedName>
    <definedName name="jj" localSheetId="4">'1,3'!ERR</definedName>
    <definedName name="jj" localSheetId="5">'1,4'!ERR</definedName>
    <definedName name="jj" localSheetId="6">'1,5'!ERR</definedName>
    <definedName name="jj" localSheetId="7">'1,6'!ERR</definedName>
    <definedName name="jj" localSheetId="8">'2,1'!ERR</definedName>
    <definedName name="jj" localSheetId="9">'2,2'!ERR</definedName>
    <definedName name="jj" localSheetId="10">'2,3'!ERR</definedName>
    <definedName name="jj" localSheetId="11">'3,01'!ERR</definedName>
    <definedName name="jj" localSheetId="12">'3,2'!ERR</definedName>
    <definedName name="jj" localSheetId="13">'3,3'!ERR</definedName>
    <definedName name="jj" localSheetId="15">'3,4'!ERR</definedName>
    <definedName name="jj" localSheetId="16">'3,5'!ERR</definedName>
    <definedName name="jj" localSheetId="14">'3,dsf'!ERR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4"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4"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4"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4"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4"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4"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5">#REF!</definedName>
    <definedName name="jkl" localSheetId="16">#REF!</definedName>
    <definedName name="jkl" localSheetId="14">#REF!</definedName>
    <definedName name="jkl">#REF!</definedName>
    <definedName name="JOHNNY" localSheetId="2">'1,1'!ERR</definedName>
    <definedName name="JOHNNY" localSheetId="3">'1,2'!ERR</definedName>
    <definedName name="JOHNNY" localSheetId="4">'1,3'!ERR</definedName>
    <definedName name="JOHNNY" localSheetId="5">'1,4'!ERR</definedName>
    <definedName name="JOHNNY" localSheetId="6">'1,5'!ERR</definedName>
    <definedName name="JOHNNY" localSheetId="7">'1,6'!ERR</definedName>
    <definedName name="JOHNNY" localSheetId="8">'2,1'!ERR</definedName>
    <definedName name="JOHNNY" localSheetId="9">'2,2'!ERR</definedName>
    <definedName name="JOHNNY" localSheetId="10">'2,3'!ERR</definedName>
    <definedName name="JOHNNY" localSheetId="11">'3,01'!ERR</definedName>
    <definedName name="JOHNNY" localSheetId="12">'3,2'!ERR</definedName>
    <definedName name="JOHNNY" localSheetId="13">'3,3'!ERR</definedName>
    <definedName name="JOHNNY" localSheetId="15">'3,4'!ERR</definedName>
    <definedName name="JOHNNY" localSheetId="16">'3,5'!ERR</definedName>
    <definedName name="JOHNNY" localSheetId="14">'3,dsf'!ERR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4"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4"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4"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4"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4"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4"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4"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4"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5">#REF!</definedName>
    <definedName name="jvv" localSheetId="16">#REF!</definedName>
    <definedName name="jvv" localSheetId="14">#REF!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4"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4"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4"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4"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4"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5">#REF!</definedName>
    <definedName name="K0F1" localSheetId="16">#REF!</definedName>
    <definedName name="K0F1" localSheetId="14">#REF!</definedName>
    <definedName name="K0F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5">#REF!</definedName>
    <definedName name="K0F2" localSheetId="16">#REF!</definedName>
    <definedName name="K0F2" localSheetId="14">#REF!</definedName>
    <definedName name="K0F2">#REF!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5">#REF!</definedName>
    <definedName name="K10ALO" localSheetId="16">#REF!</definedName>
    <definedName name="K10ALO" localSheetId="14">#REF!</definedName>
    <definedName name="K10ALO">#REF!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5">#REF!</definedName>
    <definedName name="K11ALO" localSheetId="16">#REF!</definedName>
    <definedName name="K11ALO" localSheetId="14">#REF!</definedName>
    <definedName name="K11ALO">#REF!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5">#REF!</definedName>
    <definedName name="K1F1" localSheetId="16">#REF!</definedName>
    <definedName name="K1F1" localSheetId="14">#REF!</definedName>
    <definedName name="K1F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5">#REF!</definedName>
    <definedName name="K1F2" localSheetId="16">#REF!</definedName>
    <definedName name="K1F2" localSheetId="14">#REF!</definedName>
    <definedName name="K1F2">#REF!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5">#REF!</definedName>
    <definedName name="K2F1" localSheetId="16">#REF!</definedName>
    <definedName name="K2F1" localSheetId="14">#REF!</definedName>
    <definedName name="K2F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5">#REF!</definedName>
    <definedName name="K2F2" localSheetId="16">#REF!</definedName>
    <definedName name="K2F2" localSheetId="14">#REF!</definedName>
    <definedName name="K2F2">#REF!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5">#REF!</definedName>
    <definedName name="K3F1" localSheetId="16">#REF!</definedName>
    <definedName name="K3F1" localSheetId="14">#REF!</definedName>
    <definedName name="K3F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5">#REF!</definedName>
    <definedName name="K3F2" localSheetId="16">#REF!</definedName>
    <definedName name="K3F2" localSheetId="14">#REF!</definedName>
    <definedName name="K3F2">#REF!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5">#REF!</definedName>
    <definedName name="K4F1" localSheetId="16">#REF!</definedName>
    <definedName name="K4F1" localSheetId="14">#REF!</definedName>
    <definedName name="K4F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5">#REF!</definedName>
    <definedName name="K4F2" localSheetId="16">#REF!</definedName>
    <definedName name="K4F2" localSheetId="14">#REF!</definedName>
    <definedName name="K4F2">#REF!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5">#REF!</definedName>
    <definedName name="K5F1" localSheetId="16">#REF!</definedName>
    <definedName name="K5F1" localSheetId="14">#REF!</definedName>
    <definedName name="K5F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5">#REF!</definedName>
    <definedName name="K5F2" localSheetId="16">#REF!</definedName>
    <definedName name="K5F2" localSheetId="14">#REF!</definedName>
    <definedName name="K5F2">#REF!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5">#REF!</definedName>
    <definedName name="K6F1" localSheetId="16">#REF!</definedName>
    <definedName name="K6F1" localSheetId="14">#REF!</definedName>
    <definedName name="K6F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5">#REF!</definedName>
    <definedName name="K6F2" localSheetId="16">#REF!</definedName>
    <definedName name="K6F2" localSheetId="14">#REF!</definedName>
    <definedName name="K6F2">#REF!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5">#REF!</definedName>
    <definedName name="K7F1" localSheetId="16">#REF!</definedName>
    <definedName name="K7F1" localSheetId="14">#REF!</definedName>
    <definedName name="K7F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5">#REF!</definedName>
    <definedName name="K7F2" localSheetId="16">#REF!</definedName>
    <definedName name="K7F2" localSheetId="14">#REF!</definedName>
    <definedName name="K7F2">#REF!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5">#REF!</definedName>
    <definedName name="K8ALO" localSheetId="16">#REF!</definedName>
    <definedName name="K8ALO" localSheetId="14">#REF!</definedName>
    <definedName name="K8ALO">#REF!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5">#REF!</definedName>
    <definedName name="K8F1" localSheetId="16">#REF!</definedName>
    <definedName name="K8F1" localSheetId="14">#REF!</definedName>
    <definedName name="K8F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5">#REF!</definedName>
    <definedName name="K8F2" localSheetId="16">#REF!</definedName>
    <definedName name="K8F2" localSheetId="14">#REF!</definedName>
    <definedName name="K8F2">#REF!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5">#REF!</definedName>
    <definedName name="K9ALO" localSheetId="16">#REF!</definedName>
    <definedName name="K9ALO" localSheetId="14">#REF!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4"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4"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4"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4"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4"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4"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4"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4" hidden="1">{"TAB1",#N/A,TRUE,"GENERAL";"TAB2",#N/A,TRUE,"GENERAL";"TAB3",#N/A,TRUE,"GENERAL";"TAB4",#N/A,TRUE,"GENERAL";"TAB5",#N/A,TRUE,"GENERAL"}</definedName>
    <definedName name="kkkkkki" hidden="1">{"TAB1",#N/A,TRUE,"GENERAL";"TAB2",#N/A,TRUE,"GENERAL";"TAB3",#N/A,TRUE,"GENERAL";"TAB4",#N/A,TRUE,"GENERAL";"TAB5",#N/A,TRUE,"GENERAL"}</definedName>
    <definedName name="kl" localSheetId="2">'1,1'!ERR</definedName>
    <definedName name="kl" localSheetId="3">'1,2'!ERR</definedName>
    <definedName name="kl" localSheetId="4">'1,3'!ERR</definedName>
    <definedName name="kl" localSheetId="5">'1,4'!ERR</definedName>
    <definedName name="kl" localSheetId="6">'1,5'!ERR</definedName>
    <definedName name="kl" localSheetId="7">'1,6'!ERR</definedName>
    <definedName name="kl" localSheetId="8">'2,1'!ERR</definedName>
    <definedName name="kl" localSheetId="9">'2,2'!ERR</definedName>
    <definedName name="kl" localSheetId="10">'2,3'!ERR</definedName>
    <definedName name="kl" localSheetId="11">'3,01'!ERR</definedName>
    <definedName name="kl" localSheetId="12">'3,2'!ERR</definedName>
    <definedName name="kl" localSheetId="13">'3,3'!ERR</definedName>
    <definedName name="kl" localSheetId="15">'3,4'!ERR</definedName>
    <definedName name="kl" localSheetId="16">'3,5'!ERR</definedName>
    <definedName name="kl" localSheetId="14">'3,dsf'!ERR</definedName>
    <definedName name="kl">[0]!ERR</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5">#REF!</definedName>
    <definedName name="klklk" localSheetId="16">#REF!</definedName>
    <definedName name="klklk" localSheetId="14">#REF!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5">#REF!</definedName>
    <definedName name="LICITACION" localSheetId="16">#REF!</definedName>
    <definedName name="LICITACION" localSheetId="14">#REF!</definedName>
    <definedName name="LICITACION">#REF!</definedName>
    <definedName name="LINEA" localSheetId="2">[85]CONT_ADI!#REF!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1">[85]CONT_ADI!#REF!</definedName>
    <definedName name="LINEA" localSheetId="12">[85]CONT_ADI!#REF!</definedName>
    <definedName name="LINEA" localSheetId="13">[85]CONT_ADI!#REF!</definedName>
    <definedName name="LINEA" localSheetId="15">[85]CONT_ADI!#REF!</definedName>
    <definedName name="LINEA" localSheetId="16">[85]CONT_ADI!#REF!</definedName>
    <definedName name="LINEA" localSheetId="14">[85]CONT_ADI!#REF!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4"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4"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4"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12">[26]!absc</definedName>
    <definedName name="LOCA" localSheetId="13">[26]!absc</definedName>
    <definedName name="LOCA" localSheetId="15">[26]!absc</definedName>
    <definedName name="LOCA" localSheetId="16">[26]!absc</definedName>
    <definedName name="LOCA" localSheetId="14">[26]!absc</definedName>
    <definedName name="LOCA" localSheetId="1">[26]!absc</definedName>
    <definedName name="LOCA">[26]!absc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12">[38]!absc</definedName>
    <definedName name="LOCA1" localSheetId="13">[38]!absc</definedName>
    <definedName name="LOCA1" localSheetId="15">[38]!absc</definedName>
    <definedName name="LOCA1" localSheetId="16">[38]!absc</definedName>
    <definedName name="LOCA1" localSheetId="14">[38]!absc</definedName>
    <definedName name="LOCA1" localSheetId="1">[38]!absc</definedName>
    <definedName name="LOCA1">[38]!absc</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5">#REF!</definedName>
    <definedName name="LOCALIZACION_Y_REPLANTEO" localSheetId="16">#REF!</definedName>
    <definedName name="LOCALIZACION_Y_REPLANTEO" localSheetId="14">#REF!</definedName>
    <definedName name="LOCALIZACION_Y_REPLANTEO">#REF!</definedName>
    <definedName name="LOGO" localSheetId="2">'1,1'!ERR</definedName>
    <definedName name="LOGO" localSheetId="3">'1,2'!ERR</definedName>
    <definedName name="LOGO" localSheetId="4">'1,3'!ERR</definedName>
    <definedName name="LOGO" localSheetId="5">'1,4'!ERR</definedName>
    <definedName name="LOGO" localSheetId="6">'1,5'!ERR</definedName>
    <definedName name="LOGO" localSheetId="7">'1,6'!ERR</definedName>
    <definedName name="LOGO" localSheetId="8">'2,1'!ERR</definedName>
    <definedName name="LOGO" localSheetId="9">'2,2'!ERR</definedName>
    <definedName name="LOGO" localSheetId="10">'2,3'!ERR</definedName>
    <definedName name="LOGO" localSheetId="11">'3,01'!ERR</definedName>
    <definedName name="LOGO" localSheetId="12">'3,2'!ERR</definedName>
    <definedName name="LOGO" localSheetId="13">'3,3'!ERR</definedName>
    <definedName name="LOGO" localSheetId="15">'3,4'!ERR</definedName>
    <definedName name="LOGO" localSheetId="16">'3,5'!ERR</definedName>
    <definedName name="LOGO" localSheetId="14">'3,dsf'!ERR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4" hidden="1">{"via1",#N/A,TRUE,"general";"via2",#N/A,TRUE,"general";"via3",#N/A,TRUE,"general"}</definedName>
    <definedName name="lplpl" hidden="1">{"via1",#N/A,TRUE,"general";"via2",#N/A,TRUE,"general";"via3",#N/A,TRUE,"general"}</definedName>
    <definedName name="lt">#REF!</definedName>
    <definedName name="lun" localSheetId="2">'[37]Res-Accide-10'!#REF!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 localSheetId="12">'[37]Res-Accide-10'!#REF!</definedName>
    <definedName name="lun" localSheetId="13">'[37]Res-Accide-10'!#REF!</definedName>
    <definedName name="lun" localSheetId="15">'[37]Res-Accide-10'!#REF!</definedName>
    <definedName name="lun" localSheetId="16">'[37]Res-Accide-10'!#REF!</definedName>
    <definedName name="lun" localSheetId="14">'[37]Res-Accide-10'!#REF!</definedName>
    <definedName name="lun">'[37]Res-Accide-10'!#REF!</definedName>
    <definedName name="lv">#REF!</definedName>
    <definedName name="m">#REF!</definedName>
    <definedName name="MA" localSheetId="2">'[37]Res-Accide-10'!#REF!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 localSheetId="12">'[37]Res-Accide-10'!#REF!</definedName>
    <definedName name="MA" localSheetId="13">'[37]Res-Accide-10'!#REF!</definedName>
    <definedName name="MA" localSheetId="15">'[37]Res-Accide-10'!#REF!</definedName>
    <definedName name="MA" localSheetId="16">'[37]Res-Accide-10'!#REF!</definedName>
    <definedName name="MA" localSheetId="14">'[37]Res-Accide-10'!#REF!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4"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4"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4" hidden="1">{"via1",#N/A,TRUE,"general";"via2",#N/A,TRUE,"general";"via3",#N/A,TRUE,"general"}</definedName>
    <definedName name="maow" hidden="1">{"via1",#N/A,TRUE,"general";"via2",#N/A,TRUE,"general";"via3",#N/A,TRUE,"general"}</definedName>
    <definedName name="MAQUINAR" localSheetId="2">[53]Insum!$A$68:$H$98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 localSheetId="12">[53]Insum!$A$68:$H$98</definedName>
    <definedName name="MAQUINAR" localSheetId="13">[53]Insum!$A$68:$H$98</definedName>
    <definedName name="MAQUINAR" localSheetId="15">[53]Insum!$A$68:$H$98</definedName>
    <definedName name="MAQUINAR" localSheetId="16">[53]Insum!$A$68:$H$98</definedName>
    <definedName name="MAQUINAR" localSheetId="14">[53]Insum!$A$68:$H$98</definedName>
    <definedName name="MAQUINAR">[54]Insum!$A$68:$H$98</definedName>
    <definedName name="mar" localSheetId="2">'[37]Res-Accide-10'!#REF!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 localSheetId="12">'[37]Res-Accide-10'!#REF!</definedName>
    <definedName name="mar" localSheetId="13">'[37]Res-Accide-10'!#REF!</definedName>
    <definedName name="mar" localSheetId="15">'[37]Res-Accide-10'!#REF!</definedName>
    <definedName name="mar" localSheetId="16">'[37]Res-Accide-10'!#REF!</definedName>
    <definedName name="mar" localSheetId="14">'[37]Res-Accide-10'!#REF!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4"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5">#REF!</definedName>
    <definedName name="MAT" localSheetId="16">#REF!</definedName>
    <definedName name="MAT" localSheetId="14">#REF!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4"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5">#REF!</definedName>
    <definedName name="MESES" localSheetId="16">#REF!</definedName>
    <definedName name="MESES" localSheetId="14">#REF!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4"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4"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4"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4"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4"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4"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4"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4"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4"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4"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 localSheetId="15">[9]!Módulo3.anexo1</definedName>
    <definedName name="Módulo3.anexo1" localSheetId="16">[9]!Módulo3.anexo1</definedName>
    <definedName name="Módulo3.anexo1" localSheetId="14">[9]!Módulo3.anexo1</definedName>
    <definedName name="Módulo3.anexo1" localSheetId="1">[9]!Módulo3.anexo1</definedName>
    <definedName name="Módulo3.anexo1">[9]!Módulo3.anexo1</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 localSheetId="15">[9]!Módulo3.anexo10</definedName>
    <definedName name="Módulo3.anexo10" localSheetId="16">[9]!Módulo3.anexo10</definedName>
    <definedName name="Módulo3.anexo10" localSheetId="14">[9]!Módulo3.anexo10</definedName>
    <definedName name="Módulo3.anexo10" localSheetId="1">[9]!Módulo3.anexo10</definedName>
    <definedName name="Módulo3.anexo10">[9]!Módulo3.anexo10</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 localSheetId="15">[9]!Módulo3.anexo11</definedName>
    <definedName name="Módulo3.anexo11" localSheetId="16">[9]!Módulo3.anexo11</definedName>
    <definedName name="Módulo3.anexo11" localSheetId="14">[9]!Módulo3.anexo11</definedName>
    <definedName name="Módulo3.anexo11" localSheetId="1">[9]!Módulo3.anexo11</definedName>
    <definedName name="Módulo3.anexo11">[9]!Módulo3.anexo11</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 localSheetId="15">[9]!Módulo3.anexo12</definedName>
    <definedName name="Módulo3.anexo12" localSheetId="16">[9]!Módulo3.anexo12</definedName>
    <definedName name="Módulo3.anexo12" localSheetId="14">[9]!Módulo3.anexo12</definedName>
    <definedName name="Módulo3.anexo12" localSheetId="1">[9]!Módulo3.anexo12</definedName>
    <definedName name="Módulo3.anexo12">[9]!Módulo3.anexo12</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 localSheetId="15">[9]!Módulo3.anexo3</definedName>
    <definedName name="Módulo3.anexo3" localSheetId="16">[9]!Módulo3.anexo3</definedName>
    <definedName name="Módulo3.anexo3" localSheetId="14">[9]!Módulo3.anexo3</definedName>
    <definedName name="Módulo3.anexo3" localSheetId="1">[9]!Módulo3.anexo3</definedName>
    <definedName name="Módulo3.anexo3">[9]!Módulo3.anexo3</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 localSheetId="15">[9]!Módulo3.anexo4</definedName>
    <definedName name="Módulo3.anexo4" localSheetId="16">[9]!Módulo3.anexo4</definedName>
    <definedName name="Módulo3.anexo4" localSheetId="14">[9]!Módulo3.anexo4</definedName>
    <definedName name="Módulo3.anexo4" localSheetId="1">[9]!Módulo3.anexo4</definedName>
    <definedName name="Módulo3.anexo4">[9]!Módulo3.anexo4</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 localSheetId="15">[9]!Módulo3.anexo5</definedName>
    <definedName name="Módulo3.anexo5" localSheetId="16">[9]!Módulo3.anexo5</definedName>
    <definedName name="Módulo3.anexo5" localSheetId="14">[9]!Módulo3.anexo5</definedName>
    <definedName name="Módulo3.anexo5" localSheetId="1">[9]!Módulo3.anexo5</definedName>
    <definedName name="Módulo3.anexo5">[9]!Módulo3.anexo5</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 localSheetId="15">[9]!Módulo3.anexo6</definedName>
    <definedName name="Módulo3.anexo6" localSheetId="16">[9]!Módulo3.anexo6</definedName>
    <definedName name="Módulo3.anexo6" localSheetId="14">[9]!Módulo3.anexo6</definedName>
    <definedName name="Módulo3.anexo6" localSheetId="1">[9]!Módulo3.anexo6</definedName>
    <definedName name="Módulo3.anexo6">[9]!Módulo3.anexo6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 localSheetId="15">[9]!Módulo8.anexo16</definedName>
    <definedName name="Módulo8.anexo16" localSheetId="16">[9]!Módulo8.anexo16</definedName>
    <definedName name="Módulo8.anexo16" localSheetId="14">[9]!Módulo8.anexo16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4" hidden="1">{"via1",#N/A,TRUE,"general";"via2",#N/A,TRUE,"general";"via3",#N/A,TRUE,"general"}</definedName>
    <definedName name="n" hidden="1">{"via1",#N/A,TRUE,"general";"via2",#N/A,TRUE,"general";"via3",#N/A,TRUE,"general"}</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12">[50]!Nada</definedName>
    <definedName name="Nada" localSheetId="13">[50]!Nada</definedName>
    <definedName name="Nada" localSheetId="15">[50]!Nada</definedName>
    <definedName name="Nada" localSheetId="16">[50]!Nada</definedName>
    <definedName name="Nada" localSheetId="14">[50]!Nada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4"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4"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4"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4"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4"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4"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4"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4"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4"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4"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4"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4"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4"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4"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4"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4"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4"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4"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4" hidden="1">{"via1",#N/A,TRUE,"general";"via2",#N/A,TRUE,"general";"via3",#N/A,TRUE,"general"}</definedName>
    <definedName name="nnnnnh" hidden="1">{"via1",#N/A,TRUE,"general";"via2",#N/A,TRUE,"general";"via3",#N/A,TRUE,"general"}</definedName>
    <definedName name="NO" localSheetId="2">'1,1'!ERR</definedName>
    <definedName name="NO" localSheetId="3">'1,2'!ERR</definedName>
    <definedName name="NO" localSheetId="4">'1,3'!ERR</definedName>
    <definedName name="NO" localSheetId="5">'1,4'!ERR</definedName>
    <definedName name="NO" localSheetId="6">'1,5'!ERR</definedName>
    <definedName name="NO" localSheetId="7">'1,6'!ERR</definedName>
    <definedName name="NO" localSheetId="8">'2,1'!ERR</definedName>
    <definedName name="NO" localSheetId="9">'2,2'!ERR</definedName>
    <definedName name="NO" localSheetId="10">'2,3'!ERR</definedName>
    <definedName name="NO" localSheetId="11">'3,01'!ERR</definedName>
    <definedName name="NO" localSheetId="12">'3,2'!ERR</definedName>
    <definedName name="NO" localSheetId="13">'3,3'!ERR</definedName>
    <definedName name="NO" localSheetId="15">'3,4'!ERR</definedName>
    <definedName name="NO" localSheetId="16">'3,5'!ERR</definedName>
    <definedName name="NO" localSheetId="14">'3,dsf'!ERR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5">#REF!</definedName>
    <definedName name="NOMBRE" localSheetId="16">#REF!</definedName>
    <definedName name="NOMBRE" localSheetId="1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5">#REF!</definedName>
    <definedName name="NUEVO" localSheetId="16">#REF!</definedName>
    <definedName name="NUEVO" localSheetId="14">#REF!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4"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4" hidden="1">{"via1",#N/A,TRUE,"general";"via2",#N/A,TRUE,"general";"via3",#N/A,TRUE,"general"}</definedName>
    <definedName name="ñpñpñ" hidden="1">{"via1",#N/A,TRUE,"general";"via2",#N/A,TRUE,"general";"via3",#N/A,TRUE,"general"}</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5">#REF!</definedName>
    <definedName name="º1" localSheetId="16">#REF!</definedName>
    <definedName name="º1" localSheetId="14">#REF!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4"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5">#REF!</definedName>
    <definedName name="Obra" localSheetId="16">#REF!</definedName>
    <definedName name="Obra" localSheetId="14">#REF!</definedName>
    <definedName name="Obra">#REF!</definedName>
    <definedName name="obras" hidden="1">#REF!</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5">DATE(YEAR([92]!Loan_Start),MONTH([92]!Loan_Start)+Payment_Number,DAY([92]!Loan_Start))</definedName>
    <definedName name="obras1" localSheetId="16">DATE(YEAR([92]!Loan_Start),MONTH([92]!Loan_Start)+Payment_Number,DAY([92]!Loan_Start))</definedName>
    <definedName name="obras1" localSheetId="14">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5">DATE(YEAR([93]!Loan_Start),MONTH([93]!Loan_Start)+Payment_Number,DAY([93]!Loan_Start))</definedName>
    <definedName name="obras111" localSheetId="16">DATE(YEAR([93]!Loan_Start),MONTH([93]!Loan_Start)+Payment_Number,DAY([93]!Loan_Start))</definedName>
    <definedName name="obras111" localSheetId="14">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4"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4"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4"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4"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4"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4"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4">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5">DATE(YEAR([93]!Loan_Start),MONTH([93]!Loan_Start)+Payment_Number,DAY([93]!Loan_Start))</definedName>
    <definedName name="Payment_Date1" localSheetId="16">DATE(YEAR([93]!Loan_Start),MONTH([93]!Loan_Start)+Payment_Number,DAY([93]!Loan_Start))</definedName>
    <definedName name="Payment_Date1" localSheetId="14">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'1,1'!ERR</definedName>
    <definedName name="PEPE" localSheetId="3">'1,2'!ERR</definedName>
    <definedName name="PEPE" localSheetId="4">'1,3'!ERR</definedName>
    <definedName name="PEPE" localSheetId="5">'1,4'!ERR</definedName>
    <definedName name="PEPE" localSheetId="6">'1,5'!ERR</definedName>
    <definedName name="PEPE" localSheetId="7">'1,6'!ERR</definedName>
    <definedName name="PEPE" localSheetId="8">'2,1'!ERR</definedName>
    <definedName name="PEPE" localSheetId="9">'2,2'!ERR</definedName>
    <definedName name="PEPE" localSheetId="10">'2,3'!ERR</definedName>
    <definedName name="PEPE" localSheetId="11">'3,01'!ERR</definedName>
    <definedName name="PEPE" localSheetId="12">'3,2'!ERR</definedName>
    <definedName name="PEPE" localSheetId="13">'3,3'!ERR</definedName>
    <definedName name="PEPE" localSheetId="15">'3,4'!ERR</definedName>
    <definedName name="PEPE" localSheetId="16">'3,5'!ERR</definedName>
    <definedName name="PEPE" localSheetId="14">'3,dsf'!ERR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4"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5">#REF!</definedName>
    <definedName name="PlazoAIU" localSheetId="16">#REF!</definedName>
    <definedName name="PlazoAIU" localSheetId="14">#REF!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5">#REF!</definedName>
    <definedName name="POCETAS" localSheetId="16">#REF!</definedName>
    <definedName name="POCETAS" localSheetId="14">#REF!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4"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4"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4"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5">#REF!</definedName>
    <definedName name="popu" localSheetId="16">#REF!</definedName>
    <definedName name="popu" localSheetId="14">#REF!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4"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5">#REF!</definedName>
    <definedName name="porc" localSheetId="16">#REF!</definedName>
    <definedName name="porc" localSheetId="14">#REF!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4"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4"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4"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5">#REF!</definedName>
    <definedName name="PRE" localSheetId="16">#REF!</definedName>
    <definedName name="PRE" localSheetId="14">#REF!</definedName>
    <definedName name="PRE">#REF!</definedName>
    <definedName name="Precio">#REF!</definedName>
    <definedName name="precio2">#REF!</definedName>
    <definedName name="PrecioS">#REF!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5">#REF!</definedName>
    <definedName name="PREST" localSheetId="16">#REF!</definedName>
    <definedName name="PREST" localSheetId="14">#REF!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4"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5">#REF!</definedName>
    <definedName name="Print_Area_MI" localSheetId="16">#REF!</definedName>
    <definedName name="Print_Area_MI" localSheetId="14">#REF!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'1,1'!ERR</definedName>
    <definedName name="programainv" localSheetId="3">'1,2'!ERR</definedName>
    <definedName name="programainv" localSheetId="4">'1,3'!ERR</definedName>
    <definedName name="programainv" localSheetId="5">'1,4'!ERR</definedName>
    <definedName name="programainv" localSheetId="6">'1,5'!ERR</definedName>
    <definedName name="programainv" localSheetId="7">'1,6'!ERR</definedName>
    <definedName name="programainv" localSheetId="8">'2,1'!ERR</definedName>
    <definedName name="programainv" localSheetId="9">'2,2'!ERR</definedName>
    <definedName name="programainv" localSheetId="10">'2,3'!ERR</definedName>
    <definedName name="programainv" localSheetId="11">'3,01'!ERR</definedName>
    <definedName name="programainv" localSheetId="12">'3,2'!ERR</definedName>
    <definedName name="programainv" localSheetId="13">'3,3'!ERR</definedName>
    <definedName name="programainv" localSheetId="15">'3,4'!ERR</definedName>
    <definedName name="programainv" localSheetId="16">'3,5'!ERR</definedName>
    <definedName name="programainv" localSheetId="14">'3,dsf'!ERR</definedName>
    <definedName name="programainv">[0]!ERR</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5">#REF!</definedName>
    <definedName name="Proponente" localSheetId="16">#REF!</definedName>
    <definedName name="Proponente" localSheetId="14">#REF!</definedName>
    <definedName name="Proponente">#REF!</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10">[96]!absc</definedName>
    <definedName name="PRUEBA" localSheetId="11">[96]!absc</definedName>
    <definedName name="PRUEBA" localSheetId="12">[96]!absc</definedName>
    <definedName name="PRUEBA" localSheetId="13">[96]!absc</definedName>
    <definedName name="PRUEBA" localSheetId="15">[96]!absc</definedName>
    <definedName name="PRUEBA" localSheetId="16">[96]!absc</definedName>
    <definedName name="PRUEBA" localSheetId="14">[96]!absc</definedName>
    <definedName name="PRUEBA" localSheetId="1">[96]!absc</definedName>
    <definedName name="PRUEBA">[96]!absc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10">[96]!absc</definedName>
    <definedName name="prueba1" localSheetId="11">[96]!absc</definedName>
    <definedName name="prueba1" localSheetId="12">[96]!absc</definedName>
    <definedName name="prueba1" localSheetId="13">[96]!absc</definedName>
    <definedName name="prueba1" localSheetId="15">[96]!absc</definedName>
    <definedName name="prueba1" localSheetId="16">[96]!absc</definedName>
    <definedName name="prueba1" localSheetId="14">[96]!absc</definedName>
    <definedName name="prueba1" localSheetId="1">[96]!absc</definedName>
    <definedName name="prueba1">[96]!absc</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5">#REF!</definedName>
    <definedName name="PRUEBA2" localSheetId="16">#REF!</definedName>
    <definedName name="PRUEBA2" localSheetId="14">#REF!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4"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4"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5">#REF!</definedName>
    <definedName name="Q" localSheetId="16">#REF!</definedName>
    <definedName name="Q" localSheetId="14">#REF!</definedName>
    <definedName name="Q">#REF!</definedName>
    <definedName name="Q_actual">'[97]ORITO 02 '!$E$7</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4"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4"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4"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4"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5">#REF!</definedName>
    <definedName name="qaz" localSheetId="16">#REF!</definedName>
    <definedName name="qaz" localSheetId="14">#REF!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4"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4"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4"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4"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4"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4"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4" hidden="1">{"TAB1",#N/A,TRUE,"GENERAL";"TAB2",#N/A,TRUE,"GENERAL";"TAB3",#N/A,TRUE,"GENERAL";"TAB4",#N/A,TRUE,"GENERAL";"TAB5",#N/A,TRUE,"GENERAL"}</definedName>
    <definedName name="qweqe" hidden="1">{"TAB1",#N/A,TRUE,"GENERAL";"TAB2",#N/A,TRUE,"GENERAL";"TAB3",#N/A,TRUE,"GENERAL";"TAB4",#N/A,TRUE,"GENERAL";"TAB5",#N/A,TRUE,"GENERAL"}</definedName>
    <definedName name="QWERTY" localSheetId="2">'1,1'!ERR</definedName>
    <definedName name="QWERTY" localSheetId="3">'1,2'!ERR</definedName>
    <definedName name="QWERTY" localSheetId="4">'1,3'!ERR</definedName>
    <definedName name="QWERTY" localSheetId="5">'1,4'!ERR</definedName>
    <definedName name="QWERTY" localSheetId="6">'1,5'!ERR</definedName>
    <definedName name="QWERTY" localSheetId="7">'1,6'!ERR</definedName>
    <definedName name="QWERTY" localSheetId="8">'2,1'!ERR</definedName>
    <definedName name="QWERTY" localSheetId="9">'2,2'!ERR</definedName>
    <definedName name="QWERTY" localSheetId="10">'2,3'!ERR</definedName>
    <definedName name="QWERTY" localSheetId="11">'3,01'!ERR</definedName>
    <definedName name="QWERTY" localSheetId="12">'3,2'!ERR</definedName>
    <definedName name="QWERTY" localSheetId="13">'3,3'!ERR</definedName>
    <definedName name="QWERTY" localSheetId="15">'3,4'!ERR</definedName>
    <definedName name="QWERTY" localSheetId="16">'3,5'!ERR</definedName>
    <definedName name="QWERTY" localSheetId="14">'3,dsf'!ERR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4"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4" hidden="1">{"TAB1",#N/A,TRUE,"GENERAL";"TAB2",#N/A,TRUE,"GENERAL";"TAB3",#N/A,TRUE,"GENERAL";"TAB4",#N/A,TRUE,"GENERAL";"TAB5",#N/A,TRUE,"GENERAL"}</definedName>
    <definedName name="regthio" hidden="1">{"TAB1",#N/A,TRUE,"GENERAL";"TAB2",#N/A,TRUE,"GENERAL";"TAB3",#N/A,TRUE,"GENERAL";"TAB4",#N/A,TRUE,"GENERAL";"TAB5",#N/A,TRUE,"GENERAL"}</definedName>
    <definedName name="REICIO" localSheetId="2">'1,1'!ERR</definedName>
    <definedName name="REICIO" localSheetId="3">'1,2'!ERR</definedName>
    <definedName name="REICIO" localSheetId="4">'1,3'!ERR</definedName>
    <definedName name="REICIO" localSheetId="5">'1,4'!ERR</definedName>
    <definedName name="REICIO" localSheetId="6">'1,5'!ERR</definedName>
    <definedName name="REICIO" localSheetId="7">'1,6'!ERR</definedName>
    <definedName name="REICIO" localSheetId="8">'2,1'!ERR</definedName>
    <definedName name="REICIO" localSheetId="9">'2,2'!ERR</definedName>
    <definedName name="REICIO" localSheetId="10">'2,3'!ERR</definedName>
    <definedName name="REICIO" localSheetId="11">'3,01'!ERR</definedName>
    <definedName name="REICIO" localSheetId="12">'3,2'!ERR</definedName>
    <definedName name="REICIO" localSheetId="13">'3,3'!ERR</definedName>
    <definedName name="REICIO" localSheetId="15">'3,4'!ERR</definedName>
    <definedName name="REICIO" localSheetId="16">'3,5'!ERR</definedName>
    <definedName name="REICIO" localSheetId="14">'3,dsf'!ERR</definedName>
    <definedName name="REICIO">[0]!ERR</definedName>
    <definedName name="Reimbursement">"Reembolso"</definedName>
    <definedName name="reinicio" localSheetId="2">'1,1'!ERR</definedName>
    <definedName name="reinicio" localSheetId="3">'1,2'!ERR</definedName>
    <definedName name="reinicio" localSheetId="4">'1,3'!ERR</definedName>
    <definedName name="reinicio" localSheetId="5">'1,4'!ERR</definedName>
    <definedName name="reinicio" localSheetId="6">'1,5'!ERR</definedName>
    <definedName name="reinicio" localSheetId="7">'1,6'!ERR</definedName>
    <definedName name="reinicio" localSheetId="8">'2,1'!ERR</definedName>
    <definedName name="reinicio" localSheetId="9">'2,2'!ERR</definedName>
    <definedName name="reinicio" localSheetId="10">'2,3'!ERR</definedName>
    <definedName name="reinicio" localSheetId="11">'3,01'!ERR</definedName>
    <definedName name="reinicio" localSheetId="12">'3,2'!ERR</definedName>
    <definedName name="reinicio" localSheetId="13">'3,3'!ERR</definedName>
    <definedName name="reinicio" localSheetId="15">'3,4'!ERR</definedName>
    <definedName name="reinicio" localSheetId="16">'3,5'!ERR</definedName>
    <definedName name="reinicio" localSheetId="14">'3,dsf'!ERR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4"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5">#REF!</definedName>
    <definedName name="rell" localSheetId="16">#REF!</definedName>
    <definedName name="rell" localSheetId="14">#REF!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4"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4"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4"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1">[99]original_sist!$B$1:$L$167</definedName>
    <definedName name="resu" localSheetId="12">[99]original_sist!$B$1:$L$167</definedName>
    <definedName name="resu" localSheetId="13">[99]original_sist!$B$1:$L$167</definedName>
    <definedName name="resu" localSheetId="15">[99]original_sist!$B$1:$L$167</definedName>
    <definedName name="resu" localSheetId="16">[99]original_sist!$B$1:$L$167</definedName>
    <definedName name="resu" localSheetId="14">[99]original_sist!$B$1:$L$167</definedName>
    <definedName name="RESU">#REF!</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2">[9]!resu8</definedName>
    <definedName name="resu8" localSheetId="13">[9]!resu8</definedName>
    <definedName name="resu8" localSheetId="15">[9]!resu8</definedName>
    <definedName name="resu8" localSheetId="16">[9]!resu8</definedName>
    <definedName name="resu8" localSheetId="14">[9]!resu8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4"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4"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4"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4"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4"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4"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4"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4"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4"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4"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4"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4"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4"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4"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4"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4"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4"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4"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4"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4"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4"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'1,1'!ERR</definedName>
    <definedName name="rr" localSheetId="3">'1,2'!ERR</definedName>
    <definedName name="rr" localSheetId="4">'1,3'!ERR</definedName>
    <definedName name="rr" localSheetId="5">'1,4'!ERR</definedName>
    <definedName name="rr" localSheetId="6">'1,5'!ERR</definedName>
    <definedName name="rr" localSheetId="7">'1,6'!ERR</definedName>
    <definedName name="rr" localSheetId="8">'2,1'!ERR</definedName>
    <definedName name="rr" localSheetId="9">'2,2'!ERR</definedName>
    <definedName name="rr" localSheetId="10">'2,3'!ERR</definedName>
    <definedName name="rr" localSheetId="11">'3,01'!ERR</definedName>
    <definedName name="rr" localSheetId="12">'3,2'!ERR</definedName>
    <definedName name="rr" localSheetId="13">'3,3'!ERR</definedName>
    <definedName name="rr" localSheetId="15">'3,4'!ERR</definedName>
    <definedName name="rr" localSheetId="16">'3,5'!ERR</definedName>
    <definedName name="rr" localSheetId="14">'3,dsf'!ERR</definedName>
    <definedName name="rr">[0]!ERR</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4"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4"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4"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4"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4"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4"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4"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4"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4"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4"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4"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4"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4"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4"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4"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4"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4"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4"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4"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4"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4"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4"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4"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4"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4"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4"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4"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4"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4"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4"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4"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4"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4"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4"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4" hidden="1">{"via1",#N/A,TRUE,"general";"via2",#N/A,TRUE,"general";"via3",#N/A,TRUE,"general"}</definedName>
    <definedName name="rytrsdg" hidden="1">{"via1",#N/A,TRUE,"general";"via2",#N/A,TRUE,"general";"via3",#N/A,TRUE,"general"}</definedName>
    <definedName name="s" localSheetId="2">'1,1'!ERR</definedName>
    <definedName name="s" localSheetId="3">'1,2'!ERR</definedName>
    <definedName name="s" localSheetId="4">'1,3'!ERR</definedName>
    <definedName name="s" localSheetId="5">'1,4'!ERR</definedName>
    <definedName name="s" localSheetId="6">'1,5'!ERR</definedName>
    <definedName name="s" localSheetId="7">'1,6'!ERR</definedName>
    <definedName name="s" localSheetId="8">'2,1'!ERR</definedName>
    <definedName name="s" localSheetId="9">'2,2'!ERR</definedName>
    <definedName name="s" localSheetId="10">'2,3'!ERR</definedName>
    <definedName name="s" localSheetId="11">'3,01'!ERR</definedName>
    <definedName name="s" localSheetId="12">'3,2'!ERR</definedName>
    <definedName name="s" localSheetId="13">'3,3'!ERR</definedName>
    <definedName name="s" localSheetId="15">'3,4'!ERR</definedName>
    <definedName name="s" localSheetId="16">'3,5'!ERR</definedName>
    <definedName name="s" localSheetId="14">'3,dsf'!ERR</definedName>
    <definedName name="s">[0]!ERR</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4"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4"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4"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4"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4"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4" hidden="1">{"TAB1",#N/A,TRUE,"GENERAL";"TAB2",#N/A,TRUE,"GENERAL";"TAB3",#N/A,TRUE,"GENERAL";"TAB4",#N/A,TRUE,"GENERAL";"TAB5",#N/A,TRUE,"GENERAL"}</definedName>
    <definedName name="safdp" hidden="1">{"TAB1",#N/A,TRUE,"GENERAL";"TAB2",#N/A,TRUE,"GENERAL";"TAB3",#N/A,TRUE,"GENERAL";"TAB4",#N/A,TRUE,"GENERAL";"TAB5",#N/A,TRUE,"GENERAL"}</definedName>
    <definedName name="salarios" localSheetId="2">'1,1'!ERR</definedName>
    <definedName name="salarios" localSheetId="3">'1,2'!ERR</definedName>
    <definedName name="salarios" localSheetId="4">'1,3'!ERR</definedName>
    <definedName name="salarios" localSheetId="5">'1,4'!ERR</definedName>
    <definedName name="salarios" localSheetId="6">'1,5'!ERR</definedName>
    <definedName name="salarios" localSheetId="7">'1,6'!ERR</definedName>
    <definedName name="salarios" localSheetId="8">'2,1'!ERR</definedName>
    <definedName name="salarios" localSheetId="9">'2,2'!ERR</definedName>
    <definedName name="salarios" localSheetId="10">'2,3'!ERR</definedName>
    <definedName name="salarios" localSheetId="11">'3,01'!ERR</definedName>
    <definedName name="salarios" localSheetId="12">'3,2'!ERR</definedName>
    <definedName name="salarios" localSheetId="13">'3,3'!ERR</definedName>
    <definedName name="salarios" localSheetId="15">'3,4'!ERR</definedName>
    <definedName name="salarios" localSheetId="16">'3,5'!ERR</definedName>
    <definedName name="salarios" localSheetId="14">'3,dsf'!ERR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4"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4"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4"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4"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4"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4"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4"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4"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4"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4"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4"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4"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4"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4"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4"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4"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4"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4"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4"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4"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4"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4"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4"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4"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5">#REF!</definedName>
    <definedName name="SECTOR" localSheetId="16">#REF!</definedName>
    <definedName name="SECTOR" localSheetId="14">#REF!</definedName>
    <definedName name="SECTOR">#REF!</definedName>
    <definedName name="SEMANA_C3">#REF!</definedName>
    <definedName name="sena">[55]Hoja1!$C$14</definedName>
    <definedName name="SERO" localSheetId="2">'1,1'!ERR</definedName>
    <definedName name="SERO" localSheetId="3">'1,2'!ERR</definedName>
    <definedName name="SERO" localSheetId="4">'1,3'!ERR</definedName>
    <definedName name="SERO" localSheetId="5">'1,4'!ERR</definedName>
    <definedName name="SERO" localSheetId="6">'1,5'!ERR</definedName>
    <definedName name="SERO" localSheetId="7">'1,6'!ERR</definedName>
    <definedName name="SERO" localSheetId="8">'2,1'!ERR</definedName>
    <definedName name="SERO" localSheetId="9">'2,2'!ERR</definedName>
    <definedName name="SERO" localSheetId="10">'2,3'!ERR</definedName>
    <definedName name="SERO" localSheetId="11">'3,01'!ERR</definedName>
    <definedName name="SERO" localSheetId="12">'3,2'!ERR</definedName>
    <definedName name="SERO" localSheetId="13">'3,3'!ERR</definedName>
    <definedName name="SERO" localSheetId="15">'3,4'!ERR</definedName>
    <definedName name="SERO" localSheetId="16">'3,5'!ERR</definedName>
    <definedName name="SERO" localSheetId="14">'3,dsf'!ERR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4"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4"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4"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4"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4"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4"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4"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4"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'1,1'!ERR</definedName>
    <definedName name="SI" localSheetId="3">'1,2'!ERR</definedName>
    <definedName name="SI" localSheetId="4">'1,3'!ERR</definedName>
    <definedName name="SI" localSheetId="5">'1,4'!ERR</definedName>
    <definedName name="SI" localSheetId="6">'1,5'!ERR</definedName>
    <definedName name="SI" localSheetId="7">'1,6'!ERR</definedName>
    <definedName name="SI" localSheetId="8">'2,1'!ERR</definedName>
    <definedName name="SI" localSheetId="9">'2,2'!ERR</definedName>
    <definedName name="SI" localSheetId="10">'2,3'!ERR</definedName>
    <definedName name="SI" localSheetId="11">'3,01'!ERR</definedName>
    <definedName name="SI" localSheetId="12">'3,2'!ERR</definedName>
    <definedName name="SI" localSheetId="13">'3,3'!ERR</definedName>
    <definedName name="SI" localSheetId="15">'3,4'!ERR</definedName>
    <definedName name="SI" localSheetId="16">'3,5'!ERR</definedName>
    <definedName name="SI" localSheetId="14">'3,dsf'!ERR</definedName>
    <definedName name="SI">[0]!ERR</definedName>
    <definedName name="SINGOLO">'[3]7422CW00'!#REF!</definedName>
    <definedName name="SISISIS" localSheetId="2">'1,1'!ERR</definedName>
    <definedName name="SISISIS" localSheetId="3">'1,2'!ERR</definedName>
    <definedName name="SISISIS" localSheetId="4">'1,3'!ERR</definedName>
    <definedName name="SISISIS" localSheetId="5">'1,4'!ERR</definedName>
    <definedName name="SISISIS" localSheetId="6">'1,5'!ERR</definedName>
    <definedName name="SISISIS" localSheetId="7">'1,6'!ERR</definedName>
    <definedName name="SISISIS" localSheetId="8">'2,1'!ERR</definedName>
    <definedName name="SISISIS" localSheetId="9">'2,2'!ERR</definedName>
    <definedName name="SISISIS" localSheetId="10">'2,3'!ERR</definedName>
    <definedName name="SISISIS" localSheetId="11">'3,01'!ERR</definedName>
    <definedName name="SISISIS" localSheetId="12">'3,2'!ERR</definedName>
    <definedName name="SISISIS" localSheetId="13">'3,3'!ERR</definedName>
    <definedName name="SISISIS" localSheetId="15">'3,4'!ERR</definedName>
    <definedName name="SISISIS" localSheetId="16">'3,5'!ERR</definedName>
    <definedName name="SISISIS" localSheetId="14">'3,dsf'!ERR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'1,1'!#REF!</definedName>
    <definedName name="solver_adj" localSheetId="3" hidden="1">'1,2'!#REF!</definedName>
    <definedName name="solver_adj" localSheetId="4" hidden="1">'1,3'!#REF!</definedName>
    <definedName name="solver_adj" localSheetId="5" hidden="1">'1,4'!#REF!</definedName>
    <definedName name="solver_adj" localSheetId="6" hidden="1">'1,5'!#REF!</definedName>
    <definedName name="solver_adj" localSheetId="7" hidden="1">'1,6'!#REF!</definedName>
    <definedName name="solver_adj" localSheetId="8" hidden="1">'2,1'!#REF!</definedName>
    <definedName name="solver_adj" localSheetId="9" hidden="1">'2,2'!#REF!</definedName>
    <definedName name="solver_adj" localSheetId="10" hidden="1">'2,3'!#REF!</definedName>
    <definedName name="solver_adj" localSheetId="11" hidden="1">'3,01'!#REF!</definedName>
    <definedName name="solver_adj" localSheetId="12" hidden="1">'3,2'!#REF!</definedName>
    <definedName name="solver_adj" localSheetId="13" hidden="1">'3,3'!#REF!</definedName>
    <definedName name="solver_adj" localSheetId="15" hidden="1">'3,4'!#REF!</definedName>
    <definedName name="solver_adj" localSheetId="16" hidden="1">'3,5'!#REF!</definedName>
    <definedName name="solver_adj" localSheetId="14" hidden="1">'3,dsf'!#REF!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5" hidden="1">0.0001</definedName>
    <definedName name="solver_cvg" localSheetId="16" hidden="1">0.0001</definedName>
    <definedName name="solver_cvg" localSheetId="14"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5" hidden="1">1</definedName>
    <definedName name="solver_drv" localSheetId="16" hidden="1">1</definedName>
    <definedName name="solver_drv" localSheetId="14"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5" hidden="1">1</definedName>
    <definedName name="solver_est" localSheetId="16" hidden="1">1</definedName>
    <definedName name="solver_est" localSheetId="14"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5" hidden="1">100</definedName>
    <definedName name="solver_itr" localSheetId="16" hidden="1">100</definedName>
    <definedName name="solver_itr" localSheetId="14" hidden="1">100</definedName>
    <definedName name="solver_itr" localSheetId="0" hidden="1">100</definedName>
    <definedName name="solver_itr" localSheetId="1" hidden="1">100</definedName>
    <definedName name="solver_lhs1" localSheetId="2" hidden="1">'1,1'!#REF!</definedName>
    <definedName name="solver_lhs1" localSheetId="3" hidden="1">'1,2'!#REF!</definedName>
    <definedName name="solver_lhs1" localSheetId="4" hidden="1">'1,3'!#REF!</definedName>
    <definedName name="solver_lhs1" localSheetId="5" hidden="1">'1,4'!#REF!</definedName>
    <definedName name="solver_lhs1" localSheetId="6" hidden="1">'1,5'!#REF!</definedName>
    <definedName name="solver_lhs1" localSheetId="7" hidden="1">'1,6'!#REF!</definedName>
    <definedName name="solver_lhs1" localSheetId="8" hidden="1">'2,1'!#REF!</definedName>
    <definedName name="solver_lhs1" localSheetId="9" hidden="1">'2,2'!#REF!</definedName>
    <definedName name="solver_lhs1" localSheetId="10" hidden="1">'2,3'!#REF!</definedName>
    <definedName name="solver_lhs1" localSheetId="11" hidden="1">'3,01'!#REF!</definedName>
    <definedName name="solver_lhs1" localSheetId="12" hidden="1">'3,2'!#REF!</definedName>
    <definedName name="solver_lhs1" localSheetId="13" hidden="1">'3,3'!#REF!</definedName>
    <definedName name="solver_lhs1" localSheetId="15" hidden="1">'3,4'!#REF!</definedName>
    <definedName name="solver_lhs1" localSheetId="16" hidden="1">'3,5'!#REF!</definedName>
    <definedName name="solver_lhs1" localSheetId="14" hidden="1">'3,dsf'!#REF!</definedName>
    <definedName name="solver_lhs1" localSheetId="0" hidden="1">'PRESUPUESTO OFICIAL (Entidad)'!$K$38</definedName>
    <definedName name="solver_lhs1" localSheetId="1" hidden="1">'PROPUESTA ECONOMICA(Proponente)'!$K$38</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5" hidden="1">2</definedName>
    <definedName name="solver_lin" localSheetId="16" hidden="1">2</definedName>
    <definedName name="solver_lin" localSheetId="14"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5" hidden="1">2</definedName>
    <definedName name="solver_neg" localSheetId="16" hidden="1">2</definedName>
    <definedName name="solver_neg" localSheetId="14"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5" hidden="1">1</definedName>
    <definedName name="solver_num" localSheetId="16" hidden="1">1</definedName>
    <definedName name="solver_num" localSheetId="14"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5" hidden="1">1</definedName>
    <definedName name="solver_nwt" localSheetId="16" hidden="1">1</definedName>
    <definedName name="solver_nwt" localSheetId="14" hidden="1">1</definedName>
    <definedName name="solver_nwt" localSheetId="0" hidden="1">1</definedName>
    <definedName name="solver_nwt" localSheetId="1" hidden="1">1</definedName>
    <definedName name="solver_opt" localSheetId="2" hidden="1">'1,1'!#REF!</definedName>
    <definedName name="solver_opt" localSheetId="3" hidden="1">'1,2'!#REF!</definedName>
    <definedName name="solver_opt" localSheetId="4" hidden="1">'1,3'!#REF!</definedName>
    <definedName name="solver_opt" localSheetId="5" hidden="1">'1,4'!#REF!</definedName>
    <definedName name="solver_opt" localSheetId="6" hidden="1">'1,5'!#REF!</definedName>
    <definedName name="solver_opt" localSheetId="7" hidden="1">'1,6'!#REF!</definedName>
    <definedName name="solver_opt" localSheetId="8" hidden="1">'2,1'!#REF!</definedName>
    <definedName name="solver_opt" localSheetId="9" hidden="1">'2,2'!#REF!</definedName>
    <definedName name="solver_opt" localSheetId="10" hidden="1">'2,3'!#REF!</definedName>
    <definedName name="solver_opt" localSheetId="11" hidden="1">'3,01'!#REF!</definedName>
    <definedName name="solver_opt" localSheetId="12" hidden="1">'3,2'!#REF!</definedName>
    <definedName name="solver_opt" localSheetId="13" hidden="1">'3,3'!#REF!</definedName>
    <definedName name="solver_opt" localSheetId="15" hidden="1">'3,4'!#REF!</definedName>
    <definedName name="solver_opt" localSheetId="16" hidden="1">'3,5'!#REF!</definedName>
    <definedName name="solver_opt" localSheetId="14" hidden="1">'3,dsf'!#REF!</definedName>
    <definedName name="solver_opt" localSheetId="0" hidden="1">'PRESUPUESTO OFICIAL (Entidad)'!$K$38</definedName>
    <definedName name="solver_opt" localSheetId="1" hidden="1">'PROPUESTA ECONOMICA(Proponente)'!$K$38</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5" hidden="1">0.000001</definedName>
    <definedName name="solver_pre" localSheetId="16" hidden="1">0.000001</definedName>
    <definedName name="solver_pre" localSheetId="14"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5" hidden="1">2</definedName>
    <definedName name="solver_rel1" localSheetId="16" hidden="1">2</definedName>
    <definedName name="solver_rel1" localSheetId="14" hidden="1">2</definedName>
    <definedName name="solver_rel1" localSheetId="0" hidden="1">2</definedName>
    <definedName name="solver_rel1" localSheetId="1" hidden="1">2</definedName>
    <definedName name="solver_rhs1" localSheetId="2" hidden="1">'1,1'!#REF!</definedName>
    <definedName name="solver_rhs1" localSheetId="3" hidden="1">'1,2'!#REF!</definedName>
    <definedName name="solver_rhs1" localSheetId="4" hidden="1">'1,3'!#REF!</definedName>
    <definedName name="solver_rhs1" localSheetId="5" hidden="1">'1,4'!#REF!</definedName>
    <definedName name="solver_rhs1" localSheetId="6" hidden="1">'1,5'!#REF!</definedName>
    <definedName name="solver_rhs1" localSheetId="7" hidden="1">'1,6'!#REF!</definedName>
    <definedName name="solver_rhs1" localSheetId="8" hidden="1">'2,1'!#REF!</definedName>
    <definedName name="solver_rhs1" localSheetId="9" hidden="1">'2,2'!#REF!</definedName>
    <definedName name="solver_rhs1" localSheetId="10" hidden="1">'2,3'!#REF!</definedName>
    <definedName name="solver_rhs1" localSheetId="11" hidden="1">'3,01'!#REF!</definedName>
    <definedName name="solver_rhs1" localSheetId="12" hidden="1">'3,2'!#REF!</definedName>
    <definedName name="solver_rhs1" localSheetId="13" hidden="1">'3,3'!#REF!</definedName>
    <definedName name="solver_rhs1" localSheetId="15" hidden="1">'3,4'!#REF!</definedName>
    <definedName name="solver_rhs1" localSheetId="16" hidden="1">'3,5'!#REF!</definedName>
    <definedName name="solver_rhs1" localSheetId="14" hidden="1">'3,dsf'!#REF!</definedName>
    <definedName name="solver_rhs1" localSheetId="0" hidden="1">'PRESUPUESTO OFICIAL (Entidad)'!$K$39</definedName>
    <definedName name="solver_rhs1" localSheetId="1" hidden="1">'PROPUESTA ECONOMICA(Proponente)'!$K$39</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5" hidden="1">2</definedName>
    <definedName name="solver_scl" localSheetId="16" hidden="1">2</definedName>
    <definedName name="solver_scl" localSheetId="14"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5" hidden="1">2</definedName>
    <definedName name="solver_sho" localSheetId="16" hidden="1">2</definedName>
    <definedName name="solver_sho" localSheetId="14"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5" hidden="1">100</definedName>
    <definedName name="solver_tim" localSheetId="16" hidden="1">100</definedName>
    <definedName name="solver_tim" localSheetId="14"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5" hidden="1">0.05</definedName>
    <definedName name="solver_tol" localSheetId="16" hidden="1">0.05</definedName>
    <definedName name="solver_tol" localSheetId="14"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5" hidden="1">3</definedName>
    <definedName name="solver_typ" localSheetId="16" hidden="1">3</definedName>
    <definedName name="solver_typ" localSheetId="14" hidden="1">3</definedName>
    <definedName name="solver_typ" localSheetId="0" hidden="1">3</definedName>
    <definedName name="solver_typ" localSheetId="1" hidden="1">3</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5" hidden="1">490454</definedName>
    <definedName name="solver_val" localSheetId="16" hidden="1">490454</definedName>
    <definedName name="solver_val" localSheetId="14"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4"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5">#REF!</definedName>
    <definedName name="SS" localSheetId="16">#REF!</definedName>
    <definedName name="SS" localSheetId="14">#REF!</definedName>
    <definedName name="SS">#REF!</definedName>
    <definedName name="SS_AVG_SIZE">#REF!</definedName>
    <definedName name="SS_WELDING">#REF!</definedName>
    <definedName name="ssa">[55]Hoja1!$C$25</definedName>
    <definedName name="ssh">[55]Hoja1!$C$24</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5">MODULO10.auto_abrir</definedName>
    <definedName name="sss" localSheetId="16">MODULO10.auto_abrir</definedName>
    <definedName name="sss" localSheetId="14">MODULO10.auto_abrir</definedName>
    <definedName name="sss" localSheetId="1">MODULO10.auto_abrir</definedName>
    <definedName name="sss">MODULO10.auto_abrir</definedName>
    <definedName name="SSSS" localSheetId="2">'1,1'!ERR</definedName>
    <definedName name="SSSS" localSheetId="3">'1,2'!ERR</definedName>
    <definedName name="SSSS" localSheetId="4">'1,3'!ERR</definedName>
    <definedName name="SSSS" localSheetId="5">'1,4'!ERR</definedName>
    <definedName name="SSSS" localSheetId="6">'1,5'!ERR</definedName>
    <definedName name="SSSS" localSheetId="7">'1,6'!ERR</definedName>
    <definedName name="SSSS" localSheetId="8">'2,1'!ERR</definedName>
    <definedName name="SSSS" localSheetId="9">'2,2'!ERR</definedName>
    <definedName name="SSSS" localSheetId="10">'2,3'!ERR</definedName>
    <definedName name="SSSS" localSheetId="11">'3,01'!ERR</definedName>
    <definedName name="SSSS" localSheetId="12">'3,2'!ERR</definedName>
    <definedName name="SSSS" localSheetId="13">'3,3'!ERR</definedName>
    <definedName name="SSSS" localSheetId="15">'3,4'!ERR</definedName>
    <definedName name="SSSS" localSheetId="16">'3,5'!ERR</definedName>
    <definedName name="SSSS" localSheetId="14">'3,dsf'!ERR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4"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4"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5">#REF!</definedName>
    <definedName name="Summary" localSheetId="16">#REF!</definedName>
    <definedName name="Summary" localSheetId="14">#REF!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'1,1'!ERR</definedName>
    <definedName name="sw" localSheetId="3">'1,2'!ERR</definedName>
    <definedName name="sw" localSheetId="4">'1,3'!ERR</definedName>
    <definedName name="sw" localSheetId="5">'1,4'!ERR</definedName>
    <definedName name="sw" localSheetId="6">'1,5'!ERR</definedName>
    <definedName name="sw" localSheetId="7">'1,6'!ERR</definedName>
    <definedName name="sw" localSheetId="8">'2,1'!ERR</definedName>
    <definedName name="sw" localSheetId="9">'2,2'!ERR</definedName>
    <definedName name="sw" localSheetId="10">'2,3'!ERR</definedName>
    <definedName name="sw" localSheetId="11">'3,01'!ERR</definedName>
    <definedName name="sw" localSheetId="12">'3,2'!ERR</definedName>
    <definedName name="sw" localSheetId="13">'3,3'!ERR</definedName>
    <definedName name="sw" localSheetId="15">'3,4'!ERR</definedName>
    <definedName name="sw" localSheetId="16">'3,5'!ERR</definedName>
    <definedName name="sw" localSheetId="14">'3,dsf'!ERR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4"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4" hidden="1">{"TAB1",#N/A,TRUE,"GENERAL";"TAB2",#N/A,TRUE,"GENERAL";"TAB3",#N/A,TRUE,"GENERAL";"TAB4",#N/A,TRUE,"GENERAL";"TAB5",#N/A,TRUE,"GENERAL"}</definedName>
    <definedName name="swsw3" hidden="1">{"TAB1",#N/A,TRUE,"GENERAL";"TAB2",#N/A,TRUE,"GENERAL";"TAB3",#N/A,TRUE,"GENERAL";"TAB4",#N/A,TRUE,"GENERAL";"TAB5",#N/A,TRUE,"GENERAL"}</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12">[21]!absc</definedName>
    <definedName name="t" localSheetId="13">[21]!absc</definedName>
    <definedName name="t" localSheetId="15">[21]!absc</definedName>
    <definedName name="t" localSheetId="16">[21]!absc</definedName>
    <definedName name="t" localSheetId="14">[21]!absc</definedName>
    <definedName name="t" localSheetId="1">[21]!absc</definedName>
    <definedName name="t">[21]!absc</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5">Scheduled_Payment+Extra_Payment</definedName>
    <definedName name="t_1" localSheetId="16">Scheduled_Payment+Extra_Payment</definedName>
    <definedName name="t_1" localSheetId="14">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5">#REF!</definedName>
    <definedName name="TABLA" localSheetId="16">#REF!</definedName>
    <definedName name="TABLA" localSheetId="14">#REF!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'1,1'!ERR</definedName>
    <definedName name="TER" localSheetId="3">'1,2'!ERR</definedName>
    <definedName name="TER" localSheetId="4">'1,3'!ERR</definedName>
    <definedName name="TER" localSheetId="5">'1,4'!ERR</definedName>
    <definedName name="TER" localSheetId="6">'1,5'!ERR</definedName>
    <definedName name="TER" localSheetId="7">'1,6'!ERR</definedName>
    <definedName name="TER" localSheetId="8">'2,1'!ERR</definedName>
    <definedName name="TER" localSheetId="9">'2,2'!ERR</definedName>
    <definedName name="TER" localSheetId="10">'2,3'!ERR</definedName>
    <definedName name="TER" localSheetId="11">'3,01'!ERR</definedName>
    <definedName name="TER" localSheetId="12">'3,2'!ERR</definedName>
    <definedName name="TER" localSheetId="13">'3,3'!ERR</definedName>
    <definedName name="TER" localSheetId="15">'3,4'!ERR</definedName>
    <definedName name="TER" localSheetId="16">'3,5'!ERR</definedName>
    <definedName name="TER" localSheetId="14">'3,dsf'!ERR</definedName>
    <definedName name="TER">[0]!ERR</definedName>
    <definedName name="TERM" localSheetId="2">'1,1'!ERR</definedName>
    <definedName name="TERM" localSheetId="3">'1,2'!ERR</definedName>
    <definedName name="TERM" localSheetId="4">'1,3'!ERR</definedName>
    <definedName name="TERM" localSheetId="5">'1,4'!ERR</definedName>
    <definedName name="TERM" localSheetId="6">'1,5'!ERR</definedName>
    <definedName name="TERM" localSheetId="7">'1,6'!ERR</definedName>
    <definedName name="TERM" localSheetId="8">'2,1'!ERR</definedName>
    <definedName name="TERM" localSheetId="9">'2,2'!ERR</definedName>
    <definedName name="TERM" localSheetId="10">'2,3'!ERR</definedName>
    <definedName name="TERM" localSheetId="11">'3,01'!ERR</definedName>
    <definedName name="TERM" localSheetId="12">'3,2'!ERR</definedName>
    <definedName name="TERM" localSheetId="13">'3,3'!ERR</definedName>
    <definedName name="TERM" localSheetId="15">'3,4'!ERR</definedName>
    <definedName name="TERM" localSheetId="16">'3,5'!ERR</definedName>
    <definedName name="TERM" localSheetId="14">'3,dsf'!ERR</definedName>
    <definedName name="TERM">[0]!ERR</definedName>
    <definedName name="TÉRMINOS" localSheetId="2">'1,1'!ERR</definedName>
    <definedName name="TÉRMINOS" localSheetId="3">'1,2'!ERR</definedName>
    <definedName name="TÉRMINOS" localSheetId="4">'1,3'!ERR</definedName>
    <definedName name="TÉRMINOS" localSheetId="5">'1,4'!ERR</definedName>
    <definedName name="TÉRMINOS" localSheetId="6">'1,5'!ERR</definedName>
    <definedName name="TÉRMINOS" localSheetId="7">'1,6'!ERR</definedName>
    <definedName name="TÉRMINOS" localSheetId="8">'2,1'!ERR</definedName>
    <definedName name="TÉRMINOS" localSheetId="9">'2,2'!ERR</definedName>
    <definedName name="TÉRMINOS" localSheetId="10">'2,3'!ERR</definedName>
    <definedName name="TÉRMINOS" localSheetId="11">'3,01'!ERR</definedName>
    <definedName name="TÉRMINOS" localSheetId="12">'3,2'!ERR</definedName>
    <definedName name="TÉRMINOS" localSheetId="13">'3,3'!ERR</definedName>
    <definedName name="TÉRMINOS" localSheetId="15">'3,4'!ERR</definedName>
    <definedName name="TÉRMINOS" localSheetId="16">'3,5'!ERR</definedName>
    <definedName name="TÉRMINOS" localSheetId="14">'3,dsf'!ERR</definedName>
    <definedName name="TÉRMINOS">[0]!ERR</definedName>
    <definedName name="TERR">[25]PRESUPUESTO!$I$7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4"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4"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4"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5">#REF!</definedName>
    <definedName name="TITULO" localSheetId="16">#REF!</definedName>
    <definedName name="TITULO" localSheetId="14">#REF!</definedName>
    <definedName name="TITULO">#REF!</definedName>
    <definedName name="_xlnm.Print_Titles">#N/A</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5">#REF!</definedName>
    <definedName name="Títulos_a_imprimir_IM" localSheetId="16">#REF!</definedName>
    <definedName name="Títulos_a_imprimir_IM" localSheetId="14">#REF!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4"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4"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5">#REF!</definedName>
    <definedName name="TOTAL" localSheetId="16">#REF!</definedName>
    <definedName name="TOTAL" localSheetId="14">#REF!</definedName>
    <definedName name="TOTAL">#REF!</definedName>
    <definedName name="Total_Interest">#REF!</definedName>
    <definedName name="Total_Pay">#REF!</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5">Scheduled_Payment+Extra_Payment</definedName>
    <definedName name="Total_Payment" localSheetId="16">Scheduled_Payment+Extra_Payment</definedName>
    <definedName name="Total_Payment" localSheetId="14">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5">Scheduled_Payment+Extra_Payment</definedName>
    <definedName name="Total_Payment1" localSheetId="16">Scheduled_Payment+Extra_Payment</definedName>
    <definedName name="Total_Payment1" localSheetId="14">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1">[106]desmonte!$E$48</definedName>
    <definedName name="TRAT" localSheetId="12">[106]desmonte!$E$48</definedName>
    <definedName name="TRAT" localSheetId="13">[106]desmonte!$E$48</definedName>
    <definedName name="TRAT" localSheetId="15">[106]desmonte!$E$48</definedName>
    <definedName name="TRAT" localSheetId="16">[106]desmonte!$E$48</definedName>
    <definedName name="TRAT" localSheetId="14">[106]desmonte!$E$48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4"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4"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4"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4"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4"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4"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4"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4"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4"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4"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4"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4"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4"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5">#REF!</definedName>
    <definedName name="TtCD" localSheetId="16">#REF!</definedName>
    <definedName name="TtCD" localSheetId="14">#REF!</definedName>
    <definedName name="TtCD">#REF!</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4"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4"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4"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4"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4"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4"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4"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4"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4"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4"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4"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4"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4"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4"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4"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4"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4"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4"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4"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4"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4"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4"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4"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4"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4"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5">#REF!</definedName>
    <definedName name="U" localSheetId="16">#REF!</definedName>
    <definedName name="U" localSheetId="14">#REF!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4"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4"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5">#REF!</definedName>
    <definedName name="Ubicación" localSheetId="16">#REF!</definedName>
    <definedName name="Ubicación" localSheetId="14">#REF!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4"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4"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4"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4"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4"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4"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4"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4"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5">#REF!</definedName>
    <definedName name="Unitarios" localSheetId="16">#REF!</definedName>
    <definedName name="Unitarios" localSheetId="14">#REF!</definedName>
    <definedName name="Unitarios">#REF!</definedName>
    <definedName name="unj" hidden="1">[18]INST!#REF!</definedName>
    <definedName name="uno" localSheetId="2">'1,1'!ERR</definedName>
    <definedName name="uno" localSheetId="3">'1,2'!ERR</definedName>
    <definedName name="uno" localSheetId="4">'1,3'!ERR</definedName>
    <definedName name="uno" localSheetId="5">'1,4'!ERR</definedName>
    <definedName name="uno" localSheetId="6">'1,5'!ERR</definedName>
    <definedName name="uno" localSheetId="7">'1,6'!ERR</definedName>
    <definedName name="uno" localSheetId="8">'2,1'!ERR</definedName>
    <definedName name="uno" localSheetId="9">'2,2'!ERR</definedName>
    <definedName name="uno" localSheetId="10">'2,3'!ERR</definedName>
    <definedName name="uno" localSheetId="11">'3,01'!ERR</definedName>
    <definedName name="uno" localSheetId="12">'3,2'!ERR</definedName>
    <definedName name="uno" localSheetId="13">'3,3'!ERR</definedName>
    <definedName name="uno" localSheetId="15">'3,4'!ERR</definedName>
    <definedName name="uno" localSheetId="16">'3,5'!ERR</definedName>
    <definedName name="uno" localSheetId="14">'3,dsf'!ERR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4" hidden="1">{"TAB1",#N/A,TRUE,"GENERAL";"TAB2",#N/A,TRUE,"GENERAL";"TAB3",#N/A,TRUE,"GENERAL";"TAB4",#N/A,TRUE,"GENERAL";"TAB5",#N/A,TRUE,"GENERAL"}</definedName>
    <definedName name="UOUIV" hidden="1">{"TAB1",#N/A,TRUE,"GENERAL";"TAB2",#N/A,TRUE,"GENERAL";"TAB3",#N/A,TRUE,"GENERAL";"TAB4",#N/A,TRUE,"GENERAL";"TAB5",#N/A,TRUE,"GENERAL"}</definedName>
    <definedName name="uriel" localSheetId="2">'1,1'!ERR</definedName>
    <definedName name="uriel" localSheetId="3">'1,2'!ERR</definedName>
    <definedName name="uriel" localSheetId="4">'1,3'!ERR</definedName>
    <definedName name="uriel" localSheetId="5">'1,4'!ERR</definedName>
    <definedName name="uriel" localSheetId="6">'1,5'!ERR</definedName>
    <definedName name="uriel" localSheetId="7">'1,6'!ERR</definedName>
    <definedName name="uriel" localSheetId="8">'2,1'!ERR</definedName>
    <definedName name="uriel" localSheetId="9">'2,2'!ERR</definedName>
    <definedName name="uriel" localSheetId="10">'2,3'!ERR</definedName>
    <definedName name="uriel" localSheetId="11">'3,01'!ERR</definedName>
    <definedName name="uriel" localSheetId="12">'3,2'!ERR</definedName>
    <definedName name="uriel" localSheetId="13">'3,3'!ERR</definedName>
    <definedName name="uriel" localSheetId="15">'3,4'!ERR</definedName>
    <definedName name="uriel" localSheetId="16">'3,5'!ERR</definedName>
    <definedName name="uriel" localSheetId="14">'3,dsf'!ERR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4"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4"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4"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4"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4"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4"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4"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4"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4"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5">#REF!</definedName>
    <definedName name="VALDES" localSheetId="16">#REF!</definedName>
    <definedName name="VALDES" localSheetId="14">#REF!</definedName>
    <definedName name="VALDES">#REF!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5">#REF!</definedName>
    <definedName name="valor1" localSheetId="16">#REF!</definedName>
    <definedName name="valor1" localSheetId="14">#REF!</definedName>
    <definedName name="valor1">#REF!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5">#REF!</definedName>
    <definedName name="valor2" localSheetId="16">#REF!</definedName>
    <definedName name="valor2" localSheetId="14">#REF!</definedName>
    <definedName name="valor2">#REF!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5">#REF!</definedName>
    <definedName name="VALOR3" localSheetId="16">#REF!</definedName>
    <definedName name="VALOR3" localSheetId="14">#REF!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4"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4"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5">#REF!</definedName>
    <definedName name="VentaAiu" localSheetId="16">#REF!</definedName>
    <definedName name="VentaAiu" localSheetId="14">#REF!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4"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4"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4"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4"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4"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5">#REF!</definedName>
    <definedName name="VVV" localSheetId="16">#REF!</definedName>
    <definedName name="VVV" localSheetId="14">#REF!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4"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4"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4"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 localSheetId="12">'[37]Res-Accide-10'!#REF!</definedName>
    <definedName name="WDFSDF" localSheetId="13">'[37]Res-Accide-10'!#REF!</definedName>
    <definedName name="WDFSDF" localSheetId="15">'[37]Res-Accide-10'!#REF!</definedName>
    <definedName name="WDFSDF" localSheetId="16">'[37]Res-Accide-10'!#REF!</definedName>
    <definedName name="WDFSDF" localSheetId="14">'[37]Res-Accide-10'!#REF!</definedName>
    <definedName name="WDFSDF">'[37]Res-Accide-10'!#REF!</definedName>
    <definedName name="wedw">#REF!</definedName>
    <definedName name="WEFWE" localSheetId="2">'[37]Res-Accide-10'!#REF!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 localSheetId="12">'[37]Res-Accide-10'!#REF!</definedName>
    <definedName name="WEFWE" localSheetId="13">'[37]Res-Accide-10'!#REF!</definedName>
    <definedName name="WEFWE" localSheetId="15">'[37]Res-Accide-10'!#REF!</definedName>
    <definedName name="WEFWE" localSheetId="16">'[37]Res-Accide-10'!#REF!</definedName>
    <definedName name="WEFWE" localSheetId="14">'[37]Res-Accide-10'!#REF!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4"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4"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4"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4"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4"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4"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4"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4"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4"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4"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4"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4" hidden="1">{"via1",#N/A,TRUE,"general";"via2",#N/A,TRUE,"general";"via3",#N/A,TRUE,"general"}</definedName>
    <definedName name="wffag" hidden="1">{"via1",#N/A,TRUE,"general";"via2",#N/A,TRUE,"general";"via3",#N/A,TRUE,"general"}</definedName>
    <definedName name="WILSON" localSheetId="2">'[37]Res-Accide-10'!#REF!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 localSheetId="12">'[37]Res-Accide-10'!#REF!</definedName>
    <definedName name="WILSON" localSheetId="13">'[37]Res-Accide-10'!#REF!</definedName>
    <definedName name="WILSON" localSheetId="15">'[37]Res-Accide-10'!#REF!</definedName>
    <definedName name="WILSON" localSheetId="16">'[37]Res-Accide-10'!#REF!</definedName>
    <definedName name="WILSON" localSheetId="14">'[37]Res-Accide-10'!#REF!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4"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4"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4"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4"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4"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4"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4"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4"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5">#REF!</definedName>
    <definedName name="XX" localSheetId="16">#REF!</definedName>
    <definedName name="XX" localSheetId="14">#REF!</definedName>
    <definedName name="XX">#REF!</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4" hidden="1">{"via1",#N/A,TRUE,"general";"via2",#N/A,TRUE,"general";"via3",#N/A,TRUE,"general"}</definedName>
    <definedName name="xxfg" hidden="1">{"via1",#N/A,TRUE,"general";"via2",#N/A,TRUE,"general";"via3",#N/A,TRUE,"general"}</definedName>
    <definedName name="XXXX" hidden="1">#REF!</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10">[113]!absc</definedName>
    <definedName name="xxxxx" localSheetId="11">[113]!absc</definedName>
    <definedName name="xxxxx" localSheetId="12">[113]!absc</definedName>
    <definedName name="xxxxx" localSheetId="13">[113]!absc</definedName>
    <definedName name="xxxxx" localSheetId="15">[113]!absc</definedName>
    <definedName name="xxxxx" localSheetId="16">[113]!absc</definedName>
    <definedName name="xxxxx" localSheetId="14">[113]!absc</definedName>
    <definedName name="xxxxx" localSheetId="1">[113]!absc</definedName>
    <definedName name="xxxxx">[113]!absc</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5">#REF!</definedName>
    <definedName name="XXXXXXXXXX" localSheetId="16">#REF!</definedName>
    <definedName name="XXXXXXXXXX" localSheetId="14">#REF!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4"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5">#REF!</definedName>
    <definedName name="XXXXXXXXXXXX" localSheetId="16">#REF!</definedName>
    <definedName name="XXXXXXXXXXXX" localSheetId="14">#REF!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4" hidden="1">{"via1",#N/A,TRUE,"general";"via2",#N/A,TRUE,"general";"via3",#N/A,TRUE,"general"}</definedName>
    <definedName name="XZXZV" hidden="1">{"via1",#N/A,TRUE,"general";"via2",#N/A,TRUE,"general";"via3",#N/A,TRUE,"general"}</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12">[26]!absc</definedName>
    <definedName name="Y" localSheetId="13">[26]!absc</definedName>
    <definedName name="Y" localSheetId="15">[26]!absc</definedName>
    <definedName name="Y" localSheetId="16">[26]!absc</definedName>
    <definedName name="Y" localSheetId="14">[26]!absc</definedName>
    <definedName name="Y" localSheetId="1">[26]!absc</definedName>
    <definedName name="Y">[26]!absc</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4"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5">#REF!</definedName>
    <definedName name="YA" localSheetId="16">#REF!</definedName>
    <definedName name="YA" localSheetId="14">#REF!</definedName>
    <definedName name="YA">#REF!</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4"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4"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4"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4"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4"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4"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4"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4"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4"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4"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4"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4"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4"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4"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4"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4"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4"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4"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4"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4"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4"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4"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4"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4"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4"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4"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4"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4" hidden="1">{"via1",#N/A,TRUE,"general";"via2",#N/A,TRUE,"general";"via3",#N/A,TRUE,"general"}</definedName>
    <definedName name="zdervr" hidden="1">{"via1",#N/A,TRUE,"general";"via2",#N/A,TRUE,"general";"via3",#N/A,TRUE,"general"}</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5">#REF!</definedName>
    <definedName name="ZDF" localSheetId="16">#REF!</definedName>
    <definedName name="ZDF" localSheetId="14">#REF!</definedName>
    <definedName name="ZDF">#REF!</definedName>
    <definedName name="ZONA1">#REF!</definedName>
    <definedName name="ZONA3">#REF!</definedName>
    <definedName name="ZONA4">#REF!</definedName>
    <definedName name="zx" localSheetId="2">'1,1'!ERR</definedName>
    <definedName name="zx" localSheetId="3">'1,2'!ERR</definedName>
    <definedName name="zx" localSheetId="4">'1,3'!ERR</definedName>
    <definedName name="zx" localSheetId="5">'1,4'!ERR</definedName>
    <definedName name="zx" localSheetId="6">'1,5'!ERR</definedName>
    <definedName name="zx" localSheetId="7">'1,6'!ERR</definedName>
    <definedName name="zx" localSheetId="8">'2,1'!ERR</definedName>
    <definedName name="zx" localSheetId="9">'2,2'!ERR</definedName>
    <definedName name="zx" localSheetId="10">'2,3'!ERR</definedName>
    <definedName name="zx" localSheetId="11">'3,01'!ERR</definedName>
    <definedName name="zx" localSheetId="12">'3,2'!ERR</definedName>
    <definedName name="zx" localSheetId="13">'3,3'!ERR</definedName>
    <definedName name="zx" localSheetId="15">'3,4'!ERR</definedName>
    <definedName name="zx" localSheetId="16">'3,5'!ERR</definedName>
    <definedName name="zx" localSheetId="14">'3,dsf'!ERR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4"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4"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4" hidden="1">{"via1",#N/A,TRUE,"general";"via2",#N/A,TRUE,"general";"via3",#N/A,TRUE,"general"}</definedName>
    <definedName name="zxvxczv" hidden="1">{"via1",#N/A,TRUE,"general";"via2",#N/A,TRUE,"general";"via3",#N/A,TRUE,"general"}</definedName>
    <definedName name="ZZZZZZZZZZZ" localSheetId="2">'[51]A.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 localSheetId="12">'[51]A. P. U.'!#REF!</definedName>
    <definedName name="ZZZZZZZZZZZ" localSheetId="13">'[51]A. P. U.'!#REF!</definedName>
    <definedName name="ZZZZZZZZZZZ" localSheetId="15">'[51]A. P. U.'!#REF!</definedName>
    <definedName name="ZZZZZZZZZZZ" localSheetId="16">'[51]A. P. U.'!#REF!</definedName>
    <definedName name="ZZZZZZZZZZZ" localSheetId="14">'[51]A.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4" i="275" l="1"/>
  <c r="O54" i="275" s="1"/>
  <c r="D24" i="278"/>
  <c r="O39" i="272"/>
  <c r="L37" i="270"/>
  <c r="L37" i="268"/>
  <c r="O37" i="268"/>
  <c r="O38" i="270"/>
  <c r="O39" i="270"/>
  <c r="O37" i="270"/>
  <c r="O59" i="284"/>
  <c r="O58" i="284"/>
  <c r="O60" i="284" s="1"/>
  <c r="O29" i="284" s="1"/>
  <c r="O44" i="284"/>
  <c r="O43" i="284"/>
  <c r="O42" i="284"/>
  <c r="O41" i="284"/>
  <c r="O40" i="284"/>
  <c r="O39" i="284"/>
  <c r="O46" i="284" s="1"/>
  <c r="O32" i="284"/>
  <c r="O31" i="284"/>
  <c r="O30" i="284"/>
  <c r="O40" i="283"/>
  <c r="O39" i="283"/>
  <c r="O29" i="283"/>
  <c r="O56" i="281"/>
  <c r="O55" i="281"/>
  <c r="O41" i="281"/>
  <c r="O40" i="281"/>
  <c r="O39" i="281"/>
  <c r="O43" i="281" s="1"/>
  <c r="O32" i="280"/>
  <c r="O32" i="281"/>
  <c r="O31" i="281"/>
  <c r="O30" i="281"/>
  <c r="O56" i="280"/>
  <c r="O55" i="280"/>
  <c r="L56" i="280"/>
  <c r="L55" i="280"/>
  <c r="S40" i="280"/>
  <c r="O41" i="280"/>
  <c r="O40" i="280"/>
  <c r="O39" i="280"/>
  <c r="O43" i="280" s="1"/>
  <c r="O31" i="280"/>
  <c r="O30" i="280"/>
  <c r="O54" i="279"/>
  <c r="O55" i="279" s="1"/>
  <c r="O53" i="279"/>
  <c r="O31" i="279"/>
  <c r="O30" i="279"/>
  <c r="O29" i="278"/>
  <c r="O54" i="278"/>
  <c r="O53" i="278"/>
  <c r="O38" i="278"/>
  <c r="O39" i="278"/>
  <c r="O40" i="278"/>
  <c r="O37" i="278"/>
  <c r="O30" i="278"/>
  <c r="O54" i="277"/>
  <c r="O53" i="277"/>
  <c r="O55" i="277" s="1"/>
  <c r="O29" i="277" s="1"/>
  <c r="O40" i="277"/>
  <c r="O39" i="277"/>
  <c r="O38" i="277"/>
  <c r="O37" i="277"/>
  <c r="O30" i="277"/>
  <c r="O53" i="275"/>
  <c r="O37" i="275"/>
  <c r="O41" i="275" s="1"/>
  <c r="O30" i="275"/>
  <c r="O30" i="274"/>
  <c r="O54" i="274"/>
  <c r="O53" i="274"/>
  <c r="O56" i="274" s="1"/>
  <c r="O29" i="274" s="1"/>
  <c r="O32" i="274" s="1"/>
  <c r="O40" i="274"/>
  <c r="O39" i="274"/>
  <c r="O38" i="274"/>
  <c r="O37" i="274"/>
  <c r="O41" i="274" s="1"/>
  <c r="O53" i="273"/>
  <c r="O52" i="273"/>
  <c r="O38" i="273"/>
  <c r="O37" i="273"/>
  <c r="O40" i="273" s="1"/>
  <c r="O30" i="272"/>
  <c r="O53" i="271"/>
  <c r="O52" i="271"/>
  <c r="O38" i="271"/>
  <c r="O37" i="271"/>
  <c r="O30" i="271"/>
  <c r="O53" i="270"/>
  <c r="O52" i="270"/>
  <c r="O56" i="270" s="1"/>
  <c r="O29" i="270" s="1"/>
  <c r="O32" i="270" s="1"/>
  <c r="O30" i="270"/>
  <c r="O53" i="268"/>
  <c r="O56" i="268" s="1"/>
  <c r="O29" i="268" s="1"/>
  <c r="O52" i="268"/>
  <c r="O38" i="268"/>
  <c r="O39" i="268"/>
  <c r="O30" i="268"/>
  <c r="O53" i="272"/>
  <c r="O52" i="272"/>
  <c r="O38" i="272"/>
  <c r="O37" i="272"/>
  <c r="O69" i="282"/>
  <c r="O24" i="284"/>
  <c r="M24" i="284"/>
  <c r="D24" i="284"/>
  <c r="C24" i="284"/>
  <c r="O24" i="283"/>
  <c r="M24" i="283"/>
  <c r="D24" i="283"/>
  <c r="C24" i="283"/>
  <c r="O57" i="283"/>
  <c r="O34" i="283"/>
  <c r="O57" i="282"/>
  <c r="O59" i="282" s="1"/>
  <c r="O43" i="282"/>
  <c r="O34" i="282"/>
  <c r="O24" i="282"/>
  <c r="M24" i="282"/>
  <c r="D24" i="282"/>
  <c r="C24" i="282"/>
  <c r="O24" i="281"/>
  <c r="M24" i="281"/>
  <c r="D24" i="281"/>
  <c r="C24" i="281"/>
  <c r="O57" i="281"/>
  <c r="O29" i="281" s="1"/>
  <c r="O24" i="280"/>
  <c r="M24" i="280"/>
  <c r="D24" i="280"/>
  <c r="C24" i="280"/>
  <c r="O32" i="279"/>
  <c r="O24" i="279"/>
  <c r="M24" i="279"/>
  <c r="D24" i="279"/>
  <c r="C24" i="279"/>
  <c r="O41" i="279"/>
  <c r="O24" i="278"/>
  <c r="M24" i="278"/>
  <c r="C24" i="278"/>
  <c r="O24" i="277"/>
  <c r="M24" i="277"/>
  <c r="D24" i="277"/>
  <c r="C24" i="277"/>
  <c r="O41" i="277"/>
  <c r="O24" i="275"/>
  <c r="M24" i="275"/>
  <c r="D24" i="275"/>
  <c r="C24" i="275"/>
  <c r="O24" i="274"/>
  <c r="M24" i="274"/>
  <c r="D24" i="274"/>
  <c r="C24" i="274"/>
  <c r="O24" i="273"/>
  <c r="M24" i="273"/>
  <c r="D24" i="273"/>
  <c r="C24" i="273"/>
  <c r="O24" i="272"/>
  <c r="M24" i="272"/>
  <c r="D24" i="272"/>
  <c r="C24" i="272"/>
  <c r="O40" i="272" l="1"/>
  <c r="O43" i="283"/>
  <c r="O59" i="283" s="1"/>
  <c r="O55" i="275"/>
  <c r="O29" i="275" s="1"/>
  <c r="O32" i="275" s="1"/>
  <c r="O57" i="275" s="1"/>
  <c r="O41" i="278"/>
  <c r="O56" i="272"/>
  <c r="O34" i="284"/>
  <c r="O62" i="284" s="1"/>
  <c r="O34" i="281"/>
  <c r="O59" i="281" s="1"/>
  <c r="O57" i="280"/>
  <c r="O32" i="278"/>
  <c r="O55" i="278"/>
  <c r="O32" i="277"/>
  <c r="O57" i="277" s="1"/>
  <c r="O55" i="273"/>
  <c r="O56" i="271"/>
  <c r="O29" i="271" s="1"/>
  <c r="O66" i="282"/>
  <c r="O65" i="282"/>
  <c r="O64" i="282"/>
  <c r="O57" i="279"/>
  <c r="O63" i="279" s="1"/>
  <c r="O64" i="279"/>
  <c r="O62" i="279"/>
  <c r="O58" i="274"/>
  <c r="O57" i="278" l="1"/>
  <c r="O29" i="272"/>
  <c r="O32" i="272" s="1"/>
  <c r="O58" i="272" s="1"/>
  <c r="O67" i="284"/>
  <c r="O66" i="283"/>
  <c r="O65" i="281"/>
  <c r="O64" i="281"/>
  <c r="O66" i="281"/>
  <c r="O67" i="281" s="1"/>
  <c r="O69" i="281" s="1"/>
  <c r="J27" i="265" s="1"/>
  <c r="O29" i="280"/>
  <c r="O34" i="280" s="1"/>
  <c r="O59" i="280" s="1"/>
  <c r="O66" i="280" s="1"/>
  <c r="O65" i="279"/>
  <c r="O67" i="279"/>
  <c r="J25" i="265" s="1"/>
  <c r="O64" i="278"/>
  <c r="O64" i="277"/>
  <c r="O64" i="275"/>
  <c r="O63" i="274"/>
  <c r="O29" i="273"/>
  <c r="O32" i="273" s="1"/>
  <c r="O57" i="273" s="1"/>
  <c r="O63" i="273" s="1"/>
  <c r="O68" i="284"/>
  <c r="O69" i="284"/>
  <c r="O64" i="283"/>
  <c r="O65" i="283"/>
  <c r="O67" i="282"/>
  <c r="O62" i="277"/>
  <c r="O63" i="277"/>
  <c r="O62" i="275"/>
  <c r="O63" i="275"/>
  <c r="O64" i="274"/>
  <c r="O65" i="274"/>
  <c r="O62" i="278" l="1"/>
  <c r="O65" i="278" s="1"/>
  <c r="O67" i="278" s="1"/>
  <c r="J22" i="265" s="1"/>
  <c r="O63" i="278"/>
  <c r="O63" i="272"/>
  <c r="O64" i="272"/>
  <c r="O65" i="272"/>
  <c r="O67" i="283"/>
  <c r="O69" i="283" s="1"/>
  <c r="J28" i="265" s="1"/>
  <c r="O64" i="280"/>
  <c r="O65" i="280"/>
  <c r="O67" i="280" s="1"/>
  <c r="O69" i="280" s="1"/>
  <c r="J26" i="265" s="1"/>
  <c r="O65" i="277"/>
  <c r="O67" i="277" s="1"/>
  <c r="J21" i="265" s="1"/>
  <c r="O64" i="273"/>
  <c r="O62" i="273"/>
  <c r="O70" i="284"/>
  <c r="O72" i="284" s="1"/>
  <c r="J29" i="265" s="1"/>
  <c r="O65" i="275"/>
  <c r="O67" i="275" s="1"/>
  <c r="J20" i="265" s="1"/>
  <c r="O66" i="274"/>
  <c r="O68" i="274" s="1"/>
  <c r="J17" i="265" s="1"/>
  <c r="O66" i="272" l="1"/>
  <c r="O68" i="272" s="1"/>
  <c r="J15" i="265" s="1"/>
  <c r="O65" i="273"/>
  <c r="O67" i="273" s="1"/>
  <c r="J16" i="265" s="1"/>
  <c r="O24" i="271"/>
  <c r="M24" i="271"/>
  <c r="D24" i="271"/>
  <c r="C24" i="271"/>
  <c r="O40" i="271"/>
  <c r="O32" i="271"/>
  <c r="O58" i="271" s="1"/>
  <c r="O24" i="270"/>
  <c r="M24" i="270"/>
  <c r="D24" i="270"/>
  <c r="C24" i="270"/>
  <c r="O40" i="270"/>
  <c r="O58" i="270" s="1"/>
  <c r="O40" i="268"/>
  <c r="O32" i="268"/>
  <c r="O58" i="268" s="1"/>
  <c r="O65" i="268" l="1"/>
  <c r="O63" i="268"/>
  <c r="O64" i="268"/>
  <c r="O65" i="271"/>
  <c r="O65" i="270"/>
  <c r="O64" i="270"/>
  <c r="O63" i="270"/>
  <c r="O66" i="270" l="1"/>
  <c r="O68" i="270" s="1"/>
  <c r="J13" i="265" s="1"/>
  <c r="O66" i="268"/>
  <c r="O68" i="268" s="1"/>
  <c r="J12" i="265" s="1"/>
  <c r="O63" i="271"/>
  <c r="O64" i="271"/>
  <c r="C24" i="268"/>
  <c r="O24" i="268"/>
  <c r="M24" i="268"/>
  <c r="O66" i="271" l="1"/>
  <c r="O68" i="271" s="1"/>
  <c r="J14" i="265" s="1"/>
  <c r="K12" i="269"/>
  <c r="K18" i="269" s="1"/>
  <c r="K29" i="269"/>
  <c r="K28" i="269"/>
  <c r="K27" i="269"/>
  <c r="K26" i="269"/>
  <c r="K25" i="269"/>
  <c r="K30" i="269" s="1"/>
  <c r="K22" i="269"/>
  <c r="K21" i="269"/>
  <c r="K20" i="269"/>
  <c r="K23" i="269" s="1"/>
  <c r="K17" i="269"/>
  <c r="K16" i="269"/>
  <c r="K15" i="269"/>
  <c r="K14" i="269"/>
  <c r="K13" i="269"/>
  <c r="K40" i="265"/>
  <c r="K29" i="265" l="1"/>
  <c r="K28" i="265"/>
  <c r="K27" i="265"/>
  <c r="K26" i="265"/>
  <c r="K25" i="265"/>
  <c r="K22" i="265"/>
  <c r="K21" i="265"/>
  <c r="K20" i="265"/>
  <c r="K17" i="265"/>
  <c r="K16" i="265"/>
  <c r="K15" i="265"/>
  <c r="K14" i="265"/>
  <c r="K13" i="265"/>
  <c r="K12" i="265"/>
  <c r="K23" i="265" l="1"/>
  <c r="K31" i="269"/>
  <c r="K33" i="269" s="1"/>
  <c r="K30" i="265"/>
  <c r="K18" i="265"/>
  <c r="K31" i="265" l="1"/>
  <c r="K33" i="265" s="1"/>
  <c r="S69" i="283" l="1"/>
  <c r="S39" i="272"/>
  <c r="U43" i="272" s="1"/>
  <c r="T55" i="275"/>
  <c r="U57" i="275" s="1"/>
</calcChain>
</file>

<file path=xl/sharedStrings.xml><?xml version="1.0" encoding="utf-8"?>
<sst xmlns="http://schemas.openxmlformats.org/spreadsheetml/2006/main" count="1377" uniqueCount="159">
  <si>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</si>
  <si>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</si>
  <si>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</si>
  <si>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</si>
  <si>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</si>
  <si>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</si>
  <si>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</si>
  <si>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</si>
  <si>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</si>
  <si>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</si>
  <si>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</si>
  <si>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</si>
  <si>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</si>
  <si>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</si>
  <si>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</si>
  <si>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</si>
  <si>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</si>
  <si>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</si>
  <si>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t>PORCENTAJE</t>
  </si>
  <si>
    <t>ADMINISTRACION</t>
  </si>
  <si>
    <t>A=</t>
  </si>
  <si>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</si>
  <si>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</si>
  <si>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</si>
  <si>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</si>
  <si>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</si>
  <si>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</si>
  <si>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</si>
  <si>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</si>
  <si>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</si>
  <si>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</si>
  <si>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</si>
  <si>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</si>
  <si>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</si>
  <si>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</si>
  <si>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</si>
  <si>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</si>
  <si>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</si>
  <si>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</si>
  <si>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</si>
  <si>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</si>
  <si>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</si>
  <si>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</si>
  <si>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</si>
  <si>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</si>
  <si>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</si>
  <si>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</si>
  <si>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</si>
  <si>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</si>
  <si>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</si>
  <si>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</si>
  <si>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</si>
  <si>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</si>
  <si>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</si>
  <si>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</si>
  <si>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</si>
  <si>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</si>
  <si>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</si>
  <si>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</si>
  <si>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</si>
  <si>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</si>
  <si>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</si>
  <si>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</si>
  <si>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</si>
  <si>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</si>
  <si>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</si>
  <si>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</si>
  <si>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</si>
  <si>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</si>
  <si>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</si>
  <si>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</si>
  <si>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</si>
  <si>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</si>
  <si>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</si>
  <si>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</si>
  <si>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</si>
  <si>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</si>
  <si>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</si>
  <si>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</si>
  <si>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</si>
  <si>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</si>
  <si>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</si>
  <si>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</si>
  <si>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</si>
  <si>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</si>
  <si>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MANTENIMIENTO Y MEJORAMIENTO DE COCINA</t>
  </si>
  <si>
    <t>CAP 1</t>
  </si>
  <si>
    <t>Suministro e instalación de enchape en ceramica para mesones de cocina, incluiye alistamiento para su respectiva instalacion</t>
  </si>
  <si>
    <t>Suministro e instalación de enchape para muros de cocina incluye alistamiento</t>
  </si>
  <si>
    <t>Suministro e instalación de cielo raso PVC  en cocina</t>
  </si>
  <si>
    <t>Suministro e instalación de luminaria led 24w, incluye derivacion de electricidad</t>
  </si>
  <si>
    <t>Suministro e instalación de malla antiinsectos en ventanas de cocina</t>
  </si>
  <si>
    <t>Suministro y aplicación de pintura tipo esmalte para puertas metalicas.</t>
  </si>
  <si>
    <t>M2</t>
  </si>
  <si>
    <t>UND</t>
  </si>
  <si>
    <t>CAP.2</t>
  </si>
  <si>
    <t>PINTURA DE AULAS</t>
  </si>
  <si>
    <t>Suministro y aplicación de pintura de maxima resistencia y durabilidad para exteriores e interiores.</t>
  </si>
  <si>
    <t>Suministro y aplicación de pintura tipo esmalte para ventaneria metalica.</t>
  </si>
  <si>
    <t>RAMPA DE ACCESO A BAÑOS</t>
  </si>
  <si>
    <t>CAP.3</t>
  </si>
  <si>
    <t>Demolicion de concreto existente en rampas</t>
  </si>
  <si>
    <t>Construccion de muro de contencion de rampas e = 0.15m</t>
  </si>
  <si>
    <t>Suministro e instalación concreto f'c= 3000psi para piso de rampa</t>
  </si>
  <si>
    <t>Acero de refuerzo f'y=60.000psi</t>
  </si>
  <si>
    <t>Baranda en tubo 2"</t>
  </si>
  <si>
    <t>M3</t>
  </si>
  <si>
    <t>kg</t>
  </si>
  <si>
    <t>ML</t>
  </si>
  <si>
    <r>
      <rPr>
        <b/>
        <sz val="11"/>
        <rFont val="Arial Narrow"/>
        <family val="2"/>
      </rPr>
      <t xml:space="preserve">NOTA 1: </t>
    </r>
    <r>
      <rPr>
        <sz val="11"/>
        <rFont val="Arial Narrow"/>
        <family val="2"/>
      </rPr>
      <t xml:space="preserve"> Se debe tener en cuenta que el PRECIO UNITARIO incluye el valor de A.I.U. </t>
    </r>
  </si>
  <si>
    <r>
      <rPr>
        <b/>
        <sz val="11"/>
        <rFont val="Arial Narrow"/>
        <family val="2"/>
      </rPr>
      <t>NOTA 2:</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</si>
  <si>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NOTA 3:</t>
    </r>
    <r>
      <rPr>
        <sz val="11"/>
        <rFont val="Arial Narrow"/>
        <family val="2"/>
      </rPr>
      <t xml:space="preserve"> El A.I.U y su discriminación deben estar en porcentaje (%). </t>
    </r>
  </si>
  <si>
    <t xml:space="preserve">MUNICIPIO DE GUAPOTA </t>
  </si>
  <si>
    <t>PULIDORA SIN DISCO 7"</t>
  </si>
  <si>
    <t>ENCHAPE  PARED</t>
  </si>
  <si>
    <t>PEGACOR</t>
  </si>
  <si>
    <t>CEMENTO BLANCO</t>
  </si>
  <si>
    <t>KG</t>
  </si>
  <si>
    <t>HERRAMIENTA MENOr</t>
  </si>
  <si>
    <t>Oficial Albañileria</t>
  </si>
  <si>
    <t>Ayudante Albañileria</t>
  </si>
  <si>
    <t>SECCION DE ANDAMIOS (2 marcos y crucetas)</t>
  </si>
  <si>
    <t>CIELO RASO PVC</t>
  </si>
  <si>
    <t>PERFIL ALUMNIO</t>
  </si>
  <si>
    <t>PANEL LED SOBREPONER 24W</t>
  </si>
  <si>
    <t>ALAMBRE DE COBRE #12 THHN</t>
  </si>
  <si>
    <t>TUBO EMT 1/2"X3M</t>
  </si>
  <si>
    <t>HERRAMIENTA MENOR</t>
  </si>
  <si>
    <t>MALLA INSECTOS HUECOS 9X10MM 1,50X2MM BLANCO, INCLUYE AMARRES</t>
  </si>
  <si>
    <t>PERFIL DE ALUMINIO</t>
  </si>
  <si>
    <t>Gal</t>
  </si>
  <si>
    <t>Und</t>
  </si>
  <si>
    <t xml:space="preserve">ANTICORROSIVO PARA METAL </t>
  </si>
  <si>
    <t xml:space="preserve">ESMALTE BRILLANTE TIPO PINTULUX DE PINTUCO O SIMILAR </t>
  </si>
  <si>
    <t>LIJA PLIEGO No.120 de 9"x11" (230x280mm)</t>
  </si>
  <si>
    <t>THINNER</t>
  </si>
  <si>
    <t xml:space="preserve">PINTURA KORAZA </t>
  </si>
  <si>
    <t>GL</t>
  </si>
  <si>
    <t>DEMOLEDOR ELECTRICO PARA CONCRETOS 2000W</t>
  </si>
  <si>
    <t>MEZCLADORA DE CONCRETO</t>
  </si>
  <si>
    <t xml:space="preserve">VIBRADOR DE CONCRETO </t>
  </si>
  <si>
    <t xml:space="preserve">FORMALETA MUROS </t>
  </si>
  <si>
    <t xml:space="preserve">ARENA GRUESA </t>
  </si>
  <si>
    <t>TRITURADO DE 3/4"</t>
  </si>
  <si>
    <t>CEMENTO GRIS</t>
  </si>
  <si>
    <t>m3</t>
  </si>
  <si>
    <t>lt</t>
  </si>
  <si>
    <t>FORMALETA PARA LOSA</t>
  </si>
  <si>
    <t xml:space="preserve">AGUA </t>
  </si>
  <si>
    <t>ALAMBRE DE AMARRE No18</t>
  </si>
  <si>
    <t>ACERO DE REFUERZO PDR 60</t>
  </si>
  <si>
    <t xml:space="preserve">EQUIPO DE SOLDADIRA </t>
  </si>
  <si>
    <t>COMPRESOR DE AIRE</t>
  </si>
  <si>
    <t>LIJAPLIEGO No120 de 9"x11"(230X280 mm)</t>
  </si>
  <si>
    <t>SOLDADURA  ELECTROSOLDADDA 6013 DE 1/8"</t>
  </si>
  <si>
    <t>TUBO CERRAMIENTA GALVANIZADO 2" e=2,5mm</t>
  </si>
  <si>
    <t>ml</t>
  </si>
  <si>
    <t>ENCHAPE  PARED - PISO</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</si>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</sst>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quot;$&quot;* #,##0.00_-;\-&quot;$&quot;* #,##0.00_-;_-&quot;$&quot;* &quot;-&quot;_-;_-@_-"/>
    <numFmt numFmtId="202" formatCode="_-* #,##0_-;\-* #,##0_-;_-* &quot;-&quot;??_-;_-@_-"/>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b/>
      <sz val="11"/>
      <name val="Verdana"/>
      <family val="2"/>
    </font>
    <font>
      <u/>
      <sz val="11"/>
      <name val="Verdana"/>
      <family val="2"/>
    </font>
    <font>
      <b/>
      <sz val="11"/>
      <color theme="1"/>
      <name val="Verdana"/>
      <family val="2"/>
    </font>
    <font>
      <b/>
      <vertAlign val="superscript"/>
      <sz val="11"/>
      <name val="Verdana"/>
      <family val="2"/>
    </font>
    <font>
      <sz val="10"/>
      <name val="Arial"/>
    </font>
    <font>
      <b/>
      <sz val="11"/>
      <color rgb="FF595959"/>
      <name val="Arial Narrow"/>
      <family val="2"/>
    </font>
    <font>
      <sz val="11"/>
      <name val="Arial Narrow"/>
      <family val="2"/>
    </font>
    <font>
      <sz val="11"/>
      <color rgb="FF595959"/>
      <name val="Arial Narrow"/>
      <family val="2"/>
    </font>
    <font>
      <b/>
      <sz val="11"/>
      <name val="Arial Narrow"/>
      <family val="2"/>
    </font>
    <font>
      <sz val="11"/>
      <color rgb="FF000000"/>
      <name val="Arial Narrow"/>
      <family val="2"/>
    </font>
    <font>
      <b/>
      <sz val="11"/>
      <color rgb="FF000000"/>
      <name val="Arial Narrow"/>
      <family val="2"/>
    </font>
    <font>
      <b/>
      <i/>
      <sz val="10"/>
      <color rgb="FF000000"/>
      <name val="Consolas"/>
      <family val="3"/>
    </font>
    <font>
      <sz val="10"/>
      <color rgb="FF000000"/>
      <name val="Consolas"/>
      <family val="3"/>
    </font>
    <font>
      <sz val="10"/>
      <name val="Consolas"/>
      <family val="3"/>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1">
      <protection locked="0"/>
    </xf>
    <xf numFmtId="0" fontId="37" fillId="0" borderId="0"/>
    <xf numFmtId="0" fontId="38" fillId="0" borderId="0" applyNumberFormat="0" applyFill="0" applyBorder="0" applyAlignment="0" applyProtection="0">
      <alignment vertical="top"/>
      <protection locked="0"/>
    </xf>
    <xf numFmtId="42" fontId="45" fillId="0" borderId="0" applyFont="0" applyFill="0" applyBorder="0" applyAlignment="0" applyProtection="0"/>
    <xf numFmtId="44" fontId="45" fillId="0" borderId="0" applyFont="0" applyFill="0" applyBorder="0" applyAlignment="0" applyProtection="0"/>
    <xf numFmtId="9" fontId="45" fillId="0" borderId="0" applyFont="0" applyFill="0" applyBorder="0" applyAlignment="0" applyProtection="0"/>
  </cellStyleXfs>
  <cellXfs count="358">
    <xf numFmtId="0" fontId="0" fillId="0" borderId="0" xfId="0"/>
    <xf numFmtId="0" fontId="39" fillId="0" borderId="0" xfId="0" applyFont="1"/>
    <xf numFmtId="0" fontId="39" fillId="0" borderId="37" xfId="0" applyFont="1" applyBorder="1"/>
    <xf numFmtId="0" fontId="39" fillId="0" borderId="36" xfId="0" applyFont="1" applyBorder="1"/>
    <xf numFmtId="0" fontId="41" fillId="0" borderId="56" xfId="0" applyFont="1" applyBorder="1" applyAlignment="1">
      <alignment horizontal="center"/>
    </xf>
    <xf numFmtId="0" fontId="41" fillId="0" borderId="0" xfId="0" applyFont="1" applyAlignment="1">
      <alignment horizontal="center"/>
    </xf>
    <xf numFmtId="0" fontId="39" fillId="0" borderId="60" xfId="0" applyFont="1" applyBorder="1" applyAlignment="1">
      <alignment horizontal="center"/>
    </xf>
    <xf numFmtId="0" fontId="41" fillId="0" borderId="52" xfId="0" applyFont="1" applyBorder="1" applyAlignment="1">
      <alignment horizontal="center"/>
    </xf>
    <xf numFmtId="0" fontId="39" fillId="0" borderId="52" xfId="0" applyFont="1" applyBorder="1" applyAlignment="1">
      <alignment vertical="center"/>
    </xf>
    <xf numFmtId="0" fontId="39" fillId="0" borderId="71" xfId="0" applyFont="1" applyBorder="1" applyAlignment="1">
      <alignment vertical="center"/>
    </xf>
    <xf numFmtId="0" fontId="39" fillId="0" borderId="57" xfId="0" applyFont="1" applyBorder="1" applyAlignment="1">
      <alignment horizontal="center"/>
    </xf>
    <xf numFmtId="0" fontId="39" fillId="0" borderId="56"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0" xfId="0" applyFont="1" applyBorder="1" applyAlignment="1">
      <alignment horizontal="left"/>
    </xf>
    <xf numFmtId="0" fontId="39" fillId="0" borderId="53" xfId="0" applyFont="1" applyBorder="1" applyAlignment="1">
      <alignment horizontal="center"/>
    </xf>
    <xf numFmtId="0" fontId="39" fillId="0" borderId="69" xfId="0" applyFont="1" applyBorder="1" applyAlignment="1">
      <alignment horizontal="center"/>
    </xf>
    <xf numFmtId="0" fontId="39" fillId="0" borderId="27" xfId="0" applyFont="1" applyBorder="1"/>
    <xf numFmtId="0" fontId="39" fillId="0" borderId="31" xfId="0" applyFont="1" applyBorder="1"/>
    <xf numFmtId="0" fontId="39" fillId="0" borderId="67" xfId="0" applyFont="1" applyBorder="1"/>
    <xf numFmtId="0" fontId="39" fillId="0" borderId="57" xfId="0" applyFont="1" applyBorder="1"/>
    <xf numFmtId="0" fontId="39" fillId="0" borderId="56" xfId="0" applyFont="1" applyBorder="1"/>
    <xf numFmtId="0" fontId="39" fillId="0" borderId="55" xfId="0" applyFont="1" applyBorder="1"/>
    <xf numFmtId="0" fontId="39" fillId="0" borderId="11" xfId="0" applyFont="1" applyBorder="1"/>
    <xf numFmtId="0" fontId="39" fillId="0" borderId="12" xfId="0" applyFont="1" applyBorder="1"/>
    <xf numFmtId="0" fontId="43" fillId="24" borderId="68" xfId="0" applyFont="1" applyFill="1" applyBorder="1" applyAlignment="1">
      <alignment horizontal="center" vertical="center"/>
    </xf>
    <xf numFmtId="4" fontId="39" fillId="24" borderId="66" xfId="0" applyNumberFormat="1" applyFont="1" applyFill="1" applyBorder="1" applyAlignment="1">
      <alignment horizontal="center" vertical="center"/>
    </xf>
    <xf numFmtId="0" fontId="41" fillId="24" borderId="44" xfId="0" applyFont="1" applyFill="1" applyBorder="1" applyAlignment="1">
      <alignment horizontal="center"/>
    </xf>
    <xf numFmtId="0" fontId="41" fillId="24" borderId="29" xfId="0" applyFont="1" applyFill="1" applyBorder="1" applyAlignment="1">
      <alignment horizontal="center"/>
    </xf>
    <xf numFmtId="0" fontId="41"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0" xfId="0" applyFont="1" applyBorder="1"/>
    <xf numFmtId="0" fontId="39" fillId="0" borderId="52" xfId="0" applyFont="1" applyBorder="1"/>
    <xf numFmtId="0" fontId="39" fillId="0" borderId="62" xfId="0" applyFont="1" applyBorder="1"/>
    <xf numFmtId="0" fontId="39" fillId="0" borderId="63" xfId="0" applyFont="1" applyBorder="1"/>
    <xf numFmtId="173" fontId="39" fillId="0" borderId="61" xfId="34" applyFont="1" applyBorder="1"/>
    <xf numFmtId="173" fontId="39" fillId="0" borderId="58" xfId="0" applyNumberFormat="1" applyFont="1" applyBorder="1"/>
    <xf numFmtId="0" fontId="41" fillId="24" borderId="16" xfId="0" applyFont="1" applyFill="1" applyBorder="1" applyAlignment="1">
      <alignment horizontal="center"/>
    </xf>
    <xf numFmtId="0" fontId="39" fillId="0" borderId="22" xfId="0" applyFont="1" applyBorder="1" applyAlignment="1">
      <alignment horizontal="center"/>
    </xf>
    <xf numFmtId="173" fontId="39" fillId="0" borderId="40" xfId="34" applyFont="1" applyBorder="1"/>
    <xf numFmtId="173" fontId="39" fillId="0" borderId="58" xfId="34" applyFont="1" applyBorder="1"/>
    <xf numFmtId="0" fontId="41"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1" xfId="0" applyFont="1" applyBorder="1"/>
    <xf numFmtId="0" fontId="39" fillId="0" borderId="14" xfId="0" applyFont="1" applyBorder="1"/>
    <xf numFmtId="173" fontId="39" fillId="0" borderId="38" xfId="34" applyFont="1" applyBorder="1"/>
    <xf numFmtId="0" fontId="41" fillId="24" borderId="16" xfId="0" applyFont="1" applyFill="1" applyBorder="1" applyAlignment="1">
      <alignment horizontal="center" wrapText="1"/>
    </xf>
    <xf numFmtId="0" fontId="41" fillId="24" borderId="29" xfId="0" applyFont="1" applyFill="1" applyBorder="1" applyAlignment="1">
      <alignment horizontal="center" wrapText="1"/>
    </xf>
    <xf numFmtId="0" fontId="41" fillId="24" borderId="17" xfId="0" applyFont="1" applyFill="1" applyBorder="1" applyAlignment="1">
      <alignment horizontal="center" wrapText="1"/>
    </xf>
    <xf numFmtId="0" fontId="41"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8" xfId="0" applyNumberFormat="1" applyFont="1" applyBorder="1"/>
    <xf numFmtId="0" fontId="39" fillId="0" borderId="53" xfId="0" applyFont="1" applyBorder="1"/>
    <xf numFmtId="0" fontId="39" fillId="0" borderId="0" xfId="0" applyFont="1" applyAlignment="1">
      <alignment horizontal="center"/>
    </xf>
    <xf numFmtId="0" fontId="39" fillId="0" borderId="12" xfId="0" applyFont="1" applyBorder="1" applyAlignment="1">
      <alignment horizontal="center"/>
    </xf>
    <xf numFmtId="0" fontId="41" fillId="0" borderId="21" xfId="0" applyFont="1" applyBorder="1"/>
    <xf numFmtId="0" fontId="39" fillId="0" borderId="54" xfId="0" applyFont="1" applyBorder="1"/>
    <xf numFmtId="0" fontId="41"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9" xfId="0" applyFont="1" applyBorder="1"/>
    <xf numFmtId="0" fontId="39" fillId="0" borderId="80" xfId="0" applyFont="1" applyBorder="1"/>
    <xf numFmtId="0" fontId="39" fillId="0" borderId="81" xfId="0" applyFont="1" applyBorder="1"/>
    <xf numFmtId="0" fontId="46" fillId="0" borderId="0" xfId="0" applyFont="1" applyAlignment="1">
      <alignment horizontal="left"/>
    </xf>
    <xf numFmtId="0" fontId="47" fillId="0" borderId="0" xfId="89" applyFont="1"/>
    <xf numFmtId="0" fontId="48" fillId="0" borderId="0" xfId="0" applyFont="1" applyAlignment="1">
      <alignment horizontal="left"/>
    </xf>
    <xf numFmtId="0" fontId="47" fillId="0" borderId="36" xfId="89" applyFont="1" applyBorder="1"/>
    <xf numFmtId="0" fontId="47" fillId="0" borderId="37" xfId="89" applyFont="1" applyBorder="1"/>
    <xf numFmtId="0" fontId="47" fillId="0" borderId="86" xfId="89" applyFont="1" applyBorder="1"/>
    <xf numFmtId="0" fontId="49" fillId="0" borderId="20" xfId="126" applyFont="1" applyBorder="1" applyAlignment="1">
      <alignment horizontal="center" vertical="center" wrapText="1"/>
    </xf>
    <xf numFmtId="0" fontId="49" fillId="24" borderId="57" xfId="73" applyFont="1" applyFill="1" applyBorder="1" applyAlignment="1">
      <alignment vertical="center"/>
    </xf>
    <xf numFmtId="0" fontId="49" fillId="24" borderId="56" xfId="73" applyFont="1" applyFill="1" applyBorder="1" applyAlignment="1">
      <alignment horizontal="center" vertical="center"/>
    </xf>
    <xf numFmtId="0" fontId="49" fillId="24" borderId="56" xfId="73" applyFont="1" applyFill="1" applyBorder="1" applyAlignment="1">
      <alignment vertical="center"/>
    </xf>
    <xf numFmtId="0" fontId="49" fillId="24" borderId="55" xfId="73" applyFont="1" applyFill="1" applyBorder="1" applyAlignment="1">
      <alignment vertical="center"/>
    </xf>
    <xf numFmtId="0" fontId="47" fillId="0" borderId="29" xfId="74" applyFont="1" applyBorder="1" applyAlignment="1">
      <alignment horizontal="center" vertical="center"/>
    </xf>
    <xf numFmtId="0" fontId="47" fillId="0" borderId="29" xfId="0" applyFont="1" applyBorder="1" applyAlignment="1">
      <alignment horizontal="left" vertical="center" wrapText="1"/>
    </xf>
    <xf numFmtId="0" fontId="47" fillId="0" borderId="29" xfId="0" applyFont="1" applyBorder="1" applyAlignment="1">
      <alignment horizontal="center" vertical="center" wrapText="1"/>
    </xf>
    <xf numFmtId="2" fontId="47" fillId="0" borderId="29" xfId="0" applyNumberFormat="1" applyFont="1" applyBorder="1" applyAlignment="1">
      <alignment horizontal="center" vertical="center" wrapText="1"/>
    </xf>
    <xf numFmtId="167" fontId="47" fillId="0" borderId="29" xfId="62" applyNumberFormat="1" applyFont="1" applyBorder="1" applyAlignment="1">
      <alignment horizontal="right" vertical="center" wrapText="1"/>
    </xf>
    <xf numFmtId="167" fontId="47" fillId="0" borderId="35" xfId="62" applyNumberFormat="1" applyFont="1" applyBorder="1" applyAlignment="1">
      <alignment horizontal="right" vertical="center" wrapText="1"/>
    </xf>
    <xf numFmtId="176" fontId="47" fillId="0" borderId="0" xfId="89" applyNumberFormat="1" applyFont="1"/>
    <xf numFmtId="0" fontId="47" fillId="0" borderId="18" xfId="74" applyFont="1" applyBorder="1" applyAlignment="1">
      <alignment horizontal="center" vertical="center"/>
    </xf>
    <xf numFmtId="0" fontId="47" fillId="0" borderId="18" xfId="0" applyFont="1" applyBorder="1" applyAlignment="1">
      <alignment horizontal="left" vertical="center" wrapText="1"/>
    </xf>
    <xf numFmtId="0" fontId="47" fillId="0" borderId="18" xfId="0" applyFont="1" applyBorder="1" applyAlignment="1">
      <alignment horizontal="center" vertical="center" wrapText="1"/>
    </xf>
    <xf numFmtId="2" fontId="47" fillId="0" borderId="18" xfId="0" applyNumberFormat="1" applyFont="1" applyBorder="1" applyAlignment="1">
      <alignment horizontal="center" vertical="center" wrapText="1"/>
    </xf>
    <xf numFmtId="167" fontId="47" fillId="0" borderId="18" xfId="62" applyNumberFormat="1" applyFont="1" applyBorder="1" applyAlignment="1">
      <alignment horizontal="right" vertical="center" wrapText="1"/>
    </xf>
    <xf numFmtId="167" fontId="47" fillId="0" borderId="30" xfId="62" applyNumberFormat="1" applyFont="1" applyBorder="1" applyAlignment="1">
      <alignment horizontal="right" vertical="center" wrapText="1"/>
    </xf>
    <xf numFmtId="0" fontId="47" fillId="0" borderId="14" xfId="89" applyFont="1" applyBorder="1"/>
    <xf numFmtId="0" fontId="47" fillId="0" borderId="14" xfId="89" applyFont="1" applyBorder="1" applyAlignment="1">
      <alignment horizontal="center"/>
    </xf>
    <xf numFmtId="0" fontId="47" fillId="0" borderId="14" xfId="135" applyFont="1" applyBorder="1" applyAlignment="1">
      <alignment horizontal="center" vertical="center"/>
    </xf>
    <xf numFmtId="167" fontId="47" fillId="0" borderId="18" xfId="62" applyNumberFormat="1" applyFont="1" applyFill="1" applyBorder="1" applyAlignment="1">
      <alignment horizontal="right" vertical="center" wrapText="1"/>
    </xf>
    <xf numFmtId="201" fontId="51" fillId="0" borderId="30" xfId="255" applyNumberFormat="1" applyFont="1" applyFill="1" applyBorder="1" applyAlignment="1">
      <alignment horizontal="right" vertical="center" wrapText="1" shrinkToFit="1"/>
    </xf>
    <xf numFmtId="0" fontId="49" fillId="24" borderId="33" xfId="73" applyFont="1" applyFill="1" applyBorder="1" applyAlignment="1">
      <alignment vertical="center"/>
    </xf>
    <xf numFmtId="0" fontId="49" fillId="24" borderId="18" xfId="73" applyFont="1" applyFill="1" applyBorder="1" applyAlignment="1">
      <alignment horizontal="center" vertical="center"/>
    </xf>
    <xf numFmtId="0" fontId="49" fillId="24" borderId="18" xfId="73" applyFont="1" applyFill="1" applyBorder="1" applyAlignment="1">
      <alignment vertical="center"/>
    </xf>
    <xf numFmtId="0" fontId="49" fillId="24" borderId="30" xfId="73" applyFont="1" applyFill="1" applyBorder="1" applyAlignment="1">
      <alignment vertical="center"/>
    </xf>
    <xf numFmtId="0" fontId="47" fillId="0" borderId="18" xfId="135" applyFont="1" applyBorder="1" applyAlignment="1">
      <alignment horizontal="center" vertical="center"/>
    </xf>
    <xf numFmtId="0" fontId="47" fillId="0" borderId="18" xfId="73" applyFont="1" applyBorder="1" applyAlignment="1">
      <alignment horizontal="center" vertical="center"/>
    </xf>
    <xf numFmtId="0" fontId="47" fillId="0" borderId="18" xfId="126" applyFont="1" applyBorder="1" applyAlignment="1">
      <alignment horizontal="center" vertical="center"/>
    </xf>
    <xf numFmtId="167" fontId="47" fillId="0" borderId="18" xfId="62" quotePrefix="1" applyNumberFormat="1" applyFont="1" applyBorder="1" applyAlignment="1">
      <alignment horizontal="right" vertical="center" wrapText="1"/>
    </xf>
    <xf numFmtId="0" fontId="47" fillId="0" borderId="36" xfId="90" applyFont="1" applyBorder="1"/>
    <xf numFmtId="186" fontId="49" fillId="24" borderId="42" xfId="135" applyNumberFormat="1" applyFont="1" applyFill="1" applyBorder="1" applyAlignment="1">
      <alignment vertical="center"/>
    </xf>
    <xf numFmtId="0" fontId="47" fillId="0" borderId="37" xfId="90" applyFont="1" applyBorder="1"/>
    <xf numFmtId="0" fontId="47" fillId="0" borderId="0" xfId="90" applyFont="1"/>
    <xf numFmtId="49" fontId="49" fillId="0" borderId="0" xfId="131" applyNumberFormat="1" applyFont="1" applyAlignment="1">
      <alignment horizontal="right" vertical="center"/>
    </xf>
    <xf numFmtId="185" fontId="49" fillId="0" borderId="0" xfId="131" applyNumberFormat="1" applyFont="1" applyAlignment="1">
      <alignment vertical="center"/>
    </xf>
    <xf numFmtId="0" fontId="47" fillId="0" borderId="0" xfId="128" applyFont="1"/>
    <xf numFmtId="0" fontId="47" fillId="0" borderId="0" xfId="128" applyFont="1" applyAlignment="1">
      <alignment horizontal="center"/>
    </xf>
    <xf numFmtId="0" fontId="49" fillId="0" borderId="39" xfId="128" applyFont="1" applyBorder="1" applyAlignment="1">
      <alignment horizontal="left" vertical="center"/>
    </xf>
    <xf numFmtId="9" fontId="47" fillId="0" borderId="41" xfId="129" applyNumberFormat="1" applyFont="1" applyBorder="1" applyAlignment="1">
      <alignment horizontal="center" vertical="center"/>
    </xf>
    <xf numFmtId="0" fontId="47" fillId="0" borderId="50" xfId="128" applyFont="1" applyBorder="1" applyAlignment="1">
      <alignment vertical="center"/>
    </xf>
    <xf numFmtId="186" fontId="49" fillId="24" borderId="42" xfId="73" applyNumberFormat="1" applyFont="1" applyFill="1" applyBorder="1" applyAlignment="1">
      <alignment vertical="center"/>
    </xf>
    <xf numFmtId="176" fontId="47" fillId="0" borderId="0" xfId="90" applyNumberFormat="1" applyFont="1"/>
    <xf numFmtId="180" fontId="47" fillId="0" borderId="0" xfId="129" applyNumberFormat="1" applyFont="1" applyBorder="1"/>
    <xf numFmtId="39" fontId="49" fillId="0" borderId="0" xfId="129" applyNumberFormat="1" applyFont="1" applyBorder="1" applyAlignment="1">
      <alignment vertical="center"/>
    </xf>
    <xf numFmtId="0" fontId="49" fillId="0" borderId="34" xfId="227" applyFont="1" applyBorder="1" applyAlignment="1">
      <alignment vertical="center"/>
    </xf>
    <xf numFmtId="181" fontId="47" fillId="0" borderId="37" xfId="90" applyNumberFormat="1" applyFont="1" applyBorder="1"/>
    <xf numFmtId="185" fontId="49" fillId="26" borderId="45" xfId="60" applyNumberFormat="1" applyFont="1" applyFill="1" applyBorder="1" applyAlignment="1">
      <alignment horizontal="center" vertical="center"/>
    </xf>
    <xf numFmtId="183" fontId="47" fillId="0" borderId="37" xfId="90" applyNumberFormat="1" applyFont="1" applyBorder="1"/>
    <xf numFmtId="185" fontId="49" fillId="26" borderId="18" xfId="60" applyNumberFormat="1" applyFont="1" applyFill="1" applyBorder="1" applyAlignment="1">
      <alignment horizontal="center" vertical="center"/>
    </xf>
    <xf numFmtId="9" fontId="47" fillId="27" borderId="30" xfId="95" applyFont="1" applyFill="1" applyBorder="1" applyAlignment="1">
      <alignment horizontal="center" vertical="center"/>
    </xf>
    <xf numFmtId="0" fontId="47" fillId="0" borderId="79" xfId="90" applyFont="1" applyBorder="1"/>
    <xf numFmtId="0" fontId="47" fillId="0" borderId="80" xfId="89" applyFont="1" applyBorder="1"/>
    <xf numFmtId="0" fontId="47" fillId="0" borderId="80" xfId="89" applyFont="1" applyBorder="1" applyAlignment="1">
      <alignment horizontal="center"/>
    </xf>
    <xf numFmtId="184" fontId="47" fillId="0" borderId="80" xfId="34" applyNumberFormat="1" applyFont="1" applyBorder="1"/>
    <xf numFmtId="0" fontId="47" fillId="0" borderId="81" xfId="89" applyFont="1" applyBorder="1"/>
    <xf numFmtId="0" fontId="47" fillId="0" borderId="0" xfId="89" applyFont="1" applyAlignment="1">
      <alignment horizontal="center"/>
    </xf>
    <xf numFmtId="0" fontId="49" fillId="0" borderId="13" xfId="135" applyFont="1" applyBorder="1" applyAlignment="1">
      <alignment horizontal="left" vertical="center"/>
    </xf>
    <xf numFmtId="4" fontId="47" fillId="0" borderId="18" xfId="39" applyNumberFormat="1" applyFont="1" applyFill="1" applyBorder="1" applyAlignment="1">
      <alignment horizontal="center" vertical="center" wrapText="1"/>
    </xf>
    <xf numFmtId="4" fontId="47" fillId="0" borderId="18" xfId="39" applyNumberFormat="1" applyFont="1" applyBorder="1" applyAlignment="1">
      <alignment horizontal="center" vertical="center" wrapText="1"/>
    </xf>
    <xf numFmtId="180" fontId="49" fillId="0" borderId="41" xfId="129" applyNumberFormat="1" applyFont="1" applyBorder="1" applyAlignment="1">
      <alignment horizontal="center" vertical="center"/>
    </xf>
    <xf numFmtId="49" fontId="49" fillId="0" borderId="0" xfId="131" applyNumberFormat="1" applyFont="1" applyAlignment="1">
      <alignment horizontal="center" vertical="center"/>
    </xf>
    <xf numFmtId="2" fontId="47" fillId="0" borderId="0" xfId="128" applyNumberFormat="1" applyFont="1" applyAlignment="1">
      <alignment horizontal="center"/>
    </xf>
    <xf numFmtId="0" fontId="49" fillId="0" borderId="34" xfId="79" applyFont="1" applyBorder="1" applyAlignment="1">
      <alignment vertical="center"/>
    </xf>
    <xf numFmtId="0" fontId="47" fillId="25" borderId="0" xfId="130" applyFont="1" applyFill="1" applyAlignment="1">
      <alignment horizontal="center" vertical="center" wrapText="1"/>
    </xf>
    <xf numFmtId="0" fontId="49" fillId="25" borderId="52" xfId="130" applyFont="1" applyFill="1" applyBorder="1" applyAlignment="1">
      <alignment horizontal="center" vertical="center" wrapText="1"/>
    </xf>
    <xf numFmtId="1" fontId="50" fillId="0" borderId="32" xfId="0" applyNumberFormat="1" applyFont="1" applyBorder="1" applyAlignment="1">
      <alignment horizontal="center" vertical="center" wrapText="1" shrinkToFit="1"/>
    </xf>
    <xf numFmtId="1" fontId="50" fillId="0" borderId="33" xfId="0" applyNumberFormat="1" applyFont="1" applyBorder="1" applyAlignment="1">
      <alignment horizontal="center" vertical="center" wrapText="1" shrinkToFit="1"/>
    </xf>
    <xf numFmtId="2" fontId="52" fillId="0" borderId="18" xfId="0" applyNumberFormat="1" applyFont="1" applyBorder="1" applyAlignment="1">
      <alignment horizontal="center" vertical="center" shrinkToFit="1"/>
    </xf>
    <xf numFmtId="0" fontId="39" fillId="0" borderId="52" xfId="0" applyFont="1" applyBorder="1" applyAlignment="1">
      <alignment horizontal="center"/>
    </xf>
    <xf numFmtId="173" fontId="39" fillId="0" borderId="73" xfId="34" applyFont="1" applyBorder="1"/>
    <xf numFmtId="0" fontId="54" fillId="0" borderId="18" xfId="0" applyFont="1" applyBorder="1" applyAlignment="1">
      <alignment horizontal="center" vertical="center" wrapText="1"/>
    </xf>
    <xf numFmtId="2" fontId="53" fillId="0" borderId="18" xfId="257" applyNumberFormat="1" applyFont="1" applyFill="1" applyBorder="1" applyAlignment="1">
      <alignment horizontal="center" vertical="center" shrinkToFit="1"/>
    </xf>
    <xf numFmtId="44" fontId="39" fillId="0" borderId="18" xfId="256" applyFont="1" applyBorder="1" applyAlignment="1">
      <alignment horizontal="center"/>
    </xf>
    <xf numFmtId="44" fontId="39" fillId="0" borderId="22" xfId="256" applyFont="1" applyBorder="1" applyAlignment="1">
      <alignment horizontal="center"/>
    </xf>
    <xf numFmtId="44" fontId="39" fillId="0" borderId="45" xfId="256" applyFont="1" applyBorder="1" applyAlignment="1">
      <alignment horizontal="center" wrapText="1"/>
    </xf>
    <xf numFmtId="44" fontId="39" fillId="24" borderId="58" xfId="256" applyFont="1" applyFill="1" applyBorder="1"/>
    <xf numFmtId="202" fontId="39" fillId="24" borderId="58" xfId="0" applyNumberFormat="1" applyFont="1" applyFill="1" applyBorder="1"/>
    <xf numFmtId="202" fontId="39" fillId="0" borderId="30" xfId="34" applyNumberFormat="1" applyFont="1" applyBorder="1"/>
    <xf numFmtId="202" fontId="39" fillId="0" borderId="58" xfId="0" applyNumberFormat="1" applyFont="1" applyBorder="1"/>
    <xf numFmtId="44" fontId="39" fillId="0" borderId="30" xfId="256" applyFont="1" applyBorder="1"/>
    <xf numFmtId="173" fontId="39" fillId="0" borderId="88" xfId="0" applyNumberFormat="1" applyFont="1" applyBorder="1"/>
    <xf numFmtId="0" fontId="39" fillId="0" borderId="18" xfId="0" applyFont="1" applyBorder="1"/>
    <xf numFmtId="44" fontId="39" fillId="0" borderId="18" xfId="256" applyFont="1" applyBorder="1"/>
    <xf numFmtId="43" fontId="39" fillId="24" borderId="58" xfId="0" applyNumberFormat="1" applyFont="1" applyFill="1" applyBorder="1"/>
    <xf numFmtId="202" fontId="39" fillId="0" borderId="0" xfId="0" applyNumberFormat="1" applyFont="1"/>
    <xf numFmtId="0" fontId="47" fillId="26" borderId="21" xfId="89" applyFont="1" applyFill="1" applyBorder="1" applyAlignment="1">
      <alignment horizontal="center" wrapText="1"/>
    </xf>
    <xf numFmtId="0" fontId="47" fillId="26" borderId="22" xfId="89" applyFont="1" applyFill="1" applyBorder="1" applyAlignment="1">
      <alignment horizontal="center" wrapText="1"/>
    </xf>
    <xf numFmtId="0" fontId="47" fillId="26" borderId="54" xfId="89" applyFont="1" applyFill="1" applyBorder="1" applyAlignment="1">
      <alignment horizontal="center" wrapText="1"/>
    </xf>
    <xf numFmtId="0" fontId="49" fillId="24" borderId="56" xfId="73" applyFont="1" applyFill="1" applyBorder="1" applyAlignment="1">
      <alignment horizontal="center" vertical="center"/>
    </xf>
    <xf numFmtId="0" fontId="49" fillId="24" borderId="18" xfId="73" applyFont="1" applyFill="1" applyBorder="1" applyAlignment="1">
      <alignment horizontal="center" vertical="center"/>
    </xf>
    <xf numFmtId="0" fontId="46" fillId="0" borderId="0" xfId="0" applyFont="1" applyAlignment="1">
      <alignment horizontal="left"/>
    </xf>
    <xf numFmtId="0" fontId="47" fillId="0" borderId="85" xfId="89" applyFont="1" applyBorder="1" applyAlignment="1">
      <alignment horizontal="center"/>
    </xf>
    <xf numFmtId="0" fontId="47" fillId="0" borderId="78" xfId="89" applyFont="1" applyBorder="1" applyAlignment="1">
      <alignment horizontal="center"/>
    </xf>
    <xf numFmtId="0" fontId="47" fillId="0" borderId="87" xfId="89" applyFont="1" applyBorder="1" applyAlignment="1">
      <alignment horizontal="center"/>
    </xf>
    <xf numFmtId="0" fontId="49" fillId="0" borderId="84" xfId="130" applyFont="1" applyBorder="1" applyAlignment="1">
      <alignment horizontal="center"/>
    </xf>
    <xf numFmtId="0" fontId="49" fillId="0" borderId="82" xfId="130" applyFont="1" applyBorder="1" applyAlignment="1">
      <alignment horizontal="center"/>
    </xf>
    <xf numFmtId="0" fontId="49" fillId="0" borderId="83" xfId="130" applyFont="1" applyBorder="1" applyAlignment="1">
      <alignment horizontal="center"/>
    </xf>
    <xf numFmtId="0" fontId="47" fillId="0" borderId="53" xfId="130" applyFont="1" applyBorder="1" applyAlignment="1">
      <alignment horizontal="center"/>
    </xf>
    <xf numFmtId="0" fontId="47" fillId="0" borderId="69" xfId="130" applyFont="1" applyBorder="1" applyAlignment="1">
      <alignment horizontal="center"/>
    </xf>
    <xf numFmtId="0" fontId="47" fillId="26" borderId="33" xfId="130" applyFont="1" applyFill="1" applyBorder="1" applyAlignment="1">
      <alignment vertical="center" wrapText="1"/>
    </xf>
    <xf numFmtId="0" fontId="47" fillId="26" borderId="18" xfId="130" applyFont="1" applyFill="1" applyBorder="1" applyAlignment="1">
      <alignment vertical="center" wrapText="1"/>
    </xf>
    <xf numFmtId="0" fontId="49" fillId="24" borderId="13" xfId="73" applyFont="1" applyFill="1" applyBorder="1" applyAlignment="1">
      <alignment horizontal="left" vertical="center"/>
    </xf>
    <xf numFmtId="0" fontId="49" fillId="24" borderId="14" xfId="73" applyFont="1" applyFill="1" applyBorder="1" applyAlignment="1">
      <alignment horizontal="left" vertical="center"/>
    </xf>
    <xf numFmtId="0" fontId="49" fillId="24" borderId="15" xfId="73" applyFont="1" applyFill="1" applyBorder="1" applyAlignment="1">
      <alignment horizontal="left" vertical="center"/>
    </xf>
    <xf numFmtId="0" fontId="49" fillId="24" borderId="39" xfId="135" applyFont="1" applyFill="1" applyBorder="1" applyAlignment="1">
      <alignment horizontal="right" vertical="center"/>
    </xf>
    <xf numFmtId="0" fontId="49" fillId="24" borderId="41" xfId="135" applyFont="1" applyFill="1" applyBorder="1" applyAlignment="1">
      <alignment horizontal="right" vertical="center"/>
    </xf>
    <xf numFmtId="0" fontId="49" fillId="24" borderId="50" xfId="135" applyFont="1" applyFill="1" applyBorder="1" applyAlignment="1">
      <alignment horizontal="right" vertical="center"/>
    </xf>
    <xf numFmtId="3" fontId="49" fillId="26" borderId="25" xfId="130" applyNumberFormat="1" applyFont="1" applyFill="1" applyBorder="1" applyAlignment="1">
      <alignment horizontal="center" vertical="center" wrapText="1"/>
    </xf>
    <xf numFmtId="3" fontId="49" fillId="26" borderId="18" xfId="130" applyNumberFormat="1" applyFont="1" applyFill="1" applyBorder="1" applyAlignment="1">
      <alignment horizontal="center" vertical="center"/>
    </xf>
    <xf numFmtId="0" fontId="47" fillId="0" borderId="16" xfId="227" applyFont="1" applyBorder="1" applyAlignment="1">
      <alignment horizontal="center" vertical="center"/>
    </xf>
    <xf numFmtId="0" fontId="47" fillId="0" borderId="26" xfId="227" applyFont="1" applyBorder="1" applyAlignment="1">
      <alignment horizontal="center" vertical="center"/>
    </xf>
    <xf numFmtId="0" fontId="49" fillId="25" borderId="29" xfId="73" applyFont="1" applyFill="1" applyBorder="1" applyAlignment="1">
      <alignment horizontal="center" vertical="center" wrapText="1"/>
    </xf>
    <xf numFmtId="0" fontId="49" fillId="25" borderId="20" xfId="73" applyFont="1" applyFill="1" applyBorder="1" applyAlignment="1">
      <alignment horizontal="center" vertical="center" wrapText="1"/>
    </xf>
    <xf numFmtId="4" fontId="49" fillId="25" borderId="29" xfId="73" applyNumberFormat="1" applyFont="1" applyFill="1" applyBorder="1" applyAlignment="1">
      <alignment horizontal="center" vertical="center" wrapText="1"/>
    </xf>
    <xf numFmtId="4" fontId="49" fillId="25" borderId="20" xfId="73" applyNumberFormat="1" applyFont="1" applyFill="1" applyBorder="1" applyAlignment="1">
      <alignment horizontal="center" vertical="center" wrapText="1"/>
    </xf>
    <xf numFmtId="4" fontId="49" fillId="25" borderId="35" xfId="73" applyNumberFormat="1" applyFont="1" applyFill="1" applyBorder="1" applyAlignment="1">
      <alignment horizontal="center" vertical="center" wrapText="1"/>
    </xf>
    <xf numFmtId="4" fontId="49" fillId="25" borderId="40" xfId="73" applyNumberFormat="1" applyFont="1" applyFill="1" applyBorder="1" applyAlignment="1">
      <alignment horizontal="center" vertical="center" wrapText="1"/>
    </xf>
    <xf numFmtId="0" fontId="49" fillId="25" borderId="32" xfId="73" applyFont="1" applyFill="1" applyBorder="1" applyAlignment="1">
      <alignment horizontal="center" vertical="center" wrapText="1"/>
    </xf>
    <xf numFmtId="0" fontId="49" fillId="25" borderId="46" xfId="73" applyFont="1" applyFill="1" applyBorder="1" applyAlignment="1">
      <alignment horizontal="center" vertical="center" wrapText="1"/>
    </xf>
    <xf numFmtId="0" fontId="49" fillId="0" borderId="29" xfId="126" applyFont="1" applyBorder="1" applyAlignment="1">
      <alignment horizontal="center" vertical="center" wrapText="1"/>
    </xf>
    <xf numFmtId="0" fontId="47" fillId="25" borderId="20" xfId="130" applyFont="1" applyFill="1" applyBorder="1" applyAlignment="1">
      <alignment horizontal="center" vertical="center" wrapText="1"/>
    </xf>
    <xf numFmtId="0" fontId="47" fillId="25" borderId="40" xfId="130" applyFont="1" applyFill="1" applyBorder="1" applyAlignment="1">
      <alignment horizontal="center" vertical="center" wrapText="1"/>
    </xf>
    <xf numFmtId="0" fontId="49" fillId="26" borderId="18" xfId="130" applyFont="1" applyFill="1" applyBorder="1" applyAlignment="1">
      <alignment horizontal="center" vertical="center" wrapText="1"/>
    </xf>
    <xf numFmtId="0" fontId="49" fillId="26" borderId="18" xfId="130" applyFont="1" applyFill="1" applyBorder="1" applyAlignment="1">
      <alignment horizontal="center" vertical="center"/>
    </xf>
    <xf numFmtId="3" fontId="49" fillId="26" borderId="18" xfId="130" applyNumberFormat="1" applyFont="1" applyFill="1" applyBorder="1" applyAlignment="1">
      <alignment horizontal="center" vertical="center" wrapText="1"/>
    </xf>
    <xf numFmtId="0" fontId="47" fillId="0" borderId="60" xfId="0" applyFont="1" applyBorder="1" applyAlignment="1">
      <alignment horizontal="center" vertical="center" wrapText="1"/>
    </xf>
    <xf numFmtId="0" fontId="47" fillId="0" borderId="52" xfId="0" applyFont="1" applyBorder="1" applyAlignment="1">
      <alignment horizontal="center" vertical="center" wrapText="1"/>
    </xf>
    <xf numFmtId="0" fontId="47" fillId="0" borderId="6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47" fillId="0" borderId="13" xfId="0" applyFont="1" applyBorder="1" applyAlignment="1">
      <alignment horizontal="center" vertical="center" wrapText="1"/>
    </xf>
    <xf numFmtId="0" fontId="47" fillId="0" borderId="14" xfId="0" applyFont="1" applyBorder="1" applyAlignment="1">
      <alignment horizontal="center" vertical="center" wrapText="1"/>
    </xf>
    <xf numFmtId="0" fontId="47" fillId="0" borderId="24" xfId="0" applyFont="1" applyBorder="1" applyAlignment="1">
      <alignment horizontal="center" vertical="center" wrapText="1"/>
    </xf>
    <xf numFmtId="0" fontId="49" fillId="0" borderId="57" xfId="130" applyFont="1" applyBorder="1" applyAlignment="1">
      <alignment horizontal="center"/>
    </xf>
    <xf numFmtId="0" fontId="49" fillId="0" borderId="56" xfId="130" applyFont="1" applyBorder="1" applyAlignment="1">
      <alignment horizontal="center"/>
    </xf>
    <xf numFmtId="0" fontId="49" fillId="0" borderId="55" xfId="130" applyFont="1" applyBorder="1" applyAlignment="1">
      <alignment horizontal="center"/>
    </xf>
    <xf numFmtId="0" fontId="47" fillId="0" borderId="16" xfId="79" applyFont="1" applyBorder="1" applyAlignment="1">
      <alignment horizontal="center" vertical="center"/>
    </xf>
    <xf numFmtId="0" fontId="47" fillId="0" borderId="26" xfId="79" applyFont="1" applyBorder="1" applyAlignment="1">
      <alignment horizontal="center" vertical="center"/>
    </xf>
    <xf numFmtId="0" fontId="49" fillId="0" borderId="11" xfId="130" applyFont="1" applyBorder="1" applyAlignment="1">
      <alignment horizontal="center"/>
    </xf>
    <xf numFmtId="0" fontId="49" fillId="0" borderId="0" xfId="130" applyFont="1" applyAlignment="1">
      <alignment horizontal="center"/>
    </xf>
    <xf numFmtId="0" fontId="49" fillId="0" borderId="12" xfId="130" applyFont="1" applyBorder="1" applyAlignment="1">
      <alignment horizontal="center"/>
    </xf>
    <xf numFmtId="0" fontId="47" fillId="26" borderId="19" xfId="89" applyFont="1" applyFill="1" applyBorder="1" applyAlignment="1">
      <alignment horizontal="center" wrapText="1"/>
    </xf>
    <xf numFmtId="0" fontId="47" fillId="26" borderId="23" xfId="89" applyFont="1" applyFill="1" applyBorder="1" applyAlignment="1">
      <alignment horizontal="center" wrapText="1"/>
    </xf>
    <xf numFmtId="0" fontId="40" fillId="0" borderId="0" xfId="0" applyFont="1" applyAlignment="1">
      <alignment horizontal="left"/>
    </xf>
    <xf numFmtId="0" fontId="40" fillId="0" borderId="85" xfId="0" applyFont="1" applyBorder="1" applyAlignment="1">
      <alignment horizontal="center"/>
    </xf>
    <xf numFmtId="0" fontId="40" fillId="0" borderId="78" xfId="0" applyFont="1" applyBorder="1" applyAlignment="1">
      <alignment horizontal="center"/>
    </xf>
    <xf numFmtId="0" fontId="40" fillId="0" borderId="87"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1" fillId="0" borderId="11" xfId="0" applyFont="1" applyBorder="1" applyAlignment="1">
      <alignment horizontal="right" vertical="center"/>
    </xf>
    <xf numFmtId="0" fontId="41" fillId="0" borderId="0" xfId="0" applyFont="1" applyAlignment="1">
      <alignment horizontal="right" vertical="center"/>
    </xf>
    <xf numFmtId="0" fontId="41" fillId="0" borderId="11" xfId="0" applyFont="1" applyBorder="1" applyAlignment="1">
      <alignment wrapText="1"/>
    </xf>
    <xf numFmtId="0" fontId="41" fillId="0" borderId="0" xfId="0" applyFont="1" applyAlignment="1">
      <alignment wrapText="1"/>
    </xf>
    <xf numFmtId="0" fontId="41"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4"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9" xfId="34" applyNumberFormat="1" applyFont="1" applyBorder="1" applyAlignment="1">
      <alignment horizontal="center"/>
    </xf>
    <xf numFmtId="43" fontId="39" fillId="0" borderId="28" xfId="34" applyNumberFormat="1" applyFont="1" applyBorder="1" applyAlignment="1">
      <alignment horizontal="center"/>
    </xf>
    <xf numFmtId="0" fontId="41" fillId="0" borderId="39" xfId="0" applyFont="1" applyBorder="1" applyAlignment="1">
      <alignment horizontal="right"/>
    </xf>
    <xf numFmtId="0" fontId="41" fillId="0" borderId="41" xfId="0" applyFont="1" applyBorder="1" applyAlignment="1">
      <alignment horizontal="right"/>
    </xf>
    <xf numFmtId="0" fontId="41" fillId="0" borderId="42" xfId="0" applyFont="1" applyBorder="1" applyAlignment="1">
      <alignment horizontal="right"/>
    </xf>
    <xf numFmtId="0" fontId="41" fillId="24" borderId="39" xfId="0" applyFont="1" applyFill="1" applyBorder="1" applyAlignment="1">
      <alignment horizontal="right"/>
    </xf>
    <xf numFmtId="0" fontId="41" fillId="24" borderId="41" xfId="0" applyFont="1" applyFill="1" applyBorder="1" applyAlignment="1">
      <alignment horizontal="right"/>
    </xf>
    <xf numFmtId="0" fontId="41"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59" xfId="0" applyFont="1" applyBorder="1" applyAlignment="1">
      <alignment horizontal="center"/>
    </xf>
    <xf numFmtId="0" fontId="39" fillId="0" borderId="28" xfId="0" applyFont="1" applyBorder="1" applyAlignment="1">
      <alignment horizontal="center"/>
    </xf>
    <xf numFmtId="0" fontId="41" fillId="0" borderId="57" xfId="0" applyFont="1" applyBorder="1" applyAlignment="1">
      <alignment horizontal="left" vertical="center"/>
    </xf>
    <xf numFmtId="0" fontId="41" fillId="0" borderId="56" xfId="0" applyFont="1" applyBorder="1" applyAlignment="1">
      <alignment horizontal="left" vertical="center"/>
    </xf>
    <xf numFmtId="0" fontId="41" fillId="0" borderId="55" xfId="0" applyFont="1" applyBorder="1" applyAlignment="1">
      <alignment horizontal="left" vertical="center"/>
    </xf>
    <xf numFmtId="0" fontId="41" fillId="0" borderId="11" xfId="0" applyFont="1" applyBorder="1" applyAlignment="1">
      <alignment horizontal="left" vertical="center"/>
    </xf>
    <xf numFmtId="0" fontId="41" fillId="0" borderId="0" xfId="0" applyFont="1" applyAlignment="1">
      <alignment horizontal="left" vertical="center"/>
    </xf>
    <xf numFmtId="0" fontId="41" fillId="0" borderId="12" xfId="0" applyFont="1" applyBorder="1" applyAlignment="1">
      <alignment horizontal="left" vertical="center"/>
    </xf>
    <xf numFmtId="0" fontId="41" fillId="0" borderId="13" xfId="0" applyFont="1" applyBorder="1" applyAlignment="1">
      <alignment horizontal="left" vertical="center"/>
    </xf>
    <xf numFmtId="0" fontId="41" fillId="0" borderId="14" xfId="0" applyFont="1" applyBorder="1" applyAlignment="1">
      <alignment horizontal="left" vertical="center"/>
    </xf>
    <xf numFmtId="0" fontId="41" fillId="0" borderId="15" xfId="0" applyFont="1" applyBorder="1" applyAlignment="1">
      <alignment horizontal="left" vertical="center"/>
    </xf>
    <xf numFmtId="0" fontId="39" fillId="0" borderId="28" xfId="0" applyFont="1" applyBorder="1"/>
    <xf numFmtId="44" fontId="39" fillId="0" borderId="59" xfId="256" applyFont="1" applyBorder="1" applyAlignment="1">
      <alignment horizontal="center"/>
    </xf>
    <xf numFmtId="44" fontId="39" fillId="0" borderId="28" xfId="256" applyFont="1" applyBorder="1" applyAlignment="1">
      <alignment horizontal="center"/>
    </xf>
    <xf numFmtId="0" fontId="39" fillId="0" borderId="23" xfId="0" applyFont="1" applyBorder="1"/>
    <xf numFmtId="0" fontId="41" fillId="24" borderId="34" xfId="0" applyFont="1" applyFill="1" applyBorder="1" applyAlignment="1">
      <alignment horizontal="center"/>
    </xf>
    <xf numFmtId="0" fontId="41" fillId="24" borderId="16" xfId="0" applyFont="1" applyFill="1" applyBorder="1" applyAlignment="1">
      <alignment horizontal="center"/>
    </xf>
    <xf numFmtId="0" fontId="41" fillId="24" borderId="17" xfId="0" applyFont="1" applyFill="1" applyBorder="1" applyAlignment="1">
      <alignment horizontal="center"/>
    </xf>
    <xf numFmtId="0" fontId="41" fillId="24" borderId="44" xfId="0" applyFont="1" applyFill="1" applyBorder="1" applyAlignment="1">
      <alignment horizontal="center"/>
    </xf>
    <xf numFmtId="44" fontId="39" fillId="0" borderId="19" xfId="256" applyFont="1" applyBorder="1" applyAlignment="1">
      <alignment horizontal="center"/>
    </xf>
    <xf numFmtId="44" fontId="39" fillId="0" borderId="23" xfId="256" applyFont="1" applyBorder="1" applyAlignment="1">
      <alignment horizontal="center"/>
    </xf>
    <xf numFmtId="0" fontId="41" fillId="24" borderId="44" xfId="0" applyFont="1" applyFill="1" applyBorder="1" applyAlignment="1">
      <alignment horizontal="center" wrapText="1"/>
    </xf>
    <xf numFmtId="0" fontId="41"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39" fillId="0" borderId="59" xfId="0" applyFont="1" applyBorder="1"/>
    <xf numFmtId="2" fontId="39" fillId="0" borderId="59"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39" fillId="0" borderId="19" xfId="0" applyFont="1" applyBorder="1"/>
    <xf numFmtId="9" fontId="39" fillId="0" borderId="19" xfId="0" applyNumberFormat="1" applyFont="1" applyBorder="1" applyAlignment="1">
      <alignment horizontal="center"/>
    </xf>
    <xf numFmtId="0" fontId="41" fillId="24" borderId="65" xfId="0" applyFont="1" applyFill="1" applyBorder="1" applyAlignment="1">
      <alignment horizontal="center"/>
    </xf>
    <xf numFmtId="0" fontId="41" fillId="24" borderId="64" xfId="0" applyFont="1" applyFill="1" applyBorder="1" applyAlignment="1">
      <alignment horizontal="center"/>
    </xf>
    <xf numFmtId="0" fontId="39" fillId="24" borderId="27" xfId="0" applyFont="1" applyFill="1" applyBorder="1" applyAlignment="1">
      <alignment horizontal="center" vertical="center"/>
    </xf>
    <xf numFmtId="0" fontId="39" fillId="24" borderId="67" xfId="0" applyFont="1" applyFill="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3" fillId="24" borderId="34" xfId="0" applyFont="1" applyFill="1" applyBorder="1" applyAlignment="1">
      <alignment horizontal="center" vertical="center"/>
    </xf>
    <xf numFmtId="0" fontId="43" fillId="24" borderId="26" xfId="0" applyFont="1" applyFill="1" applyBorder="1" applyAlignment="1">
      <alignment horizontal="center" vertical="center"/>
    </xf>
    <xf numFmtId="0" fontId="41" fillId="0" borderId="57" xfId="0" applyFont="1" applyBorder="1" applyAlignment="1" applyProtection="1">
      <alignment horizontal="center"/>
      <protection locked="0"/>
    </xf>
    <xf numFmtId="0" fontId="41" fillId="0" borderId="56" xfId="0" applyFont="1" applyBorder="1" applyAlignment="1" applyProtection="1">
      <alignment horizontal="center"/>
      <protection locked="0"/>
    </xf>
    <xf numFmtId="0" fontId="41" fillId="0" borderId="55" xfId="0" applyFont="1" applyBorder="1" applyAlignment="1" applyProtection="1">
      <alignment horizontal="center"/>
      <protection locked="0"/>
    </xf>
    <xf numFmtId="0" fontId="39" fillId="24" borderId="27"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67" xfId="0" applyFont="1" applyFill="1" applyBorder="1" applyAlignment="1">
      <alignment horizontal="center" vertical="center" wrapText="1"/>
    </xf>
    <xf numFmtId="0" fontId="43" fillId="24" borderId="34" xfId="0" applyFont="1" applyFill="1" applyBorder="1" applyAlignment="1">
      <alignment horizontal="center" vertical="center" wrapText="1"/>
    </xf>
    <xf numFmtId="0" fontId="43" fillId="24" borderId="16" xfId="0" applyFont="1" applyFill="1" applyBorder="1" applyAlignment="1">
      <alignment horizontal="center" vertical="center" wrapText="1"/>
    </xf>
    <xf numFmtId="0" fontId="43" fillId="24" borderId="26" xfId="0" applyFont="1" applyFill="1" applyBorder="1" applyAlignment="1">
      <alignment horizontal="center" vertical="center" wrapText="1"/>
    </xf>
    <xf numFmtId="0" fontId="39" fillId="27" borderId="18" xfId="0" applyFont="1" applyFill="1" applyBorder="1" applyAlignment="1">
      <alignment horizontal="center" wrapText="1"/>
    </xf>
    <xf numFmtId="0" fontId="39" fillId="0" borderId="74" xfId="253" applyFont="1" applyBorder="1" applyAlignment="1">
      <alignment horizontal="center" vertical="center"/>
    </xf>
    <xf numFmtId="0" fontId="39" fillId="0" borderId="47" xfId="253" applyFont="1" applyBorder="1" applyAlignment="1">
      <alignment horizontal="center" vertical="center"/>
    </xf>
    <xf numFmtId="0" fontId="41" fillId="0" borderId="72" xfId="0" applyFont="1" applyBorder="1" applyAlignment="1">
      <alignment horizontal="center"/>
    </xf>
    <xf numFmtId="0" fontId="41" fillId="0" borderId="0" xfId="0" applyFont="1" applyAlignment="1">
      <alignment horizontal="center"/>
    </xf>
    <xf numFmtId="0" fontId="41" fillId="0" borderId="43" xfId="0" applyFont="1" applyBorder="1" applyAlignment="1">
      <alignment horizontal="center"/>
    </xf>
    <xf numFmtId="0" fontId="41" fillId="0" borderId="72" xfId="0" applyFont="1" applyBorder="1" applyAlignment="1">
      <alignment horizontal="center" vertical="center" wrapText="1"/>
    </xf>
    <xf numFmtId="0" fontId="41" fillId="0" borderId="0" xfId="0" applyFont="1" applyAlignment="1">
      <alignment horizontal="center" vertical="center" wrapText="1"/>
    </xf>
    <xf numFmtId="0" fontId="41" fillId="0" borderId="43" xfId="0" applyFont="1" applyBorder="1" applyAlignment="1">
      <alignment horizontal="center" vertical="center" wrapText="1"/>
    </xf>
    <xf numFmtId="0" fontId="42" fillId="0" borderId="77" xfId="254" applyFont="1" applyBorder="1" applyAlignment="1" applyProtection="1">
      <alignment horizontal="center"/>
    </xf>
    <xf numFmtId="0" fontId="42" fillId="0" borderId="49" xfId="254" applyFont="1" applyBorder="1" applyAlignment="1" applyProtection="1">
      <alignment horizontal="center"/>
    </xf>
    <xf numFmtId="0" fontId="41" fillId="0" borderId="75" xfId="0" applyFont="1" applyBorder="1" applyAlignment="1">
      <alignment horizontal="center"/>
    </xf>
    <xf numFmtId="0" fontId="41" fillId="0" borderId="56" xfId="0" applyFont="1" applyBorder="1" applyAlignment="1">
      <alignment horizontal="center"/>
    </xf>
    <xf numFmtId="0" fontId="41" fillId="0" borderId="76" xfId="0" applyFont="1" applyBorder="1" applyAlignment="1">
      <alignment horizontal="center"/>
    </xf>
    <xf numFmtId="0" fontId="39" fillId="0" borderId="25" xfId="0" applyFont="1" applyBorder="1" applyAlignment="1">
      <alignment horizontal="center" vertical="center"/>
    </xf>
    <xf numFmtId="0" fontId="39" fillId="0" borderId="73" xfId="253" applyFont="1" applyBorder="1" applyAlignment="1">
      <alignment horizontal="center" vertical="center"/>
    </xf>
    <xf numFmtId="0" fontId="39" fillId="0" borderId="48" xfId="253" applyFont="1" applyBorder="1" applyAlignment="1">
      <alignment horizontal="center" vertical="center"/>
    </xf>
    <xf numFmtId="0" fontId="39" fillId="0" borderId="75" xfId="253" applyFont="1" applyBorder="1" applyAlignment="1">
      <alignment horizontal="center" vertical="center"/>
    </xf>
    <xf numFmtId="0" fontId="39" fillId="0" borderId="56" xfId="253" applyFont="1" applyBorder="1" applyAlignment="1">
      <alignment horizontal="center" vertical="center"/>
    </xf>
    <xf numFmtId="0" fontId="39" fillId="0" borderId="55" xfId="253" applyFont="1" applyBorder="1" applyAlignment="1">
      <alignment horizontal="center" vertical="center"/>
    </xf>
    <xf numFmtId="0" fontId="39" fillId="0" borderId="65" xfId="253" applyFont="1" applyBorder="1" applyAlignment="1">
      <alignment horizontal="center" vertical="center"/>
    </xf>
    <xf numFmtId="0" fontId="39" fillId="0" borderId="53" xfId="253" applyFont="1" applyBorder="1" applyAlignment="1">
      <alignment horizontal="center" vertical="center"/>
    </xf>
    <xf numFmtId="0" fontId="39" fillId="0" borderId="69" xfId="253" applyFont="1" applyBorder="1" applyAlignment="1">
      <alignment horizontal="center" vertical="center"/>
    </xf>
    <xf numFmtId="0" fontId="39" fillId="0" borderId="63" xfId="253" applyFont="1" applyBorder="1" applyAlignment="1">
      <alignment horizontal="center" vertical="center"/>
    </xf>
    <xf numFmtId="0" fontId="39" fillId="0" borderId="52" xfId="253" applyFont="1" applyBorder="1" applyAlignment="1">
      <alignment horizontal="center" vertical="center"/>
    </xf>
    <xf numFmtId="0" fontId="39" fillId="0" borderId="71" xfId="253" applyFont="1" applyBorder="1" applyAlignment="1">
      <alignment horizontal="center" vertical="center"/>
    </xf>
    <xf numFmtId="0" fontId="39" fillId="0" borderId="65" xfId="0" applyFont="1" applyBorder="1" applyAlignment="1">
      <alignment horizontal="center" vertical="center"/>
    </xf>
    <xf numFmtId="0" fontId="39" fillId="0" borderId="53" xfId="0" applyFont="1" applyBorder="1" applyAlignment="1">
      <alignment horizontal="center" vertical="center"/>
    </xf>
    <xf numFmtId="0" fontId="39" fillId="0" borderId="69" xfId="0" applyFont="1" applyBorder="1" applyAlignment="1">
      <alignment horizontal="center" vertical="center"/>
    </xf>
    <xf numFmtId="0" fontId="39" fillId="0" borderId="18" xfId="0" applyFont="1" applyBorder="1" applyAlignment="1">
      <alignment horizontal="left"/>
    </xf>
    <xf numFmtId="0" fontId="39" fillId="0" borderId="18" xfId="0" applyFont="1" applyBorder="1"/>
    <xf numFmtId="9" fontId="39" fillId="0" borderId="18" xfId="0" applyNumberFormat="1" applyFont="1" applyBorder="1" applyAlignment="1">
      <alignment horizontal="center"/>
    </xf>
    <xf numFmtId="0" fontId="39" fillId="0" borderId="18" xfId="0" applyFont="1" applyBorder="1" applyAlignment="1">
      <alignment horizontal="center"/>
    </xf>
    <xf numFmtId="2" fontId="39" fillId="0" borderId="18" xfId="0" applyNumberFormat="1" applyFont="1" applyBorder="1" applyAlignment="1">
      <alignment horizontal="center"/>
    </xf>
    <xf numFmtId="0" fontId="41" fillId="0" borderId="13" xfId="0" applyFont="1" applyBorder="1" applyAlignment="1">
      <alignment horizontal="right"/>
    </xf>
    <xf numFmtId="0" fontId="41" fillId="0" borderId="14" xfId="0" applyFont="1" applyBorder="1" applyAlignment="1">
      <alignment horizontal="right"/>
    </xf>
    <xf numFmtId="0" fontId="41" fillId="0" borderId="15" xfId="0" applyFont="1" applyBorder="1" applyAlignment="1">
      <alignment horizontal="right"/>
    </xf>
    <xf numFmtId="0" fontId="39" fillId="0" borderId="19" xfId="0" applyFont="1" applyBorder="1" applyAlignment="1">
      <alignment horizontal="left"/>
    </xf>
    <xf numFmtId="0" fontId="39" fillId="0" borderId="22" xfId="0" applyFont="1" applyBorder="1" applyAlignment="1">
      <alignment horizontal="left"/>
    </xf>
    <xf numFmtId="0" fontId="39" fillId="0" borderId="23" xfId="0" applyFont="1" applyBorder="1" applyAlignment="1">
      <alignment horizontal="left"/>
    </xf>
    <xf numFmtId="9" fontId="39" fillId="0" borderId="23" xfId="0"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0]" xfId="255" builtinId="7"/>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7"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0.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63" Type="http://schemas.openxmlformats.org/officeDocument/2006/relationships/externalLink" Target="externalLinks/externalLink46.xml"/><Relationship Id="rId84" Type="http://schemas.openxmlformats.org/officeDocument/2006/relationships/externalLink" Target="externalLinks/externalLink67.xml"/><Relationship Id="rId138" Type="http://schemas.openxmlformats.org/officeDocument/2006/relationships/customXml" Target="../customXml/item3.xml"/><Relationship Id="rId16" Type="http://schemas.openxmlformats.org/officeDocument/2006/relationships/worksheet" Target="worksheets/sheet16.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123" Type="http://schemas.openxmlformats.org/officeDocument/2006/relationships/externalLink" Target="externalLinks/externalLink106.xml"/><Relationship Id="rId128"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3.xml"/><Relationship Id="rId95" Type="http://schemas.openxmlformats.org/officeDocument/2006/relationships/externalLink" Target="externalLinks/externalLink78.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113" Type="http://schemas.openxmlformats.org/officeDocument/2006/relationships/externalLink" Target="externalLinks/externalLink96.xml"/><Relationship Id="rId118" Type="http://schemas.openxmlformats.org/officeDocument/2006/relationships/externalLink" Target="externalLinks/externalLink101.xml"/><Relationship Id="rId134" Type="http://schemas.openxmlformats.org/officeDocument/2006/relationships/sharedStrings" Target="sharedStrings.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59" Type="http://schemas.openxmlformats.org/officeDocument/2006/relationships/externalLink" Target="externalLinks/externalLink42.xml"/><Relationship Id="rId103" Type="http://schemas.openxmlformats.org/officeDocument/2006/relationships/externalLink" Target="externalLinks/externalLink86.xml"/><Relationship Id="rId108" Type="http://schemas.openxmlformats.org/officeDocument/2006/relationships/externalLink" Target="externalLinks/externalLink91.xml"/><Relationship Id="rId124" Type="http://schemas.openxmlformats.org/officeDocument/2006/relationships/externalLink" Target="externalLinks/externalLink107.xml"/><Relationship Id="rId129" Type="http://schemas.openxmlformats.org/officeDocument/2006/relationships/externalLink" Target="externalLinks/externalLink112.xml"/><Relationship Id="rId54" Type="http://schemas.openxmlformats.org/officeDocument/2006/relationships/externalLink" Target="externalLinks/externalLink37.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91" Type="http://schemas.openxmlformats.org/officeDocument/2006/relationships/externalLink" Target="externalLinks/externalLink74.xml"/><Relationship Id="rId96" Type="http://schemas.openxmlformats.org/officeDocument/2006/relationships/externalLink" Target="externalLinks/externalLink7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49" Type="http://schemas.openxmlformats.org/officeDocument/2006/relationships/externalLink" Target="externalLinks/externalLink32.xml"/><Relationship Id="rId114" Type="http://schemas.openxmlformats.org/officeDocument/2006/relationships/externalLink" Target="externalLinks/externalLink97.xml"/><Relationship Id="rId119" Type="http://schemas.openxmlformats.org/officeDocument/2006/relationships/externalLink" Target="externalLinks/externalLink102.xml"/><Relationship Id="rId44" Type="http://schemas.openxmlformats.org/officeDocument/2006/relationships/externalLink" Target="externalLinks/externalLink27.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130" Type="http://schemas.openxmlformats.org/officeDocument/2006/relationships/externalLink" Target="externalLinks/externalLink113.xml"/><Relationship Id="rId135"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109" Type="http://schemas.openxmlformats.org/officeDocument/2006/relationships/externalLink" Target="externalLinks/externalLink9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04" Type="http://schemas.openxmlformats.org/officeDocument/2006/relationships/externalLink" Target="externalLinks/externalLink87.xml"/><Relationship Id="rId120" Type="http://schemas.openxmlformats.org/officeDocument/2006/relationships/externalLink" Target="externalLinks/externalLink103.xml"/><Relationship Id="rId125" Type="http://schemas.openxmlformats.org/officeDocument/2006/relationships/externalLink" Target="externalLinks/externalLink108.xml"/><Relationship Id="rId7" Type="http://schemas.openxmlformats.org/officeDocument/2006/relationships/worksheet" Target="worksheets/sheet7.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15" Type="http://schemas.openxmlformats.org/officeDocument/2006/relationships/externalLink" Target="externalLinks/externalLink98.xml"/><Relationship Id="rId131" Type="http://schemas.openxmlformats.org/officeDocument/2006/relationships/externalLink" Target="externalLinks/externalLink114.xml"/><Relationship Id="rId136" Type="http://schemas.openxmlformats.org/officeDocument/2006/relationships/customXml" Target="../customXml/item1.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 Id="rId14" Type="http://schemas.openxmlformats.org/officeDocument/2006/relationships/worksheet" Target="worksheets/sheet14.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56" Type="http://schemas.openxmlformats.org/officeDocument/2006/relationships/externalLink" Target="externalLinks/externalLink39.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105" Type="http://schemas.openxmlformats.org/officeDocument/2006/relationships/externalLink" Target="externalLinks/externalLink88.xml"/><Relationship Id="rId126" Type="http://schemas.openxmlformats.org/officeDocument/2006/relationships/externalLink" Target="externalLinks/externalLink109.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93" Type="http://schemas.openxmlformats.org/officeDocument/2006/relationships/externalLink" Target="externalLinks/externalLink76.xml"/><Relationship Id="rId98" Type="http://schemas.openxmlformats.org/officeDocument/2006/relationships/externalLink" Target="externalLinks/externalLink81.xml"/><Relationship Id="rId121" Type="http://schemas.openxmlformats.org/officeDocument/2006/relationships/externalLink" Target="externalLinks/externalLink104.xml"/><Relationship Id="rId3" Type="http://schemas.openxmlformats.org/officeDocument/2006/relationships/worksheet" Target="worksheets/sheet3.xml"/><Relationship Id="rId25" Type="http://schemas.openxmlformats.org/officeDocument/2006/relationships/externalLink" Target="externalLinks/externalLink8.xml"/><Relationship Id="rId46" Type="http://schemas.openxmlformats.org/officeDocument/2006/relationships/externalLink" Target="externalLinks/externalLink29.xml"/><Relationship Id="rId67" Type="http://schemas.openxmlformats.org/officeDocument/2006/relationships/externalLink" Target="externalLinks/externalLink50.xml"/><Relationship Id="rId116" Type="http://schemas.openxmlformats.org/officeDocument/2006/relationships/externalLink" Target="externalLinks/externalLink99.xml"/><Relationship Id="rId137" Type="http://schemas.openxmlformats.org/officeDocument/2006/relationships/customXml" Target="../customXml/item2.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62" Type="http://schemas.openxmlformats.org/officeDocument/2006/relationships/externalLink" Target="externalLinks/externalLink45.xml"/><Relationship Id="rId83" Type="http://schemas.openxmlformats.org/officeDocument/2006/relationships/externalLink" Target="externalLinks/externalLink66.xml"/><Relationship Id="rId88" Type="http://schemas.openxmlformats.org/officeDocument/2006/relationships/externalLink" Target="externalLinks/externalLink71.xml"/><Relationship Id="rId111" Type="http://schemas.openxmlformats.org/officeDocument/2006/relationships/externalLink" Target="externalLinks/externalLink94.xml"/><Relationship Id="rId132"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externalLink" Target="externalLinks/externalLink19.xml"/><Relationship Id="rId57" Type="http://schemas.openxmlformats.org/officeDocument/2006/relationships/externalLink" Target="externalLinks/externalLink40.xml"/><Relationship Id="rId106" Type="http://schemas.openxmlformats.org/officeDocument/2006/relationships/externalLink" Target="externalLinks/externalLink89.xml"/><Relationship Id="rId127" Type="http://schemas.openxmlformats.org/officeDocument/2006/relationships/externalLink" Target="externalLinks/externalLink110.xml"/><Relationship Id="rId10" Type="http://schemas.openxmlformats.org/officeDocument/2006/relationships/worksheet" Target="worksheets/sheet10.xml"/><Relationship Id="rId31" Type="http://schemas.openxmlformats.org/officeDocument/2006/relationships/externalLink" Target="externalLinks/externalLink14.xml"/><Relationship Id="rId52" Type="http://schemas.openxmlformats.org/officeDocument/2006/relationships/externalLink" Target="externalLinks/externalLink35.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94" Type="http://schemas.openxmlformats.org/officeDocument/2006/relationships/externalLink" Target="externalLinks/externalLink77.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122" Type="http://schemas.openxmlformats.org/officeDocument/2006/relationships/externalLink" Target="externalLinks/externalLink105.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9.xml"/><Relationship Id="rId47" Type="http://schemas.openxmlformats.org/officeDocument/2006/relationships/externalLink" Target="externalLinks/externalLink30.xml"/><Relationship Id="rId68" Type="http://schemas.openxmlformats.org/officeDocument/2006/relationships/externalLink" Target="externalLinks/externalLink51.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33"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2" name="Imagen 1">
          <a:extLst>
            <a:ext uri="{FF2B5EF4-FFF2-40B4-BE49-F238E27FC236}">
              <a16:creationId xmlns:a16="http://schemas.microsoft.com/office/drawing/2014/main" id="{93FF4E71-F391-4D86-9331-9C97923C44E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745" y="1676400"/>
          <a:ext cx="741045" cy="8790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2B5DF6C-2557-457E-96AD-C7F165217AF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527716F-E837-4083-99E0-05FBA14B6A4E}"/>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01EB3A19-A355-408B-A1EB-C2BC40CB9A3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3829CFB-B99A-446C-B195-FBD9E3E181EF}"/>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8D2E670-6A9D-432D-9C54-4322EB333BF3}"/>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39BB349B-623D-484A-B504-139E27F6F5A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710A1EF-6154-41BC-BDF3-071204DD4B5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94485BE-49B3-4D4D-9DF1-9A9FFA7C992D}"/>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1B574008-5FB5-446F-B07C-90839911291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0E8BC53-A0ED-47FB-953F-876A647B68CE}"/>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34B3ADD-B318-4A4E-A85D-273BD647AE01}"/>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529E34C1-F51A-4597-A299-A7A5384F9A8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83785C6-ADB5-47A7-BC44-ABA0E051B055}"/>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6DE08EF-AE23-4567-9D03-50C79B6B81D6}"/>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42D63F4E-3654-4A62-AD92-5B9581C8F99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89DCD09-4081-4C6A-9BBC-050F1015A4DA}"/>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84882A1-D3EC-4991-96CA-F8B1605A3101}"/>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BF636895-A2FE-4336-9D3B-84D5322458B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595133E-54EB-452F-A571-6B2DD153B47C}"/>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AF0E8EE-5B2D-4DDA-85EE-476DD571AB26}"/>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0BD1D50B-D145-415D-AC03-E937238F6D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F37EED8-B0D2-448A-B537-D20BF63D6A2C}"/>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D9D7CFE-DAA8-40DB-AF9A-2BC3325DA568}"/>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EB90007B-07B5-464E-B761-7BADAAAE0C0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B3562B9-E0BC-472F-A74C-B1ABF4969626}"/>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045CB9D-41D8-4DEA-B2B9-48DD3BDBF835}"/>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D788D46F-0643-44FE-86A8-0B7F35A3CFC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BC28350-59B9-4A46-920F-B740E5EC9B25}"/>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5ED8097-E29C-4D0C-B381-49A22E834568}"/>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18D02B1A-FE72-48A8-BBCD-3AF925937E7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51C0E3C-5AFA-42E4-893C-8A7F48530F96}"/>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3D1353D-1ED3-489C-90FC-A168B656D157}"/>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AE91FBAE-61B1-46F1-91ED-7A649BB83DE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1CF5B78-EA7B-4617-8BC4-9EEE0B522743}"/>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FB9D5DE-E1EE-4586-861D-B9C9C3B5512A}"/>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22AE48B6-B76E-433E-B5A3-3E5D3DB30F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08661B8-E7FA-4831-A1AB-57C549921E19}"/>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D445961-8447-4CAF-ACED-3E537C0E6B85}"/>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6A714756-A6C1-40B4-9532-96784A39B66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830811-3E38-49D7-A40D-850F4E948C01}"/>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AEA6569-2DCD-4A25-AFA0-74213F93966D}"/>
            </a:ext>
          </a:extLst>
        </xdr:cNvPr>
        <xdr:cNvSpPr/>
      </xdr:nvSpPr>
      <xdr:spPr bwMode="auto">
        <a:xfrm>
          <a:off x="75361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180109</xdr:colOff>
      <xdr:row>6</xdr:row>
      <xdr:rowOff>166255</xdr:rowOff>
    </xdr:from>
    <xdr:to>
      <xdr:col>2</xdr:col>
      <xdr:colOff>921154</xdr:colOff>
      <xdr:row>11</xdr:row>
      <xdr:rowOff>158634</xdr:rowOff>
    </xdr:to>
    <xdr:pic>
      <xdr:nvPicPr>
        <xdr:cNvPr id="4" name="Imagen 3">
          <a:extLst>
            <a:ext uri="{FF2B5EF4-FFF2-40B4-BE49-F238E27FC236}">
              <a16:creationId xmlns:a16="http://schemas.microsoft.com/office/drawing/2014/main" id="{A4188BFD-8D34-43AC-9542-6AF75CDB94B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829" y="1667395"/>
          <a:ext cx="741045" cy="8534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MEDIA GEOMETRIC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PRESUPUESTO LICITACIÓN SRN 001"/>
      <sheetName val="SRN_005"/>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DESPIECE REDES"/>
      <sheetName val="4.1 EBAC"/>
      <sheetName val="4.2 IMPULSION"/>
      <sheetName val="4.3 CONDUCCION"/>
      <sheetName val="4.4 TANQUES"/>
      <sheetName val="4.6 REDES"/>
      <sheetName val="4.7 RESUMEN"/>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VR-PROP MOD 1"/>
      <sheetName val="FORMULA"/>
      <sheetName val="PRECIO"/>
      <sheetName val="I M"/>
      <sheetName val="SOÑANDO"/>
      <sheetName val="EV 424 CON 5 (2)"/>
      <sheetName val="Precios no oficial"/>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7"/>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OFERTA ECON"/>
      <sheetName val="\Users\aljipego\Downloads\Víncu"/>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PRIMARIOS"/>
      <sheetName val="PRECIOS BASICOS"/>
      <sheetName val="costos para formaletas"/>
      <sheetName val="PRE.UNITA"/>
      <sheetName val="Pres.DEFI"/>
      <sheetName val="PPTO. PMA"/>
      <sheetName val="PPTO PMT"/>
      <sheetName val="APORTES"/>
      <sheetName val="RENDIMIENTO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Form8_bombas"/>
      <sheetName val="Form8_h2"/>
      <sheetName val="Form8_lubricacion"/>
      <sheetName val="Form8_regeneracion"/>
      <sheetName val="tub"/>
      <sheetName val="val"/>
      <sheetName val="tub_lub"/>
      <sheetName val="pintura"/>
      <sheetName val="partidas_cant_tub_final_04"/>
      <sheetName val="Ppto EL COPEY"/>
      <sheetName val="bocatoma"/>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ACC Contratacion"/>
      <sheetName val="Contratacion PME v021"/>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Constantes Generales"/>
      <sheetName val="glvc"/>
      <sheetName val="OBRA"/>
      <sheetName val="factor (2)"/>
      <sheetName val="CONS"/>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1.5 GRÁFICO AVANCE"/>
      <sheetName val="CUADRO PRODUCTOS "/>
      <sheetName val="OBRA TOT (2)"/>
      <sheetName val="INTERV."/>
      <sheetName val="Cronograma2020"/>
      <sheetName val="PO Y CRONOGRAMA EJE CAFETERO RE"/>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COMPONENTE II"/>
      <sheetName val="CONSOLIDADO."/>
      <sheetName val="PtoOficial"/>
      <sheetName val="APU II"/>
      <sheetName val="Hora efectiva (base calendario)"/>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8"/>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XX-30"/>
      <sheetName val="CONTRACTUAL"/>
      <sheetName val="MODIFICATORIO 1"/>
      <sheetName val="MODIFICATORIO 2"/>
      <sheetName val="AULAS"/>
      <sheetName val="PARCIAL 1"/>
      <sheetName val="PARCIAL 2 INTER"/>
      <sheetName val="PARCIAL 2 OBRA"/>
      <sheetName val="PARCIAL 3 OBRA"/>
    </sheetNames>
    <sheetDataSet>
      <sheetData sheetId="0"/>
      <sheetData sheetId="1"/>
      <sheetData sheetId="2"/>
      <sheetData sheetId="3">
        <row r="1">
          <cell r="A1" t="str">
            <v>ABRAZADERA DE SALIDA TIPO 1</v>
          </cell>
        </row>
      </sheetData>
      <sheetData sheetId="4">
        <row r="1">
          <cell r="A1" t="str">
            <v>MATERIALES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refreshError="1"/>
      <sheetData sheetId="99"/>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row r="50">
          <cell r="H50">
            <v>4886</v>
          </cell>
        </row>
      </sheetData>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sheetData sheetId="246"/>
      <sheetData sheetId="247"/>
      <sheetData sheetId="248"/>
      <sheetData sheetId="249" refreshError="1"/>
      <sheetData sheetId="250" refreshError="1"/>
      <sheetData sheetId="251" refreshError="1"/>
      <sheetData sheetId="252" refreshError="1"/>
      <sheetData sheetId="253"/>
      <sheetData sheetId="254"/>
      <sheetData sheetId="255" refreshError="1"/>
      <sheetData sheetId="256" refreshError="1"/>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ow r="33">
          <cell r="C33">
            <v>0.77967625899280601</v>
          </cell>
        </row>
      </sheetData>
      <sheetData sheetId="359"/>
      <sheetData sheetId="360">
        <row r="2">
          <cell r="A2">
            <v>2</v>
          </cell>
        </row>
      </sheetData>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row r="50">
          <cell r="H50">
            <v>4886</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5">
          <cell r="E5" t="str">
            <v>CANTIDAD</v>
          </cell>
        </row>
      </sheetData>
      <sheetData sheetId="399">
        <row r="5">
          <cell r="E5" t="str">
            <v>CANTIDAD</v>
          </cell>
        </row>
      </sheetData>
      <sheetData sheetId="400">
        <row r="5">
          <cell r="E5" t="str">
            <v>CANTIDAD</v>
          </cell>
        </row>
      </sheetData>
      <sheetData sheetId="401">
        <row r="5">
          <cell r="E5" t="str">
            <v>CANTIDAD</v>
          </cell>
        </row>
      </sheetData>
      <sheetData sheetId="402">
        <row r="5">
          <cell r="E5" t="str">
            <v>CANTIDAD</v>
          </cell>
        </row>
      </sheetData>
      <sheetData sheetId="403">
        <row r="5">
          <cell r="E5" t="str">
            <v>CANTIDAD</v>
          </cell>
        </row>
      </sheetData>
      <sheetData sheetId="404">
        <row r="5">
          <cell r="E5" t="str">
            <v>CANTIDAD</v>
          </cell>
        </row>
      </sheetData>
      <sheetData sheetId="405">
        <row r="5">
          <cell r="E5" t="str">
            <v>CANTIDAD</v>
          </cell>
        </row>
      </sheetData>
      <sheetData sheetId="406">
        <row r="5">
          <cell r="E5" t="str">
            <v>CANTIDAD</v>
          </cell>
        </row>
      </sheetData>
      <sheetData sheetId="407">
        <row r="5">
          <cell r="E5" t="str">
            <v>CANTIDAD</v>
          </cell>
        </row>
      </sheetData>
      <sheetData sheetId="408"/>
      <sheetData sheetId="409"/>
      <sheetData sheetId="410"/>
      <sheetData sheetId="411"/>
      <sheetData sheetId="412">
        <row r="1">
          <cell r="A1" t="str">
            <v>ITEM</v>
          </cell>
        </row>
      </sheetData>
      <sheetData sheetId="413">
        <row r="1">
          <cell r="A1" t="str">
            <v>INSTITUTO NACIONAL DE VIAS</v>
          </cell>
        </row>
      </sheetData>
      <sheetData sheetId="414">
        <row r="1">
          <cell r="A1" t="str">
            <v>EQUIPO</v>
          </cell>
        </row>
      </sheetData>
      <sheetData sheetId="415">
        <row r="1">
          <cell r="A1" t="str">
            <v>ADMINISTRACION</v>
          </cell>
        </row>
      </sheetData>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row r="35">
          <cell r="D35">
            <v>1.85</v>
          </cell>
        </row>
      </sheetData>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row r="1">
          <cell r="A1" t="str">
            <v>ITEM</v>
          </cell>
        </row>
      </sheetData>
      <sheetData sheetId="450">
        <row r="1">
          <cell r="A1" t="str">
            <v>EQUIPO</v>
          </cell>
        </row>
      </sheetData>
      <sheetData sheetId="451">
        <row r="1">
          <cell r="A1" t="str">
            <v>ADMINISTRACION</v>
          </cell>
        </row>
      </sheetData>
      <sheetData sheetId="452"/>
      <sheetData sheetId="453"/>
      <sheetData sheetId="454"/>
      <sheetData sheetId="455"/>
      <sheetData sheetId="456"/>
      <sheetData sheetId="457"/>
      <sheetData sheetId="458"/>
      <sheetData sheetId="459"/>
      <sheetData sheetId="460"/>
      <sheetData sheetId="461"/>
      <sheetData sheetId="462"/>
      <sheetData sheetId="463">
        <row r="1">
          <cell r="A1" t="str">
            <v>ITEM</v>
          </cell>
        </row>
      </sheetData>
      <sheetData sheetId="464">
        <row r="1">
          <cell r="A1" t="str">
            <v>EQUIPO</v>
          </cell>
        </row>
      </sheetData>
      <sheetData sheetId="465">
        <row r="1">
          <cell r="A1" t="str">
            <v>ADMINISTRACION</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row r="1">
          <cell r="A1" t="str">
            <v>ITEM</v>
          </cell>
        </row>
      </sheetData>
      <sheetData sheetId="515">
        <row r="1">
          <cell r="A1" t="str">
            <v>EQUIPO</v>
          </cell>
        </row>
      </sheetData>
      <sheetData sheetId="516">
        <row r="1">
          <cell r="A1" t="str">
            <v>ADMINISTRACION</v>
          </cell>
        </row>
      </sheetData>
      <sheetData sheetId="517"/>
      <sheetData sheetId="518"/>
      <sheetData sheetId="519">
        <row r="33">
          <cell r="C33">
            <v>0.77967625899280601</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2">
          <cell r="A2" t="str">
            <v>CODIGO</v>
          </cell>
        </row>
      </sheetData>
      <sheetData sheetId="535"/>
      <sheetData sheetId="536"/>
      <sheetData sheetId="537"/>
      <sheetData sheetId="538">
        <row r="1">
          <cell r="B1" t="str">
            <v>CTO-102-2002</v>
          </cell>
        </row>
      </sheetData>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sheetData sheetId="711"/>
      <sheetData sheetId="712"/>
      <sheetData sheetId="713"/>
      <sheetData sheetId="714"/>
      <sheetData sheetId="715"/>
      <sheetData sheetId="716"/>
      <sheetData sheetId="717"/>
      <sheetData sheetId="718"/>
      <sheetData sheetId="719"/>
      <sheetData sheetId="720"/>
      <sheetData sheetId="72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2">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3">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4">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5">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6">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727">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8">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9">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0">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1"/>
      <sheetData sheetId="732">
        <row r="1">
          <cell r="A1" t="str">
            <v>INSTITUTO NACIONAL DE VIAS</v>
          </cell>
        </row>
      </sheetData>
      <sheetData sheetId="733"/>
      <sheetData sheetId="734">
        <row r="2">
          <cell r="A2" t="str">
            <v>ACTA No</v>
          </cell>
        </row>
      </sheetData>
      <sheetData sheetId="735"/>
      <sheetData sheetId="736">
        <row r="1">
          <cell r="A1" t="str">
            <v>INSTITUTO NACIONAL DE VIAS</v>
          </cell>
        </row>
      </sheetData>
      <sheetData sheetId="737"/>
      <sheetData sheetId="738"/>
      <sheetData sheetId="739"/>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ABRAZADERA DE SALIDA TIPO 1</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row r="168">
          <cell r="D168">
            <v>10046</v>
          </cell>
        </row>
      </sheetData>
      <sheetData sheetId="963"/>
      <sheetData sheetId="964">
        <row r="1">
          <cell r="A1" t="str">
            <v>EQUIPO</v>
          </cell>
        </row>
      </sheetData>
      <sheetData sheetId="965">
        <row r="1">
          <cell r="A1" t="str">
            <v>ADMINISTRACION</v>
          </cell>
        </row>
      </sheetData>
      <sheetData sheetId="966"/>
      <sheetData sheetId="967"/>
      <sheetData sheetId="968"/>
      <sheetData sheetId="969"/>
      <sheetData sheetId="970"/>
      <sheetData sheetId="971"/>
      <sheetData sheetId="972"/>
      <sheetData sheetId="973"/>
      <sheetData sheetId="974"/>
      <sheetData sheetId="975"/>
      <sheetData sheetId="976">
        <row r="2">
          <cell r="A2" t="str">
            <v>ACTA No</v>
          </cell>
        </row>
      </sheetData>
      <sheetData sheetId="977"/>
      <sheetData sheetId="978"/>
      <sheetData sheetId="979">
        <row r="1">
          <cell r="A1" t="str">
            <v>INSTITUTO NACIONAL DE VIAS</v>
          </cell>
        </row>
      </sheetData>
      <sheetData sheetId="980">
        <row r="1">
          <cell r="A1" t="str">
            <v>INSTITUTO NACIONAL DE VIAS</v>
          </cell>
        </row>
      </sheetData>
      <sheetData sheetId="981"/>
      <sheetData sheetId="982">
        <row r="1">
          <cell r="A1" t="str">
            <v>ABRAZADERA DE SALIDA TIPO 1</v>
          </cell>
        </row>
      </sheetData>
      <sheetData sheetId="983"/>
      <sheetData sheetId="984">
        <row r="51">
          <cell r="D51">
            <v>698</v>
          </cell>
        </row>
      </sheetData>
      <sheetData sheetId="985"/>
      <sheetData sheetId="986">
        <row r="1">
          <cell r="A1" t="str">
            <v>INSTITUTO NACIONAL DE VIAS</v>
          </cell>
        </row>
      </sheetData>
      <sheetData sheetId="987">
        <row r="1">
          <cell r="A1" t="str">
            <v>INSTITUTO NACIONAL DE VIAS</v>
          </cell>
        </row>
      </sheetData>
      <sheetData sheetId="988"/>
      <sheetData sheetId="989"/>
      <sheetData sheetId="990"/>
      <sheetData sheetId="991">
        <row r="5">
          <cell r="E5" t="str">
            <v>CANTIDAD</v>
          </cell>
        </row>
      </sheetData>
      <sheetData sheetId="992">
        <row r="5">
          <cell r="E5" t="str">
            <v>CANTIDAD</v>
          </cell>
        </row>
      </sheetData>
      <sheetData sheetId="993">
        <row r="5">
          <cell r="E5" t="str">
            <v>CANTIDAD</v>
          </cell>
        </row>
      </sheetData>
      <sheetData sheetId="994">
        <row r="5">
          <cell r="E5" t="str">
            <v>CANTIDAD</v>
          </cell>
        </row>
      </sheetData>
      <sheetData sheetId="995">
        <row r="5">
          <cell r="E5" t="str">
            <v>CANTIDAD</v>
          </cell>
        </row>
      </sheetData>
      <sheetData sheetId="996">
        <row r="5">
          <cell r="E5" t="str">
            <v>CANTIDAD</v>
          </cell>
        </row>
      </sheetData>
      <sheetData sheetId="997">
        <row r="5">
          <cell r="E5" t="str">
            <v>CANTIDAD</v>
          </cell>
        </row>
      </sheetData>
      <sheetData sheetId="998"/>
      <sheetData sheetId="999"/>
      <sheetData sheetId="1000"/>
      <sheetData sheetId="1001">
        <row r="2">
          <cell r="A2" t="str">
            <v>ACTA No</v>
          </cell>
        </row>
      </sheetData>
      <sheetData sheetId="1002">
        <row r="1">
          <cell r="A1" t="str">
            <v>INSTITUTO NACIONAL DE VIAS</v>
          </cell>
        </row>
      </sheetData>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sheetData sheetId="1009">
        <row r="50">
          <cell r="H50">
            <v>971</v>
          </cell>
        </row>
      </sheetData>
      <sheetData sheetId="1010">
        <row r="50">
          <cell r="H50">
            <v>1192</v>
          </cell>
        </row>
      </sheetData>
      <sheetData sheetId="1011">
        <row r="1">
          <cell r="A1" t="str">
            <v>INSTITUTO NACIONAL DE VIAS</v>
          </cell>
        </row>
      </sheetData>
      <sheetData sheetId="1012">
        <row r="33">
          <cell r="C33">
            <v>0.77967625899280601</v>
          </cell>
        </row>
      </sheetData>
      <sheetData sheetId="1013">
        <row r="33">
          <cell r="C33">
            <v>0.77967625899280601</v>
          </cell>
        </row>
      </sheetData>
      <sheetData sheetId="1014"/>
      <sheetData sheetId="1015">
        <row r="4">
          <cell r="B4" t="str">
            <v xml:space="preserve"> Bisagra Pivotante </v>
          </cell>
        </row>
      </sheetData>
      <sheetData sheetId="1016"/>
      <sheetData sheetId="1017"/>
      <sheetData sheetId="1018"/>
      <sheetData sheetId="1019">
        <row r="1">
          <cell r="A1" t="str">
            <v>INSTITUTO NACIONAL DE VIAS</v>
          </cell>
        </row>
      </sheetData>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row r="1">
          <cell r="A1" t="str">
            <v>INSTITUTO NACIONAL DE VIAS</v>
          </cell>
        </row>
      </sheetData>
      <sheetData sheetId="1036"/>
      <sheetData sheetId="1037"/>
      <sheetData sheetId="1038"/>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row r="1">
          <cell r="A1" t="str">
            <v>INSTITUTO NACIONAL DE VIAS</v>
          </cell>
        </row>
      </sheetData>
      <sheetData sheetId="1046">
        <row r="1">
          <cell r="A1" t="str">
            <v>INSTITUTO NACIONAL DE VIAS</v>
          </cell>
        </row>
      </sheetData>
      <sheetData sheetId="1047"/>
      <sheetData sheetId="1048"/>
      <sheetData sheetId="1049">
        <row r="33">
          <cell r="C33">
            <v>0.77967625899280601</v>
          </cell>
        </row>
      </sheetData>
      <sheetData sheetId="1050"/>
      <sheetData sheetId="1051">
        <row r="52">
          <cell r="H52">
            <v>117768</v>
          </cell>
        </row>
      </sheetData>
      <sheetData sheetId="1052"/>
      <sheetData sheetId="1053"/>
      <sheetData sheetId="1054">
        <row r="52">
          <cell r="H52">
            <v>117768</v>
          </cell>
        </row>
      </sheetData>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row r="1">
          <cell r="B1" t="str">
            <v>CTO-102-2002</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sheetData sheetId="1165">
        <row r="1">
          <cell r="A1" t="str">
            <v>INSTITUTO NACIONAL DE VIAS</v>
          </cell>
        </row>
      </sheetData>
      <sheetData sheetId="1166" refreshError="1"/>
      <sheetData sheetId="1167" refreshError="1"/>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sheetData sheetId="1205"/>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sheetData sheetId="1325"/>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row r="168">
          <cell r="D168">
            <v>0.16</v>
          </cell>
        </row>
      </sheetData>
      <sheetData sheetId="1437"/>
      <sheetData sheetId="1438">
        <row r="7">
          <cell r="B7">
            <v>1</v>
          </cell>
        </row>
      </sheetData>
      <sheetData sheetId="1439">
        <row r="33">
          <cell r="G33">
            <v>0.59504299999999999</v>
          </cell>
        </row>
      </sheetData>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refreshError="1"/>
      <sheetData sheetId="1475"/>
      <sheetData sheetId="1476"/>
      <sheetData sheetId="1477"/>
      <sheetData sheetId="1478"/>
      <sheetData sheetId="1479">
        <row r="168">
          <cell r="D168">
            <v>0.16</v>
          </cell>
        </row>
      </sheetData>
      <sheetData sheetId="1480"/>
      <sheetData sheetId="1481">
        <row r="7">
          <cell r="B7">
            <v>1</v>
          </cell>
        </row>
      </sheetData>
      <sheetData sheetId="1482">
        <row r="33">
          <cell r="G33">
            <v>0.59504299999999999</v>
          </cell>
        </row>
      </sheetData>
      <sheetData sheetId="1483"/>
      <sheetData sheetId="1484"/>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sheetData sheetId="1529"/>
      <sheetData sheetId="1530"/>
      <sheetData sheetId="1531"/>
      <sheetData sheetId="1532"/>
      <sheetData sheetId="1533"/>
      <sheetData sheetId="1534"/>
      <sheetData sheetId="1535"/>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row r="1">
          <cell r="A1" t="str">
            <v>ITEM</v>
          </cell>
        </row>
      </sheetData>
      <sheetData sheetId="1580">
        <row r="1">
          <cell r="A1" t="str">
            <v>EQUIPO</v>
          </cell>
        </row>
      </sheetData>
      <sheetData sheetId="1581">
        <row r="1">
          <cell r="A1" t="str">
            <v>ADMINISTRACION</v>
          </cell>
        </row>
      </sheetData>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row r="8">
          <cell r="A8">
            <v>2.1</v>
          </cell>
        </row>
      </sheetData>
      <sheetData sheetId="2191">
        <row r="8">
          <cell r="A8">
            <v>3.1</v>
          </cell>
        </row>
      </sheetData>
      <sheetData sheetId="2192">
        <row r="8">
          <cell r="A8">
            <v>2.1</v>
          </cell>
        </row>
      </sheetData>
      <sheetData sheetId="2193">
        <row r="8">
          <cell r="A8">
            <v>3.1</v>
          </cell>
        </row>
      </sheetData>
      <sheetData sheetId="2194"/>
      <sheetData sheetId="2195"/>
      <sheetData sheetId="2196"/>
      <sheetData sheetId="2197">
        <row r="3">
          <cell r="A3">
            <v>1</v>
          </cell>
        </row>
      </sheetData>
      <sheetData sheetId="2198"/>
      <sheetData sheetId="2199">
        <row r="3">
          <cell r="A3">
            <v>1</v>
          </cell>
        </row>
      </sheetData>
      <sheetData sheetId="2200"/>
      <sheetData sheetId="2201"/>
      <sheetData sheetId="2202"/>
      <sheetData sheetId="2203"/>
      <sheetData sheetId="2204">
        <row r="1">
          <cell r="A1" t="str">
            <v>LISTADO DE INSUMOS GENERAL</v>
          </cell>
        </row>
      </sheetData>
      <sheetData sheetId="2205"/>
      <sheetData sheetId="2206">
        <row r="1">
          <cell r="A1" t="str">
            <v>LISTADO DE INSUMOS GENERAL</v>
          </cell>
        </row>
      </sheetData>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row r="8">
          <cell r="A8">
            <v>2.1</v>
          </cell>
        </row>
      </sheetData>
      <sheetData sheetId="2223">
        <row r="8">
          <cell r="A8">
            <v>3.1</v>
          </cell>
        </row>
      </sheetData>
      <sheetData sheetId="2224"/>
      <sheetData sheetId="2225"/>
      <sheetData sheetId="2226"/>
      <sheetData sheetId="2227"/>
      <sheetData sheetId="2228"/>
      <sheetData sheetId="2229">
        <row r="3">
          <cell r="A3">
            <v>1</v>
          </cell>
        </row>
      </sheetData>
      <sheetData sheetId="2230"/>
      <sheetData sheetId="2231"/>
      <sheetData sheetId="2232"/>
      <sheetData sheetId="2233"/>
      <sheetData sheetId="2234"/>
      <sheetData sheetId="2235" refreshError="1"/>
      <sheetData sheetId="2236">
        <row r="1">
          <cell r="A1" t="str">
            <v>LISTADO DE INSUMOS GENERAL</v>
          </cell>
        </row>
      </sheetData>
      <sheetData sheetId="2237" refreshError="1"/>
      <sheetData sheetId="2238"/>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ow r="8">
          <cell r="A8">
            <v>3.1</v>
          </cell>
        </row>
      </sheetData>
      <sheetData sheetId="2427"/>
      <sheetData sheetId="2428"/>
      <sheetData sheetId="2429"/>
      <sheetData sheetId="2430">
        <row r="3">
          <cell r="A3">
            <v>1</v>
          </cell>
        </row>
      </sheetData>
      <sheetData sheetId="2431"/>
      <sheetData sheetId="2432">
        <row r="3">
          <cell r="A3">
            <v>1</v>
          </cell>
        </row>
      </sheetData>
      <sheetData sheetId="2433"/>
      <sheetData sheetId="2434"/>
      <sheetData sheetId="2435"/>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refreshError="1"/>
      <sheetData sheetId="2448"/>
      <sheetData sheetId="2449"/>
      <sheetData sheetId="2450" refreshError="1"/>
      <sheetData sheetId="2451" refreshError="1"/>
      <sheetData sheetId="2452" refreshError="1"/>
      <sheetData sheetId="2453" refreshError="1"/>
      <sheetData sheetId="2454"/>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sheetData sheetId="2501"/>
      <sheetData sheetId="2502"/>
      <sheetData sheetId="2503"/>
      <sheetData sheetId="2504"/>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sheetData sheetId="2549" refreshError="1"/>
      <sheetData sheetId="2550" refreshError="1"/>
      <sheetData sheetId="2551" refreshError="1"/>
      <sheetData sheetId="2552" refreshError="1"/>
      <sheetData sheetId="2553" refreshError="1"/>
      <sheetData sheetId="2554"/>
      <sheetData sheetId="2555" refreshError="1"/>
      <sheetData sheetId="2556" refreshError="1"/>
      <sheetData sheetId="2557" refreshError="1"/>
      <sheetData sheetId="2558" refreshError="1"/>
      <sheetData sheetId="2559" refreshError="1"/>
      <sheetData sheetId="2560" refreshError="1"/>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sheetData sheetId="2670"/>
      <sheetData sheetId="2671"/>
      <sheetData sheetId="2672"/>
      <sheetData sheetId="2673"/>
      <sheetData sheetId="2674"/>
      <sheetData sheetId="2675" refreshError="1"/>
      <sheetData sheetId="2676" refreshError="1"/>
      <sheetData sheetId="2677" refreshError="1"/>
      <sheetData sheetId="2678" refreshError="1"/>
      <sheetData sheetId="2679" refreshError="1"/>
      <sheetData sheetId="2680"/>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ow r="1">
          <cell r="A1" t="str">
            <v>INSTITUTO NACIONAL DE VIAS</v>
          </cell>
        </row>
      </sheetData>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ow r="1">
          <cell r="C1">
            <v>0.2</v>
          </cell>
        </row>
      </sheetData>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sheetData sheetId="2993"/>
      <sheetData sheetId="2994"/>
      <sheetData sheetId="2995"/>
      <sheetData sheetId="2996"/>
      <sheetData sheetId="2997"/>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refreshError="1"/>
      <sheetData sheetId="3036" refreshError="1"/>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row r="1">
          <cell r="A1" t="str">
            <v>INSTITUTO NACIONAL DE VIAS</v>
          </cell>
        </row>
      </sheetData>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refreshError="1"/>
      <sheetData sheetId="3127" refreshError="1"/>
      <sheetData sheetId="3128" refreshError="1"/>
      <sheetData sheetId="3129" refreshError="1"/>
      <sheetData sheetId="3130" refreshError="1"/>
      <sheetData sheetId="3131"/>
      <sheetData sheetId="3132" refreshError="1"/>
      <sheetData sheetId="3133"/>
      <sheetData sheetId="3134" refreshError="1"/>
      <sheetData sheetId="3135" refreshError="1"/>
      <sheetData sheetId="3136" refreshError="1"/>
      <sheetData sheetId="3137"/>
      <sheetData sheetId="3138">
        <row r="22">
          <cell r="G22" t="str">
            <v>Tarjeta 1</v>
          </cell>
        </row>
      </sheetData>
      <sheetData sheetId="3139" refreshError="1"/>
      <sheetData sheetId="3140"/>
      <sheetData sheetId="3141"/>
      <sheetData sheetId="3142"/>
      <sheetData sheetId="3143" refreshError="1"/>
      <sheetData sheetId="3144" refreshError="1"/>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row r="1">
          <cell r="A1" t="str">
            <v>ITEM</v>
          </cell>
        </row>
      </sheetData>
      <sheetData sheetId="3157"/>
      <sheetData sheetId="3158">
        <row r="1">
          <cell r="A1" t="str">
            <v>ADMINISTRACION</v>
          </cell>
        </row>
      </sheetData>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row r="5">
          <cell r="E5" t="str">
            <v>CANTIDAD</v>
          </cell>
        </row>
      </sheetData>
      <sheetData sheetId="3181">
        <row r="5">
          <cell r="E5" t="str">
            <v>CANTIDAD</v>
          </cell>
        </row>
      </sheetData>
      <sheetData sheetId="3182">
        <row r="5">
          <cell r="E5" t="str">
            <v>CANTIDAD</v>
          </cell>
        </row>
      </sheetData>
      <sheetData sheetId="3183">
        <row r="5">
          <cell r="E5" t="str">
            <v>CANTIDAD</v>
          </cell>
        </row>
      </sheetData>
      <sheetData sheetId="3184">
        <row r="5">
          <cell r="E5" t="str">
            <v>CANTIDAD</v>
          </cell>
        </row>
      </sheetData>
      <sheetData sheetId="3185">
        <row r="5">
          <cell r="E5" t="str">
            <v>CANTIDAD</v>
          </cell>
        </row>
      </sheetData>
      <sheetData sheetId="3186">
        <row r="1">
          <cell r="A1" t="str">
            <v>ITEM</v>
          </cell>
        </row>
      </sheetData>
      <sheetData sheetId="3187">
        <row r="1">
          <cell r="A1" t="str">
            <v>EQUIPO</v>
          </cell>
        </row>
      </sheetData>
      <sheetData sheetId="3188">
        <row r="1">
          <cell r="A1" t="str">
            <v>ADMINISTRACION</v>
          </cell>
        </row>
      </sheetData>
      <sheetData sheetId="3189">
        <row r="5">
          <cell r="E5" t="str">
            <v>CANTIDAD</v>
          </cell>
        </row>
      </sheetData>
      <sheetData sheetId="3190"/>
      <sheetData sheetId="3191"/>
      <sheetData sheetId="3192"/>
      <sheetData sheetId="3193"/>
      <sheetData sheetId="3194"/>
      <sheetData sheetId="3195"/>
      <sheetData sheetId="3196"/>
      <sheetData sheetId="3197"/>
      <sheetData sheetId="3198"/>
      <sheetData sheetId="3199">
        <row r="36">
          <cell r="G36">
            <v>310000.00000097335</v>
          </cell>
        </row>
      </sheetData>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row r="103">
          <cell r="C103" t="str">
            <v>EXP</v>
          </cell>
        </row>
      </sheetData>
      <sheetData sheetId="3320" refreshError="1"/>
      <sheetData sheetId="3321"/>
      <sheetData sheetId="3322"/>
      <sheetData sheetId="3323">
        <row r="147">
          <cell r="B147" t="str">
            <v>SUB TOTAL OBRAS DE  INSTALACIONES ELÉCTRICAS DE LAS ESTACIONES (Urbanismo)</v>
          </cell>
        </row>
      </sheetData>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row r="16">
          <cell r="A16" t="str">
            <v>ABONO 10-30-10</v>
          </cell>
        </row>
      </sheetData>
      <sheetData sheetId="3421"/>
      <sheetData sheetId="3422"/>
      <sheetData sheetId="3423"/>
      <sheetData sheetId="3424"/>
      <sheetData sheetId="3425"/>
      <sheetData sheetId="3426"/>
      <sheetData sheetId="3427"/>
      <sheetData sheetId="3428"/>
      <sheetData sheetId="3429"/>
      <sheetData sheetId="3430" refreshError="1"/>
      <sheetData sheetId="3431" refreshError="1"/>
      <sheetData sheetId="3432"/>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ow r="1">
          <cell r="A1" t="str">
            <v>ITEM</v>
          </cell>
        </row>
      </sheetData>
      <sheetData sheetId="3445">
        <row r="1">
          <cell r="A1" t="str">
            <v>EQUIPO</v>
          </cell>
        </row>
      </sheetData>
      <sheetData sheetId="3446" refreshError="1"/>
      <sheetData sheetId="3447"/>
      <sheetData sheetId="3448" refreshError="1"/>
      <sheetData sheetId="3449"/>
      <sheetData sheetId="3450" refreshError="1"/>
      <sheetData sheetId="3451" refreshError="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row r="1">
          <cell r="A1" t="str">
            <v>INSTITUTO NACIONAL DE VIAS</v>
          </cell>
        </row>
      </sheetData>
      <sheetData sheetId="3472"/>
      <sheetData sheetId="3473"/>
      <sheetData sheetId="3474"/>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row r="1">
          <cell r="A1" t="str">
            <v>INSTITUTO NACIONAL DE VIAS</v>
          </cell>
        </row>
      </sheetData>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refreshError="1"/>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refreshError="1"/>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refreshError="1"/>
      <sheetData sheetId="3748"/>
      <sheetData sheetId="3749"/>
      <sheetData sheetId="3750"/>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row r="1">
          <cell r="C1">
            <v>0.2</v>
          </cell>
        </row>
      </sheetData>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refreshError="1"/>
      <sheetData sheetId="3886" refreshError="1"/>
      <sheetData sheetId="3887" refreshError="1"/>
      <sheetData sheetId="3888" refreshError="1"/>
      <sheetData sheetId="3889" refreshError="1"/>
      <sheetData sheetId="3890"/>
      <sheetData sheetId="3891" refreshError="1"/>
      <sheetData sheetId="3892"/>
      <sheetData sheetId="3893"/>
      <sheetData sheetId="3894"/>
      <sheetData sheetId="3895"/>
      <sheetData sheetId="3896"/>
      <sheetData sheetId="3897"/>
      <sheetData sheetId="3898" refreshError="1"/>
      <sheetData sheetId="3899" refreshError="1"/>
      <sheetData sheetId="3900" refreshError="1"/>
      <sheetData sheetId="3901"/>
      <sheetData sheetId="3902" refreshError="1"/>
      <sheetData sheetId="3903"/>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sheetData sheetId="3929" refreshError="1"/>
      <sheetData sheetId="3930" refreshError="1"/>
      <sheetData sheetId="3931" refreshError="1"/>
      <sheetData sheetId="3932"/>
      <sheetData sheetId="3933"/>
      <sheetData sheetId="3934"/>
      <sheetData sheetId="3935"/>
      <sheetData sheetId="3936"/>
      <sheetData sheetId="3937"/>
      <sheetData sheetId="3938"/>
      <sheetData sheetId="3939"/>
      <sheetData sheetId="3940">
        <row r="1">
          <cell r="A1" t="str">
            <v>ITEM</v>
          </cell>
        </row>
      </sheetData>
      <sheetData sheetId="3941">
        <row r="1">
          <cell r="A1" t="str">
            <v>EQUIPO</v>
          </cell>
        </row>
      </sheetData>
      <sheetData sheetId="3942">
        <row r="1">
          <cell r="A1" t="str">
            <v>ADMINISTRACION</v>
          </cell>
        </row>
      </sheetData>
      <sheetData sheetId="3943"/>
      <sheetData sheetId="3944"/>
      <sheetData sheetId="3945"/>
      <sheetData sheetId="3946"/>
      <sheetData sheetId="3947"/>
      <sheetData sheetId="3948">
        <row r="1">
          <cell r="A1" t="str">
            <v>ITEM</v>
          </cell>
        </row>
      </sheetData>
      <sheetData sheetId="3949">
        <row r="1">
          <cell r="A1" t="str">
            <v>ADMINISTRACION</v>
          </cell>
        </row>
      </sheetData>
      <sheetData sheetId="3950"/>
      <sheetData sheetId="3951"/>
      <sheetData sheetId="3952"/>
      <sheetData sheetId="3953"/>
      <sheetData sheetId="3954"/>
      <sheetData sheetId="3955"/>
      <sheetData sheetId="3956"/>
      <sheetData sheetId="3957">
        <row r="1">
          <cell r="A1" t="str">
            <v>ITEM</v>
          </cell>
        </row>
      </sheetData>
      <sheetData sheetId="3958">
        <row r="1">
          <cell r="A1" t="str">
            <v>EQUIPO</v>
          </cell>
        </row>
      </sheetData>
      <sheetData sheetId="3959" refreshError="1"/>
      <sheetData sheetId="3960" refreshError="1"/>
      <sheetData sheetId="3961" refreshError="1"/>
      <sheetData sheetId="3962"/>
      <sheetData sheetId="3963"/>
      <sheetData sheetId="3964"/>
      <sheetData sheetId="3965"/>
      <sheetData sheetId="3966"/>
      <sheetData sheetId="3967"/>
      <sheetData sheetId="3968" refreshError="1"/>
      <sheetData sheetId="3969" refreshError="1"/>
      <sheetData sheetId="3970" refreshError="1"/>
      <sheetData sheetId="3971"/>
      <sheetData sheetId="3972" refreshError="1"/>
      <sheetData sheetId="3973"/>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sheetData sheetId="3998" refreshError="1"/>
      <sheetData sheetId="3999" refreshError="1"/>
      <sheetData sheetId="4000" refreshError="1"/>
      <sheetData sheetId="4001"/>
      <sheetData sheetId="4002"/>
      <sheetData sheetId="4003"/>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sheetData sheetId="4147"/>
      <sheetData sheetId="4148"/>
      <sheetData sheetId="4149"/>
      <sheetData sheetId="4150"/>
      <sheetData sheetId="4151"/>
      <sheetData sheetId="4152"/>
      <sheetData sheetId="4153"/>
      <sheetData sheetId="4154" refreshError="1"/>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refreshError="1"/>
      <sheetData sheetId="4202"/>
      <sheetData sheetId="4203"/>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sheetData sheetId="4213" refreshError="1"/>
      <sheetData sheetId="4214"/>
      <sheetData sheetId="4215"/>
      <sheetData sheetId="4216"/>
      <sheetData sheetId="4217"/>
      <sheetData sheetId="4218"/>
      <sheetData sheetId="4219"/>
      <sheetData sheetId="4220"/>
      <sheetData sheetId="4221"/>
      <sheetData sheetId="4222"/>
      <sheetData sheetId="4223"/>
      <sheetData sheetId="4224" refreshError="1"/>
      <sheetData sheetId="4225"/>
      <sheetData sheetId="4226"/>
      <sheetData sheetId="4227"/>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row r="1">
          <cell r="A1" t="str">
            <v>EQUIPO</v>
          </cell>
        </row>
      </sheetData>
      <sheetData sheetId="4313">
        <row r="1">
          <cell r="A1" t="str">
            <v>ADMINISTRACION</v>
          </cell>
        </row>
      </sheetData>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refreshError="1"/>
      <sheetData sheetId="4334" refreshError="1"/>
      <sheetData sheetId="4335" refreshError="1"/>
      <sheetData sheetId="4336" refreshError="1"/>
      <sheetData sheetId="4337"/>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sheetData sheetId="4381" refreshError="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refreshError="1"/>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refreshError="1"/>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ow r="1">
          <cell r="A1" t="str">
            <v>ITEM</v>
          </cell>
        </row>
      </sheetData>
      <sheetData sheetId="4609">
        <row r="1">
          <cell r="A1" t="str">
            <v>EQUIPO</v>
          </cell>
        </row>
      </sheetData>
      <sheetData sheetId="4610">
        <row r="1">
          <cell r="A1" t="str">
            <v>ADMINISTRACION</v>
          </cell>
        </row>
      </sheetData>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row r="1">
          <cell r="A1" t="str">
            <v>ITEM</v>
          </cell>
        </row>
      </sheetData>
      <sheetData sheetId="4647">
        <row r="1">
          <cell r="A1" t="str">
            <v>EQUIPO</v>
          </cell>
        </row>
      </sheetData>
      <sheetData sheetId="4648">
        <row r="1">
          <cell r="A1" t="str">
            <v>ADMINISTRACION</v>
          </cell>
        </row>
      </sheetData>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refreshError="1"/>
      <sheetData sheetId="4685"/>
      <sheetData sheetId="4686"/>
      <sheetData sheetId="4687"/>
      <sheetData sheetId="4688"/>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refreshError="1"/>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refreshError="1"/>
      <sheetData sheetId="4729" refreshError="1"/>
      <sheetData sheetId="4730"/>
      <sheetData sheetId="4731"/>
      <sheetData sheetId="4732"/>
      <sheetData sheetId="4733"/>
      <sheetData sheetId="4734"/>
      <sheetData sheetId="4735"/>
      <sheetData sheetId="4736"/>
      <sheetData sheetId="4737"/>
      <sheetData sheetId="4738" refreshError="1"/>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sheetData sheetId="4800"/>
      <sheetData sheetId="4801"/>
      <sheetData sheetId="4802"/>
      <sheetData sheetId="4803"/>
      <sheetData sheetId="4804"/>
      <sheetData sheetId="4805" refreshError="1"/>
      <sheetData sheetId="4806"/>
      <sheetData sheetId="4807"/>
      <sheetData sheetId="4808"/>
      <sheetData sheetId="4809" refreshError="1"/>
      <sheetData sheetId="4810" refreshError="1"/>
      <sheetData sheetId="4811" refreshError="1"/>
      <sheetData sheetId="4812"/>
      <sheetData sheetId="4813"/>
      <sheetData sheetId="4814"/>
      <sheetData sheetId="4815"/>
      <sheetData sheetId="4816"/>
      <sheetData sheetId="4817"/>
      <sheetData sheetId="4818"/>
      <sheetData sheetId="4819"/>
      <sheetData sheetId="4820" refreshError="1"/>
      <sheetData sheetId="4821" refreshError="1"/>
      <sheetData sheetId="4822" refreshError="1"/>
      <sheetData sheetId="4823"/>
      <sheetData sheetId="4824"/>
      <sheetData sheetId="4825" refreshError="1"/>
      <sheetData sheetId="4826" refreshError="1"/>
      <sheetData sheetId="4827"/>
      <sheetData sheetId="4828" refreshError="1"/>
      <sheetData sheetId="4829">
        <row r="1">
          <cell r="A1" t="str">
            <v>ADMINISTRACION</v>
          </cell>
        </row>
      </sheetData>
      <sheetData sheetId="4830">
        <row r="1">
          <cell r="A1" t="str">
            <v>EQUIPO</v>
          </cell>
        </row>
      </sheetData>
      <sheetData sheetId="4831" refreshError="1"/>
      <sheetData sheetId="4832"/>
      <sheetData sheetId="4833" refreshError="1"/>
      <sheetData sheetId="4834"/>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row r="5">
          <cell r="E5" t="str">
            <v>CANTIDAD</v>
          </cell>
        </row>
      </sheetData>
      <sheetData sheetId="4915">
        <row r="5">
          <cell r="E5" t="str">
            <v>CANTIDAD</v>
          </cell>
        </row>
      </sheetData>
      <sheetData sheetId="4916">
        <row r="5">
          <cell r="E5" t="str">
            <v>CANTIDAD</v>
          </cell>
        </row>
      </sheetData>
      <sheetData sheetId="4917">
        <row r="5">
          <cell r="E5" t="str">
            <v>CANTIDAD</v>
          </cell>
        </row>
      </sheetData>
      <sheetData sheetId="4918">
        <row r="5">
          <cell r="E5" t="str">
            <v>CANTIDAD</v>
          </cell>
        </row>
      </sheetData>
      <sheetData sheetId="4919">
        <row r="5">
          <cell r="E5" t="str">
            <v>CANTIDAD</v>
          </cell>
        </row>
      </sheetData>
      <sheetData sheetId="4920">
        <row r="5">
          <cell r="E5" t="str">
            <v>CANTIDAD</v>
          </cell>
        </row>
      </sheetData>
      <sheetData sheetId="4921">
        <row r="5">
          <cell r="E5" t="str">
            <v>CANTIDAD</v>
          </cell>
        </row>
      </sheetData>
      <sheetData sheetId="4922">
        <row r="5">
          <cell r="E5" t="str">
            <v>CANTIDAD</v>
          </cell>
        </row>
      </sheetData>
      <sheetData sheetId="4923">
        <row r="5">
          <cell r="E5" t="str">
            <v>CANTIDAD</v>
          </cell>
        </row>
      </sheetData>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row r="2">
          <cell r="A2" t="str">
            <v>ACTA No</v>
          </cell>
        </row>
      </sheetData>
      <sheetData sheetId="5029">
        <row r="1">
          <cell r="B1" t="str">
            <v>CTO-102-2002</v>
          </cell>
        </row>
      </sheetData>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row r="2">
          <cell r="A2" t="str">
            <v>ACTA No</v>
          </cell>
        </row>
      </sheetData>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row r="16">
          <cell r="A16" t="str">
            <v>ABONO 10-30-10</v>
          </cell>
        </row>
      </sheetData>
      <sheetData sheetId="5155"/>
      <sheetData sheetId="5156"/>
      <sheetData sheetId="5157"/>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ow r="1">
          <cell r="A1" t="str">
            <v>Name</v>
          </cell>
        </row>
      </sheetData>
      <sheetData sheetId="5196" refreshError="1"/>
      <sheetData sheetId="5197" refreshError="1"/>
      <sheetData sheetId="5198" refreshError="1"/>
      <sheetData sheetId="5199" refreshError="1"/>
      <sheetData sheetId="5200" refreshError="1"/>
      <sheetData sheetId="5201" refreshError="1"/>
      <sheetData sheetId="5202" refreshError="1"/>
      <sheetData sheetId="5203"/>
      <sheetData sheetId="5204">
        <row r="52">
          <cell r="B52" t="str">
            <v>ANTICIPO</v>
          </cell>
        </row>
      </sheetData>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sheetData sheetId="5228" refreshError="1"/>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refreshError="1"/>
      <sheetData sheetId="5266" refreshError="1"/>
      <sheetData sheetId="5267" refreshError="1"/>
      <sheetData sheetId="5268"/>
      <sheetData sheetId="5269"/>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sheetData sheetId="5281" refreshError="1"/>
      <sheetData sheetId="5282">
        <row r="4">
          <cell r="B4">
            <v>39886</v>
          </cell>
        </row>
      </sheetData>
      <sheetData sheetId="5283"/>
      <sheetData sheetId="5284"/>
      <sheetData sheetId="5285"/>
      <sheetData sheetId="5286"/>
      <sheetData sheetId="5287"/>
      <sheetData sheetId="5288"/>
      <sheetData sheetId="5289">
        <row r="4">
          <cell r="B4">
            <v>39886</v>
          </cell>
        </row>
      </sheetData>
      <sheetData sheetId="5290"/>
      <sheetData sheetId="5291"/>
      <sheetData sheetId="5292"/>
      <sheetData sheetId="5293"/>
      <sheetData sheetId="5294" refreshError="1"/>
      <sheetData sheetId="5295" refreshError="1"/>
      <sheetData sheetId="5296" refreshError="1"/>
      <sheetData sheetId="5297" refreshError="1"/>
      <sheetData sheetId="5298" refreshError="1"/>
      <sheetData sheetId="5299"/>
      <sheetData sheetId="5300"/>
      <sheetData sheetId="530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refreshError="1"/>
      <sheetData sheetId="5327"/>
      <sheetData sheetId="5328" refreshError="1"/>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refreshError="1"/>
      <sheetData sheetId="5410"/>
      <sheetData sheetId="5411"/>
      <sheetData sheetId="5412"/>
      <sheetData sheetId="5413"/>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row r="4">
          <cell r="E4" t="str">
            <v>GUPCO</v>
          </cell>
        </row>
      </sheetData>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sheetData sheetId="5715"/>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sheetData sheetId="5873"/>
      <sheetData sheetId="5874"/>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sheetData sheetId="5999"/>
      <sheetData sheetId="6000"/>
      <sheetData sheetId="6001"/>
      <sheetData sheetId="6002"/>
      <sheetData sheetId="6003"/>
      <sheetData sheetId="6004"/>
      <sheetData sheetId="6005"/>
      <sheetData sheetId="6006"/>
      <sheetData sheetId="6007"/>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sheetData sheetId="6038"/>
      <sheetData sheetId="6039"/>
      <sheetData sheetId="6040"/>
      <sheetData sheetId="6041"/>
      <sheetData sheetId="6042" refreshError="1"/>
      <sheetData sheetId="6043" refreshError="1"/>
      <sheetData sheetId="6044"/>
      <sheetData sheetId="6045"/>
      <sheetData sheetId="6046"/>
      <sheetData sheetId="6047"/>
      <sheetData sheetId="6048"/>
      <sheetData sheetId="6049"/>
      <sheetData sheetId="6050"/>
      <sheetData sheetId="6051" refreshError="1"/>
      <sheetData sheetId="6052" refreshError="1"/>
      <sheetData sheetId="6053" refreshError="1"/>
      <sheetData sheetId="6054" refreshError="1"/>
      <sheetData sheetId="6055" refreshError="1"/>
      <sheetData sheetId="6056" refreshError="1"/>
      <sheetData sheetId="6057"/>
      <sheetData sheetId="6058"/>
      <sheetData sheetId="6059"/>
      <sheetData sheetId="6060"/>
      <sheetData sheetId="6061"/>
      <sheetData sheetId="6062"/>
      <sheetData sheetId="6063"/>
      <sheetData sheetId="6064"/>
      <sheetData sheetId="6065" refreshError="1"/>
      <sheetData sheetId="6066" refreshError="1"/>
      <sheetData sheetId="6067" refreshError="1"/>
      <sheetData sheetId="6068" refreshError="1"/>
      <sheetData sheetId="6069" refreshError="1"/>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refreshError="1"/>
      <sheetData sheetId="6155" refreshError="1"/>
      <sheetData sheetId="6156" refreshError="1"/>
      <sheetData sheetId="6157" refreshError="1"/>
      <sheetData sheetId="6158" refreshError="1"/>
      <sheetData sheetId="6159" refreshError="1"/>
      <sheetData sheetId="6160" refreshError="1"/>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sheetData sheetId="6311"/>
      <sheetData sheetId="6312" refreshError="1"/>
      <sheetData sheetId="6313" refreshError="1"/>
      <sheetData sheetId="6314" refreshError="1"/>
      <sheetData sheetId="6315" refreshError="1"/>
      <sheetData sheetId="6316" refreshError="1"/>
      <sheetData sheetId="6317"/>
      <sheetData sheetId="6318"/>
      <sheetData sheetId="6319"/>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ow r="3">
          <cell r="B3">
            <v>1</v>
          </cell>
        </row>
      </sheetData>
      <sheetData sheetId="6701"/>
      <sheetData sheetId="6702">
        <row r="437">
          <cell r="A437" t="str">
            <v>GEOCOMPUESTOS</v>
          </cell>
        </row>
      </sheetData>
      <sheetData sheetId="6703">
        <row r="30">
          <cell r="A30" t="str">
            <v>PRELIMINARES DE OBRA</v>
          </cell>
        </row>
      </sheetData>
      <sheetData sheetId="6704"/>
      <sheetData sheetId="6705"/>
      <sheetData sheetId="6706"/>
      <sheetData sheetId="6707">
        <row r="5">
          <cell r="C5" t="str">
            <v>OBRAS DE PROTECCIÓN Y ADECUACIÓN DE ORILLA DEL PARQUE  RONDA, EN EL RÍO MAGDALENA, ENTRE EL PUENTE VEHICULAR Y EL PUENTE FÉRREO, MUNICIPIO DE GIRARDOT CUNDINAMARCA</v>
          </cell>
        </row>
      </sheetData>
      <sheetData sheetId="6708"/>
      <sheetData sheetId="6709"/>
      <sheetData sheetId="6710"/>
      <sheetData sheetId="6711"/>
      <sheetData sheetId="6712">
        <row r="34">
          <cell r="E34" t="str">
            <v>M3</v>
          </cell>
        </row>
      </sheetData>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refreshError="1"/>
      <sheetData sheetId="6914" refreshError="1"/>
      <sheetData sheetId="6915" refreshError="1"/>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sheetData sheetId="7417" refreshError="1"/>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sheetData sheetId="7602" refreshError="1"/>
      <sheetData sheetId="7603"/>
      <sheetData sheetId="7604"/>
      <sheetData sheetId="7605"/>
      <sheetData sheetId="7606"/>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sheetData sheetId="7684"/>
      <sheetData sheetId="7685"/>
      <sheetData sheetId="7686"/>
      <sheetData sheetId="7687"/>
      <sheetData sheetId="7688"/>
      <sheetData sheetId="7689"/>
      <sheetData sheetId="7690"/>
      <sheetData sheetId="7691"/>
      <sheetData sheetId="7692"/>
      <sheetData sheetId="7693"/>
      <sheetData sheetId="7694" refreshError="1"/>
      <sheetData sheetId="7695"/>
      <sheetData sheetId="7696"/>
      <sheetData sheetId="7697" refreshError="1"/>
      <sheetData sheetId="7698"/>
      <sheetData sheetId="7699"/>
      <sheetData sheetId="7700"/>
      <sheetData sheetId="7701"/>
      <sheetData sheetId="7702"/>
      <sheetData sheetId="7703"/>
      <sheetData sheetId="7704"/>
      <sheetData sheetId="7705"/>
      <sheetData sheetId="7706"/>
      <sheetData sheetId="7707" refreshError="1"/>
      <sheetData sheetId="7708" refreshError="1"/>
      <sheetData sheetId="7709" refreshError="1"/>
      <sheetData sheetId="7710" refreshError="1"/>
      <sheetData sheetId="7711"/>
      <sheetData sheetId="7712"/>
      <sheetData sheetId="7713"/>
      <sheetData sheetId="7714"/>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row r="14">
          <cell r="D14">
            <v>38504</v>
          </cell>
        </row>
      </sheetData>
      <sheetData sheetId="7914"/>
      <sheetData sheetId="7915"/>
      <sheetData sheetId="7916">
        <row r="14">
          <cell r="D14">
            <v>38504</v>
          </cell>
        </row>
      </sheetData>
      <sheetData sheetId="7917"/>
      <sheetData sheetId="7918"/>
      <sheetData sheetId="7919"/>
      <sheetData sheetId="7920">
        <row r="14">
          <cell r="D14">
            <v>38504</v>
          </cell>
        </row>
      </sheetData>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sheetData sheetId="8167"/>
      <sheetData sheetId="8168"/>
      <sheetData sheetId="8169" refreshError="1"/>
      <sheetData sheetId="8170" refreshError="1"/>
      <sheetData sheetId="8171" refreshError="1"/>
      <sheetData sheetId="8172" refreshError="1"/>
      <sheetData sheetId="8173" refreshError="1"/>
      <sheetData sheetId="8174" refreshError="1"/>
      <sheetData sheetId="8175"/>
      <sheetData sheetId="8176" refreshError="1"/>
      <sheetData sheetId="8177"/>
      <sheetData sheetId="8178"/>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ow r="33">
          <cell r="C33">
            <v>0.77967625899280601</v>
          </cell>
        </row>
      </sheetData>
      <sheetData sheetId="8203"/>
      <sheetData sheetId="8204">
        <row r="1">
          <cell r="A1" t="str">
            <v>INSTITUTO NACIONAL DE VIAS</v>
          </cell>
        </row>
      </sheetData>
      <sheetData sheetId="8205"/>
      <sheetData sheetId="8206">
        <row r="1">
          <cell r="B1" t="str">
            <v>CTO-102-2002</v>
          </cell>
        </row>
      </sheetData>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sheetData sheetId="8231"/>
      <sheetData sheetId="8232"/>
      <sheetData sheetId="8233"/>
      <sheetData sheetId="8234"/>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sheetData sheetId="8253"/>
      <sheetData sheetId="8254"/>
      <sheetData sheetId="8255" refreshError="1"/>
      <sheetData sheetId="8256"/>
      <sheetData sheetId="8257"/>
      <sheetData sheetId="8258"/>
      <sheetData sheetId="8259"/>
      <sheetData sheetId="8260"/>
      <sheetData sheetId="826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ow r="1">
          <cell r="A1" t="str">
            <v>ITEM</v>
          </cell>
        </row>
      </sheetData>
      <sheetData sheetId="8279"/>
      <sheetData sheetId="8280"/>
      <sheetData sheetId="8281"/>
      <sheetData sheetId="8282"/>
      <sheetData sheetId="8283">
        <row r="1">
          <cell r="A1" t="str">
            <v>INSTITUTO NACIONAL DE VIAS</v>
          </cell>
        </row>
      </sheetData>
      <sheetData sheetId="8284">
        <row r="1">
          <cell r="A1" t="str">
            <v>INSTITUTO NACIONAL DE VIAS</v>
          </cell>
        </row>
      </sheetData>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refreshError="1"/>
      <sheetData sheetId="8299" refreshError="1"/>
      <sheetData sheetId="8300" refreshError="1"/>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row r="1">
          <cell r="A1" t="str">
            <v>INSTITUTO NACIONAL DE VIAS</v>
          </cell>
        </row>
      </sheetData>
      <sheetData sheetId="8324"/>
      <sheetData sheetId="8325"/>
      <sheetData sheetId="8326"/>
      <sheetData sheetId="8327"/>
      <sheetData sheetId="8328"/>
      <sheetData sheetId="8329"/>
      <sheetData sheetId="8330"/>
      <sheetData sheetId="833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sheetData sheetId="8370"/>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ow r="5">
          <cell r="E5" t="str">
            <v>CANTIDAD</v>
          </cell>
        </row>
      </sheetData>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sheetData sheetId="8439" refreshError="1"/>
      <sheetData sheetId="8440" refreshError="1"/>
      <sheetData sheetId="8441" refreshError="1"/>
      <sheetData sheetId="8442" refreshError="1"/>
      <sheetData sheetId="8443" refreshError="1"/>
      <sheetData sheetId="8444" refreshError="1"/>
      <sheetData sheetId="8445" refreshError="1"/>
      <sheetData sheetId="8446"/>
      <sheetData sheetId="8447" refreshError="1"/>
      <sheetData sheetId="8448" refreshError="1"/>
      <sheetData sheetId="8449" refreshError="1"/>
      <sheetData sheetId="8450" refreshError="1"/>
      <sheetData sheetId="8451" refreshError="1"/>
      <sheetData sheetId="8452" refreshError="1"/>
      <sheetData sheetId="8453" refreshError="1"/>
      <sheetData sheetId="8454"/>
      <sheetData sheetId="8455"/>
      <sheetData sheetId="8456" refreshError="1"/>
      <sheetData sheetId="8457" refreshError="1"/>
      <sheetData sheetId="8458" refreshError="1"/>
      <sheetData sheetId="8459" refreshError="1"/>
      <sheetData sheetId="8460"/>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sheetData sheetId="8476"/>
      <sheetData sheetId="8477"/>
      <sheetData sheetId="8478"/>
      <sheetData sheetId="8479"/>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sheetData sheetId="8638"/>
      <sheetData sheetId="8639"/>
      <sheetData sheetId="8640"/>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sheetData sheetId="8679"/>
      <sheetData sheetId="8680" refreshError="1"/>
      <sheetData sheetId="8681" refreshError="1"/>
      <sheetData sheetId="8682" refreshError="1"/>
      <sheetData sheetId="8683" refreshError="1"/>
      <sheetData sheetId="8684" refreshError="1"/>
      <sheetData sheetId="8685" refreshError="1"/>
      <sheetData sheetId="8686" refreshError="1"/>
      <sheetData sheetId="8687">
        <row r="1">
          <cell r="A1" t="str">
            <v>EQUIPO</v>
          </cell>
        </row>
      </sheetData>
      <sheetData sheetId="8688">
        <row r="1">
          <cell r="A1" t="str">
            <v>ADMINISTRACION</v>
          </cell>
        </row>
      </sheetData>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refreshError="1"/>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refreshError="1"/>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sheetData sheetId="8918"/>
      <sheetData sheetId="8919"/>
      <sheetData sheetId="8920"/>
      <sheetData sheetId="8921" refreshError="1"/>
      <sheetData sheetId="8922" refreshError="1"/>
      <sheetData sheetId="8923" refreshError="1"/>
      <sheetData sheetId="8924" refreshError="1"/>
      <sheetData sheetId="8925" refreshError="1"/>
      <sheetData sheetId="8926" refreshError="1"/>
      <sheetData sheetId="8927"/>
      <sheetData sheetId="8928"/>
      <sheetData sheetId="8929" refreshError="1"/>
      <sheetData sheetId="8930"/>
      <sheetData sheetId="8931"/>
      <sheetData sheetId="8932"/>
      <sheetData sheetId="8933"/>
      <sheetData sheetId="8934"/>
      <sheetData sheetId="8935"/>
      <sheetData sheetId="8936"/>
      <sheetData sheetId="8937"/>
      <sheetData sheetId="8938"/>
      <sheetData sheetId="8939" refreshError="1"/>
      <sheetData sheetId="8940" refreshError="1"/>
      <sheetData sheetId="8941" refreshError="1"/>
      <sheetData sheetId="8942"/>
      <sheetData sheetId="8943"/>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sheetData sheetId="8954"/>
      <sheetData sheetId="8955" refreshError="1"/>
      <sheetData sheetId="8956" refreshError="1"/>
      <sheetData sheetId="8957"/>
      <sheetData sheetId="8958" refreshError="1"/>
      <sheetData sheetId="8959" refreshError="1"/>
      <sheetData sheetId="8960"/>
      <sheetData sheetId="8961" refreshError="1"/>
      <sheetData sheetId="8962"/>
      <sheetData sheetId="8963"/>
      <sheetData sheetId="8964"/>
      <sheetData sheetId="8965"/>
      <sheetData sheetId="8966"/>
      <sheetData sheetId="8967"/>
      <sheetData sheetId="8968" refreshError="1"/>
      <sheetData sheetId="8969"/>
      <sheetData sheetId="8970" refreshError="1"/>
      <sheetData sheetId="8971"/>
      <sheetData sheetId="8972" refreshError="1"/>
      <sheetData sheetId="8973" refreshError="1"/>
      <sheetData sheetId="8974" refreshError="1"/>
      <sheetData sheetId="8975"/>
      <sheetData sheetId="8976"/>
      <sheetData sheetId="8977"/>
      <sheetData sheetId="8978"/>
      <sheetData sheetId="8979"/>
      <sheetData sheetId="8980"/>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sheetData sheetId="9033"/>
      <sheetData sheetId="9034"/>
      <sheetData sheetId="9035"/>
      <sheetData sheetId="9036"/>
      <sheetData sheetId="9037"/>
      <sheetData sheetId="9038"/>
      <sheetData sheetId="9039"/>
      <sheetData sheetId="9040"/>
      <sheetData sheetId="9041"/>
      <sheetData sheetId="9042" refreshError="1"/>
      <sheetData sheetId="9043" refreshError="1"/>
      <sheetData sheetId="9044" refreshError="1"/>
      <sheetData sheetId="9045" refreshError="1"/>
      <sheetData sheetId="9046" refreshError="1"/>
      <sheetData sheetId="9047" refreshError="1"/>
      <sheetData sheetId="9048"/>
      <sheetData sheetId="9049"/>
      <sheetData sheetId="9050"/>
      <sheetData sheetId="9051"/>
      <sheetData sheetId="9052"/>
      <sheetData sheetId="9053"/>
      <sheetData sheetId="9054"/>
      <sheetData sheetId="9055"/>
      <sheetData sheetId="9056"/>
      <sheetData sheetId="9057"/>
      <sheetData sheetId="9058"/>
      <sheetData sheetId="9059" refreshError="1"/>
      <sheetData sheetId="9060" refreshError="1"/>
      <sheetData sheetId="9061" refreshError="1"/>
      <sheetData sheetId="9062" refreshError="1"/>
      <sheetData sheetId="9063" refreshError="1"/>
      <sheetData sheetId="9064"/>
      <sheetData sheetId="9065"/>
      <sheetData sheetId="9066" refreshError="1"/>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refreshError="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refreshError="1"/>
      <sheetData sheetId="9123"/>
      <sheetData sheetId="9124"/>
      <sheetData sheetId="9125"/>
      <sheetData sheetId="9126" refreshError="1"/>
      <sheetData sheetId="9127"/>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sheetData sheetId="9200"/>
      <sheetData sheetId="9201"/>
      <sheetData sheetId="9202"/>
      <sheetData sheetId="9203"/>
      <sheetData sheetId="9204"/>
      <sheetData sheetId="9205"/>
      <sheetData sheetId="9206"/>
      <sheetData sheetId="9207"/>
      <sheetData sheetId="9208"/>
      <sheetData sheetId="9209" refreshError="1"/>
      <sheetData sheetId="9210"/>
      <sheetData sheetId="9211" refreshError="1"/>
      <sheetData sheetId="9212"/>
      <sheetData sheetId="9213" refreshError="1"/>
      <sheetData sheetId="9214" refreshError="1"/>
      <sheetData sheetId="9215" refreshError="1"/>
      <sheetData sheetId="9216" refreshError="1"/>
      <sheetData sheetId="9217"/>
      <sheetData sheetId="9218"/>
      <sheetData sheetId="9219"/>
      <sheetData sheetId="9220"/>
      <sheetData sheetId="9221"/>
      <sheetData sheetId="9222" refreshError="1"/>
      <sheetData sheetId="9223" refreshError="1"/>
      <sheetData sheetId="9224" refreshError="1"/>
      <sheetData sheetId="9225" refreshError="1"/>
      <sheetData sheetId="9226" refreshError="1"/>
      <sheetData sheetId="9227" refreshError="1"/>
      <sheetData sheetId="9228" refreshError="1"/>
      <sheetData sheetId="9229"/>
      <sheetData sheetId="9230"/>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refreshError="1"/>
      <sheetData sheetId="9352"/>
      <sheetData sheetId="9353" refreshError="1"/>
      <sheetData sheetId="9354"/>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sheetData sheetId="9369"/>
      <sheetData sheetId="9370"/>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refreshError="1"/>
      <sheetData sheetId="9409"/>
      <sheetData sheetId="9410"/>
      <sheetData sheetId="9411"/>
      <sheetData sheetId="9412"/>
      <sheetData sheetId="9413"/>
      <sheetData sheetId="9414"/>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sheetData sheetId="9486"/>
      <sheetData sheetId="9487"/>
      <sheetData sheetId="9488"/>
      <sheetData sheetId="9489"/>
      <sheetData sheetId="9490"/>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sheetData sheetId="9707"/>
      <sheetData sheetId="9708"/>
      <sheetData sheetId="9709" refreshError="1"/>
      <sheetData sheetId="9710" refreshError="1"/>
      <sheetData sheetId="9711" refreshError="1"/>
      <sheetData sheetId="9712" refreshError="1"/>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sheetData sheetId="9939"/>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sheetData sheetId="10152"/>
      <sheetData sheetId="10153"/>
      <sheetData sheetId="10154"/>
      <sheetData sheetId="10155"/>
      <sheetData sheetId="10156"/>
      <sheetData sheetId="10157"/>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sheetData sheetId="10175"/>
      <sheetData sheetId="10176"/>
      <sheetData sheetId="10177"/>
      <sheetData sheetId="10178"/>
      <sheetData sheetId="10179" refreshError="1"/>
      <sheetData sheetId="10180" refreshError="1"/>
      <sheetData sheetId="10181" refreshError="1"/>
      <sheetData sheetId="10182" refreshError="1"/>
      <sheetData sheetId="10183" refreshError="1"/>
      <sheetData sheetId="10184"/>
      <sheetData sheetId="10185"/>
      <sheetData sheetId="10186"/>
      <sheetData sheetId="10187" refreshError="1"/>
      <sheetData sheetId="10188"/>
      <sheetData sheetId="10189"/>
      <sheetData sheetId="10190"/>
      <sheetData sheetId="10191"/>
      <sheetData sheetId="10192"/>
      <sheetData sheetId="10193"/>
      <sheetData sheetId="10194"/>
      <sheetData sheetId="10195"/>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row r="2">
          <cell r="A2" t="str">
            <v>HOSPITAL HERNANDO MONCALEANO PERDOMO ETAPA 1</v>
          </cell>
        </row>
      </sheetData>
      <sheetData sheetId="10351"/>
      <sheetData sheetId="10352">
        <row r="2">
          <cell r="A2" t="str">
            <v>HOSPITAL HERNANDO MONCALEANO PERDOMO ETAPA 2 A</v>
          </cell>
        </row>
      </sheetData>
      <sheetData sheetId="10353">
        <row r="2">
          <cell r="A2" t="str">
            <v>HOSPITAL HERNANDO MONCALEANO PERDOMO ETAPA 2B</v>
          </cell>
        </row>
      </sheetData>
      <sheetData sheetId="10354"/>
      <sheetData sheetId="10355"/>
      <sheetData sheetId="10356"/>
      <sheetData sheetId="10357"/>
      <sheetData sheetId="10358"/>
      <sheetData sheetId="10359" refreshError="1"/>
      <sheetData sheetId="10360"/>
      <sheetData sheetId="1036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sheetData sheetId="10372" refreshError="1"/>
      <sheetData sheetId="10373"/>
      <sheetData sheetId="10374" refreshError="1"/>
      <sheetData sheetId="10375" refreshError="1"/>
      <sheetData sheetId="10376" refreshError="1"/>
      <sheetData sheetId="10377" refreshError="1"/>
      <sheetData sheetId="10378"/>
      <sheetData sheetId="10379"/>
      <sheetData sheetId="10380">
        <row r="6">
          <cell r="A6" t="str">
            <v>CONTRATISTA:</v>
          </cell>
        </row>
      </sheetData>
      <sheetData sheetId="10381" refreshError="1"/>
      <sheetData sheetId="10382" refreshError="1"/>
      <sheetData sheetId="10383" refreshError="1"/>
      <sheetData sheetId="10384"/>
      <sheetData sheetId="10385"/>
      <sheetData sheetId="10386"/>
      <sheetData sheetId="10387"/>
      <sheetData sheetId="10388"/>
      <sheetData sheetId="10389"/>
      <sheetData sheetId="10390"/>
      <sheetData sheetId="10391"/>
      <sheetData sheetId="10392" refreshError="1"/>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row r="4">
          <cell r="B4" t="str">
            <v xml:space="preserve"> Bisagra Pivotante </v>
          </cell>
        </row>
      </sheetData>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row r="33">
          <cell r="C33">
            <v>0.77967625899280601</v>
          </cell>
        </row>
      </sheetData>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row r="35">
          <cell r="D35">
            <v>1.85</v>
          </cell>
        </row>
      </sheetData>
      <sheetData sheetId="10526">
        <row r="35">
          <cell r="D35">
            <v>1.85</v>
          </cell>
        </row>
      </sheetData>
      <sheetData sheetId="10527"/>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sheetData sheetId="10692"/>
      <sheetData sheetId="10693"/>
      <sheetData sheetId="10694"/>
      <sheetData sheetId="10695"/>
      <sheetData sheetId="10696"/>
      <sheetData sheetId="10697"/>
      <sheetData sheetId="10698"/>
      <sheetData sheetId="10699"/>
      <sheetData sheetId="10700"/>
      <sheetData sheetId="10701"/>
      <sheetData sheetId="10702" refreshError="1"/>
      <sheetData sheetId="10703"/>
      <sheetData sheetId="10704" refreshError="1"/>
      <sheetData sheetId="10705" refreshError="1"/>
      <sheetData sheetId="10706"/>
      <sheetData sheetId="10707"/>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sheetData sheetId="10749"/>
      <sheetData sheetId="10750"/>
      <sheetData sheetId="10751"/>
      <sheetData sheetId="10752"/>
      <sheetData sheetId="10753"/>
      <sheetData sheetId="10754"/>
      <sheetData sheetId="10755"/>
      <sheetData sheetId="10756"/>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ow r="11">
          <cell r="A11">
            <v>1</v>
          </cell>
        </row>
      </sheetData>
      <sheetData sheetId="10766"/>
      <sheetData sheetId="10767"/>
      <sheetData sheetId="10768"/>
      <sheetData sheetId="10769"/>
      <sheetData sheetId="10770"/>
      <sheetData sheetId="10771"/>
      <sheetData sheetId="10772"/>
      <sheetData sheetId="10773"/>
      <sheetData sheetId="10774"/>
      <sheetData sheetId="10775" refreshError="1"/>
      <sheetData sheetId="10776" refreshError="1"/>
      <sheetData sheetId="10777" refreshError="1"/>
      <sheetData sheetId="10778" refreshError="1"/>
      <sheetData sheetId="10779"/>
      <sheetData sheetId="10780"/>
      <sheetData sheetId="10781"/>
      <sheetData sheetId="10782"/>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ecios-básicos2002"/>
      <sheetName val="APUs"/>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ISTADO "/>
      <sheetName val="M.O."/>
      <sheetName val="ESTADO VÍA-CRIT.TECNICO"/>
      <sheetName val="EQUIPOS"/>
      <sheetName val="MANO DE OBRA"/>
      <sheetName val="TRANSPORTE"/>
      <sheetName val="HISTORICOS FUEL OIL EXP"/>
      <sheetName val="_aCCIDENTES_DE_1995___1996_xl_2"/>
      <sheetName val="//ccefici"/>
      <sheetName val="ACTA No.1 "/>
      <sheetName val="\E\a  aaInformación GRUPO 4\A M"/>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d.docs.live.net/a  aaInformac"/>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actividad"/>
      <sheetName val="DUB-823"/>
      <sheetName val="GPI 526"/>
      <sheetName val="SKJ452"/>
      <sheetName val="ITA878"/>
      <sheetName val="AEA-944"/>
      <sheetName val="XXJ617"/>
      <sheetName val="SNG_855"/>
      <sheetName val="VEA 374"/>
      <sheetName val="HFB024"/>
      <sheetName val="PAJ825"/>
      <sheetName val="AC2-AG96"/>
      <sheetName val=" ACTA FINAL + MODIFICATORIA "/>
      <sheetName val="_aCCIDENTES_DE_1995___1996_xl_4"/>
      <sheetName val="_aCCIDENTES_DE_1995___1996_xl_3"/>
      <sheetName val="PU (2)"/>
      <sheetName val="G.G"/>
      <sheetName val="COSTOS UNITARIOS"/>
      <sheetName val="CA-2909"/>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S"/>
      <sheetName val="PROPUESTA ECONOMICA(Proponente)"/>
      <sheetName val="Tabla CONPES 3714"/>
      <sheetName val="CANT OBR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l_5"/>
      <sheetName val="_aCCIDENTES_DE_1995___1996_xl_6"/>
      <sheetName val="_aCCIDENTES_DE_1995___1996_xl_7"/>
      <sheetName val="_aCCIDENTES_DE_1995___1996_xl_8"/>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INDICE"/>
      <sheetName val="\Users\ANDRES FELIPE MUÑOZ\Down"/>
      <sheetName val="\C\A\a  aaInformación GRUPO 4\A"/>
      <sheetName val="\G\a  aaInformación GRUPO 4\A M"/>
      <sheetName val="\C\G\a  aaInformación GRUPO 4\A"/>
      <sheetName val="\C\K\a  aaInformación GRUPO 4\A"/>
      <sheetName val="\C\E\a  aaInformación GRUPO 4\A"/>
      <sheetName val="MATERIAL"/>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_21"/>
      <sheetName val="PLAN DE INVERSION ANTICIPO"/>
      <sheetName val="inv mensual"/>
      <sheetName val="borrador flujo inv"/>
      <sheetName val="social-ambiental"/>
      <sheetName val="AU"/>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8"/>
      <sheetName val="_aCCIDENTES_DE_1995___1996_x_20"/>
      <sheetName val="_aCCIDENTES_DE_1995___1996_x_19"/>
      <sheetName val="REQUISITOS INF INTERVENTORÍA"/>
      <sheetName val="_aCCIDENTES_DE_1995___1996_x_22"/>
      <sheetName val="_aCCIDENTES_DE_1995___1996_x_23"/>
      <sheetName val="_aCCIDENTES_DE_1995___1996_x_24"/>
      <sheetName val="_aCCIDENTES_DE_1995___1996_x_25"/>
      <sheetName val="_aCCIDENTES_DE_1995___1996_x_54"/>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gp05"/>
      <sheetName val="GP06"/>
      <sheetName val="\Users\LENOVO\Downloads\a  aaIn"/>
      <sheetName val="BASE"/>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aiu"/>
      <sheetName val="\\Gabrielaapabone\d copias\a  a"/>
      <sheetName val="MAT"/>
      <sheetName val="HER"/>
      <sheetName val="PER"/>
      <sheetName val="TRANS"/>
      <sheetName val="MANO_DE_OBRA"/>
      <sheetName val="//cceficiente_sharepoint_com/a_"/>
      <sheetName val="//d_docs_live_net/a__aaInformac"/>
      <sheetName val="_aCCIDENTES_DE_1995___1996_x_56"/>
      <sheetName val="_aCCIDENTES_DE_1995___1996_x_59"/>
      <sheetName val="_aCCIDENTES_DE_1995___1996_x_58"/>
      <sheetName val="_aCCIDENTES_DE_1995___1996_x_57"/>
      <sheetName val="_aCCIDENTES_DE_1995___1996_x_66"/>
      <sheetName val="_aCCIDENTES_DE_1995___1996_x_65"/>
      <sheetName val="_aCCIDENTES_DE_1995___1996_x_63"/>
      <sheetName val="_aCCIDENTES_DE_1995___1996_x_62"/>
      <sheetName val="_aCCIDENTES_DE_1995___1996_x_60"/>
      <sheetName val="_aCCIDENTES_DE_1995___1996_x_61"/>
      <sheetName val="_aCCIDENTES_DE_1995___1996_x_64"/>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Nuevos APU Córdoba\a  aaInform"/>
      <sheetName val="\E\Nuevos APU Córdoba\a  aaInfo"/>
      <sheetName val="\Users\JoseGabriel\Documents\Mi"/>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Users\rosalym\Desktop\BALANCE "/>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aCCIDENTES%2520DE%25201995%2520"/>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Documents and Settings\Pe"/>
      <sheetName val="\C\E\Documents and Setting"/>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CRONOGRAMA INICIAL"/>
      <sheetName val="informe sem no.1"/>
      <sheetName val="informe sem no.2"/>
      <sheetName val="informe sem no.3"/>
      <sheetName val="informe sem no.4"/>
      <sheetName val="REPROGRAMACION 2"/>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EST2"/>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sheetData sheetId="69"/>
      <sheetData sheetId="70" refreshError="1"/>
      <sheetData sheetId="71"/>
      <sheetData sheetId="72"/>
      <sheetData sheetId="73" refreshError="1"/>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sheetData sheetId="116"/>
      <sheetData sheetId="117"/>
      <sheetData sheetId="118" refreshError="1"/>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sheetData sheetId="297"/>
      <sheetData sheetId="298"/>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sheetData sheetId="438" refreshError="1"/>
      <sheetData sheetId="439"/>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sheetData sheetId="891"/>
      <sheetData sheetId="892"/>
      <sheetData sheetId="893" refreshError="1"/>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sheetData sheetId="907" refreshError="1"/>
      <sheetData sheetId="908" refreshError="1"/>
      <sheetData sheetId="909"/>
      <sheetData sheetId="910"/>
      <sheetData sheetId="91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sheetData sheetId="925"/>
      <sheetData sheetId="926" refreshError="1"/>
      <sheetData sheetId="927" refreshError="1"/>
      <sheetData sheetId="928"/>
      <sheetData sheetId="929"/>
      <sheetData sheetId="930"/>
      <sheetData sheetId="931" refreshError="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sheetData sheetId="1132"/>
      <sheetData sheetId="1133"/>
      <sheetData sheetId="1134"/>
      <sheetData sheetId="1135"/>
      <sheetData sheetId="1136" refreshError="1"/>
      <sheetData sheetId="1137" refreshError="1"/>
      <sheetData sheetId="1138"/>
      <sheetData sheetId="1139" refreshError="1"/>
      <sheetData sheetId="1140"/>
      <sheetData sheetId="1141"/>
      <sheetData sheetId="1142"/>
      <sheetData sheetId="1143"/>
      <sheetData sheetId="1144" refreshError="1"/>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refreshError="1"/>
      <sheetData sheetId="1170"/>
      <sheetData sheetId="1171" refreshError="1"/>
      <sheetData sheetId="1172"/>
      <sheetData sheetId="1173"/>
      <sheetData sheetId="1174"/>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refreshError="1"/>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efreshError="1"/>
      <sheetData sheetId="1205"/>
      <sheetData sheetId="1206"/>
      <sheetData sheetId="1207"/>
      <sheetData sheetId="1208"/>
      <sheetData sheetId="1209"/>
      <sheetData sheetId="1210"/>
      <sheetData sheetId="1211"/>
      <sheetData sheetId="1212"/>
      <sheetData sheetId="1213"/>
      <sheetData sheetId="1214"/>
      <sheetData sheetId="1215"/>
      <sheetData sheetId="1216" refreshError="1"/>
      <sheetData sheetId="1217"/>
      <sheetData sheetId="1218"/>
      <sheetData sheetId="1219"/>
      <sheetData sheetId="1220" refreshError="1"/>
      <sheetData sheetId="1221"/>
      <sheetData sheetId="1222"/>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refreshError="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refreshError="1"/>
      <sheetData sheetId="2071" refreshError="1"/>
      <sheetData sheetId="2072" refreshError="1"/>
      <sheetData sheetId="2073" refreshError="1"/>
      <sheetData sheetId="2074"/>
      <sheetData sheetId="2075" refreshError="1"/>
      <sheetData sheetId="2076" refreshError="1"/>
      <sheetData sheetId="2077"/>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sheetData sheetId="2090"/>
      <sheetData sheetId="2091"/>
      <sheetData sheetId="2092"/>
      <sheetData sheetId="2093"/>
      <sheetData sheetId="2094" refreshError="1"/>
      <sheetData sheetId="2095"/>
      <sheetData sheetId="2096"/>
      <sheetData sheetId="2097"/>
      <sheetData sheetId="2098"/>
      <sheetData sheetId="2099"/>
      <sheetData sheetId="2100"/>
      <sheetData sheetId="2101"/>
      <sheetData sheetId="2102"/>
      <sheetData sheetId="2103"/>
      <sheetData sheetId="2104" refreshError="1"/>
      <sheetData sheetId="2105"/>
      <sheetData sheetId="2106" refreshError="1"/>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refreshError="1"/>
      <sheetData sheetId="2207" refreshError="1"/>
      <sheetData sheetId="2208" refreshError="1"/>
      <sheetData sheetId="2209" refreshError="1"/>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refreshError="1"/>
      <sheetData sheetId="2230" refreshError="1"/>
      <sheetData sheetId="223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sheetData sheetId="2316"/>
      <sheetData sheetId="2317"/>
      <sheetData sheetId="2318"/>
      <sheetData sheetId="2319"/>
      <sheetData sheetId="2320" refreshError="1"/>
      <sheetData sheetId="2321"/>
      <sheetData sheetId="2322"/>
      <sheetData sheetId="2323"/>
      <sheetData sheetId="2324"/>
      <sheetData sheetId="2325"/>
      <sheetData sheetId="2326"/>
      <sheetData sheetId="2327"/>
      <sheetData sheetId="2328"/>
      <sheetData sheetId="2329"/>
      <sheetData sheetId="2330"/>
      <sheetData sheetId="2331"/>
      <sheetData sheetId="2332" refreshError="1"/>
      <sheetData sheetId="2333" refreshError="1"/>
      <sheetData sheetId="2334" refreshError="1"/>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s-Accide-10"/>
      <sheetName val="Datos Básicos"/>
      <sheetName val="SALARIOS"/>
      <sheetName val="SUB APU"/>
      <sheetName val="INV"/>
      <sheetName val="AASHTO"/>
      <sheetName val="PESOS"/>
      <sheetName val="Formulario N° 4"/>
      <sheetName val="EQUIPO"/>
      <sheetName val="[aCCIDENTES DE 1995 - 1996.xls]"/>
      <sheetName val="Insum"/>
      <sheetName val="Lista obra"/>
      <sheetName val="\\Escritorio\amv 2011\a  aaInfo"/>
      <sheetName val="\\Giovanni\administracion vial\"/>
      <sheetName val="\MONTO AGOTABLE 2010\a  aaInfor"/>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  aaInformación]__cceficien_4"/>
      <sheetName val="[a  aaInformación]__cceficien_3"/>
      <sheetName val="[a  aaInformación]//cceficiente"/>
      <sheetName val="[a  aaInformación]__cceficien_2"/>
      <sheetName val="M.O."/>
      <sheetName val="Concretos y morteros"/>
      <sheetName val="Datos iniciales "/>
      <sheetName val="Transporte"/>
      <sheetName val="precios-básicos2002"/>
      <sheetName val="[a  aaInformación][a  aaInforma"/>
      <sheetName val="lisprecios"/>
      <sheetName val="PERSONAL"/>
      <sheetName val="PRESTACIONES SOCIALES"/>
      <sheetName val="Emboquillar"/>
      <sheetName val="Acometidacobrerígido"/>
      <sheetName val="Acometidatoma"/>
      <sheetName val="Acometidahasta1&quo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Banderas"/>
      <sheetName val="PRESUP"/>
      <sheetName val="[a  aaInformación]__cceficie_11"/>
      <sheetName val="[a  aaInformación]__cceficien_5"/>
      <sheetName val="[a  aaInformación]__cceficien_6"/>
      <sheetName val="[a  aaInformación]__cceficien_7"/>
      <sheetName val="[a  aaInformación]__cceficien_8"/>
      <sheetName val="[a  aaInformación]__cceficien_9"/>
      <sheetName val="[a  aaInformación]__cceficie_1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a  aaInformación]__cceficie_13"/>
      <sheetName val="\MANTENIMIENTO_RUTA_1001_MARZO_"/>
      <sheetName val="ANEXO_IX"/>
      <sheetName val="\I\MANTENIMIENTO_RUTA_1001_MARZ"/>
      <sheetName val="\F\MANTENIMIENTO_RUTA_1001_MARZ"/>
      <sheetName val="[a  aaInformación]__cceficie_12"/>
      <sheetName val="INFORME SEMANAL"/>
      <sheetName val="AVANCE SEMANAL"/>
      <sheetName val="CLIMA mes"/>
      <sheetName val="REG FOTO"/>
      <sheetName val="SISOMA"/>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 val="[a  aaInformación]__cceficie_52"/>
      <sheetName val="[a  aaInformación]__cceficie_24"/>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PANEL"/>
      <sheetName val="HER"/>
      <sheetName val="MAT"/>
      <sheetName val="PER"/>
      <sheetName val="TRANS"/>
      <sheetName val="\Users\LENOVO\Downloads\Users\A"/>
      <sheetName val="AJIZAL 3335"/>
      <sheetName val="SABANETA 3335"/>
      <sheetName val="Datos Generales"/>
      <sheetName val="PLAN DE INVERSION ANTICIPO"/>
      <sheetName val="inv mensual"/>
      <sheetName val="borrador flujo inv"/>
      <sheetName val="social-ambiental"/>
      <sheetName val="AU"/>
      <sheetName val="Hoja 1 "/>
      <sheetName val="[a  aaInformación]__cceficie_57"/>
      <sheetName val="[a  aaInformación]__cceficie_54"/>
      <sheetName val="[a  aaInformación]__cceficie_55"/>
      <sheetName val="[a  aaInformación]__cceficie_56"/>
      <sheetName val="_MANTENIMIENTO RUTA 1001_MARZO "/>
      <sheetName val="_Users_USUARIO_Downloads_MANTEN"/>
      <sheetName val="//cceficiente_sharepoint_com/MA"/>
      <sheetName val="[a  aaInformación]__cceficie_59"/>
      <sheetName val="[a  aaInformación]__cceficie_58"/>
      <sheetName val="PRECIOS"/>
      <sheetName val="Formulario_N°_4"/>
      <sheetName val="\G\I\MANTENIMIENTO_RUTA_1001_MA"/>
      <sheetName val="\D\MANTENIMIENTO_RUTA_1001_MARZ"/>
      <sheetName val="\G\D\MANTENIMIENTO_RUTA_1001_MA"/>
      <sheetName val="Fornato_6"/>
      <sheetName val="\I\I\MANTENIMIENTO_RUTA_1001_MA"/>
      <sheetName val="\G\MANTENIMIENTO RUTA 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46W9"/>
      <sheetName val="Presentacion"/>
      <sheetName val="Res-Accide-10"/>
      <sheetName val="_I_MANTENIMIENTO RUTA 1001_MARZ"/>
      <sheetName val="CrudosA"/>
      <sheetName val="casosWTI"/>
      <sheetName val="Base Datos"/>
      <sheetName val="[a  aaInformación]__invias_my_3"/>
      <sheetName val="[a  aaInformación]__invias_my_4"/>
      <sheetName val="[a  aaInformación]__invias_my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BASES"/>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Prog. y control"/>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 val="Reservas de Petróleo"/>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Informa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Soporte Douglas"/>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Tabla"/>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comparativo"/>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PESOS_%"/>
      <sheetName val="TIPO_P3"/>
      <sheetName val="INF_DIARIO"/>
      <sheetName val="INF_SAGA"/>
      <sheetName val="C-3_ACTAS"/>
      <sheetName val="Equipo"/>
      <sheetName val="materiales"/>
      <sheetName val="otros"/>
      <sheetName val="ESPEC"/>
      <sheetName val="DATOS"/>
      <sheetName val="TABLA-R "/>
      <sheetName val="ACTA MODIFICACIÓN CIVIL"/>
      <sheetName val="CONTRATO"/>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Datos"/>
      <sheetName val="Hoja1"/>
      <sheetName val="PREACTA"/>
      <sheetName val="210.2.2"/>
      <sheetName val="Estructura"/>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ejecutado%"/>
      <sheetName val="Ejecutado$"/>
      <sheetName val="Programado$"/>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EMPRESA"/>
      <sheetName val="DATOS CONTRATO"/>
      <sheetName val="LIQ-NOM"/>
      <sheetName val="NOMINA-1"/>
      <sheetName val="stee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ctual Data (MAP)"/>
      <sheetName val="Actual Data (STX)"/>
      <sheetName val="INS"/>
      <sheetName val="Ppto"/>
      <sheetName val="Plan auditoría"/>
      <sheetName val="Precios"/>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320.1"/>
      <sheetName val="330.2"/>
      <sheetName val="700.1"/>
      <sheetName val="220.1"/>
      <sheetName val="330.1"/>
      <sheetName val="640.1.2"/>
      <sheetName val="673.1"/>
      <sheetName val="673.2"/>
      <sheetName val="TUBERIA"/>
      <sheetName val="tablas"/>
      <sheetName val="medel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sheetData sheetId="125"/>
      <sheetData sheetId="126"/>
      <sheetData sheetId="127"/>
      <sheetData sheetId="128">
        <row r="2">
          <cell r="A2" t="str">
            <v>INVÍAS - TERRITORIAL CORDOBA - GRUPO 3</v>
          </cell>
        </row>
      </sheetData>
      <sheetData sheetId="129"/>
      <sheetData sheetId="130"/>
      <sheetData sheetId="131">
        <row r="2">
          <cell r="A2" t="str">
            <v>INVÍAS - TERRITORIAL CORDOBA - GRUPO 3</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sheetData sheetId="185"/>
      <sheetData sheetId="186"/>
      <sheetData sheetId="187"/>
      <sheetData sheetId="188"/>
      <sheetData sheetId="189"/>
      <sheetData sheetId="190">
        <row r="2">
          <cell r="A2" t="str">
            <v>INVÍAS - TERRITORIAL CORDOBA - GRUPO 3</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2">
          <cell r="A2" t="str">
            <v>INVÍAS - TERRITORIAL CORDOBA - GRUPO 3</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Personalizar"/>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ITACORA"/>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 Liquidacion de Obra por Tramos"/>
      <sheetName val="Lp"/>
      <sheetName val="Bajadas"/>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UB_APU"/>
      <sheetName val="ESTADO_VÍA-CRIT_TECNICO"/>
      <sheetName val="PREACTA_6"/>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FINANC"/>
      <sheetName val="TODAS"/>
      <sheetName val="5. ELECTRICO"/>
      <sheetName val="SALARIOS"/>
      <sheetName val="OCTUBRE"/>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Summary"/>
      <sheetName val="PREACTA_61"/>
      <sheetName val="A_P_U1"/>
      <sheetName val="A_P_U"/>
      <sheetName val="Hoja2"/>
      <sheetName val="Cuadr."/>
      <sheetName val="OBRAS SES"/>
      <sheetName val="skj452"/>
      <sheetName val="ita878"/>
      <sheetName val="aea-944"/>
      <sheetName val="dub-823"/>
      <sheetName val="gpi 526"/>
      <sheetName val="xxj617"/>
      <sheetName val="sng_855"/>
      <sheetName val="vea 374"/>
      <sheetName val="hfb024"/>
      <sheetName val="paj825"/>
      <sheetName val="Materiales"/>
      <sheetName val="otros"/>
      <sheetName val="c2_5y2_613"/>
      <sheetName val="PREACTA_62"/>
      <sheetName val="TABLA_20082"/>
      <sheetName val="c2_5y2_612"/>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7.1.8.1.1"/>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_Liquidacion_de_Obra_por_Tramos"/>
      <sheetName val="Requisición1"/>
      <sheetName val="APU NO PREVISTO"/>
      <sheetName val="PPTA (3)"/>
      <sheetName val="PPTA (2)"/>
      <sheetName val="PPTA"/>
      <sheetName val="mdo"/>
      <sheetName val="equip"/>
      <sheetName val="mat"/>
      <sheetName val="CIRCUITOS CODENSA"/>
      <sheetName val="BALANCE"/>
      <sheetName val="ITEMS NO REVISTOS"/>
      <sheetName val="APU ELECTRICOS"/>
      <sheetName val="for 6"/>
      <sheetName val="Poblacion"/>
      <sheetName val="ACTA MODIFICACIÓN CIVIL"/>
      <sheetName val="glvc"/>
      <sheetName val="CURVA"/>
      <sheetName val="CHINCHINA FINAL . A CEROS"/>
      <sheetName val="Memoria de calculo"/>
      <sheetName val="DEST. MEDIOS"/>
      <sheetName val="COMBUASF"/>
      <sheetName val="BALCRUDO"/>
      <sheetName val="CARGASPROC."/>
      <sheetName val="G L P  FINAL"/>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TABLAS"/>
      <sheetName val="BASE"/>
      <sheetName val="devdics"/>
      <sheetName val="Bases 2A"/>
      <sheetName val="@RISK - Correlaciones"/>
      <sheetName val="Acta"/>
      <sheetName val="costos oficina"/>
      <sheetName val="costos campamento"/>
      <sheetName val="días habiles 2015"/>
      <sheetName val="5__ELECTRICO"/>
      <sheetName val="2,2,6,1_Pilotes_0,30"/>
      <sheetName val="APU_NO_PREVISTO"/>
      <sheetName val="PPTA_(3)"/>
      <sheetName val="PPTA_(2)"/>
      <sheetName val="gpi_526"/>
      <sheetName val="vea_374"/>
      <sheetName val="ITEMS_NO_REVISTOS"/>
      <sheetName val="APU_ELECTRICOS"/>
      <sheetName val="PREACTA_Y_CONTRATISTAS"/>
      <sheetName val="Tarifa_MT"/>
      <sheetName val="PUNITARIOS_PARA_241201_2S_xls"/>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sheetData sheetId="147" refreshError="1"/>
      <sheetData sheetId="148" refreshError="1"/>
      <sheetData sheetId="149"/>
      <sheetData sheetId="150">
        <row r="48">
          <cell r="E48">
            <v>0</v>
          </cell>
        </row>
      </sheetData>
      <sheetData sheetId="151" refreshError="1"/>
      <sheetData sheetId="152"/>
      <sheetData sheetId="153" refreshError="1"/>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row r="48">
          <cell r="E48">
            <v>0</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row r="48">
          <cell r="E48">
            <v>0</v>
          </cell>
        </row>
      </sheetData>
      <sheetData sheetId="332"/>
      <sheetData sheetId="333"/>
      <sheetData sheetId="334"/>
      <sheetData sheetId="335"/>
      <sheetData sheetId="336"/>
      <sheetData sheetId="337"/>
      <sheetData sheetId="338"/>
      <sheetData sheetId="339"/>
      <sheetData sheetId="34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 val="pta a tierr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BASE-LISTAS"/>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Q43"/>
  <sheetViews>
    <sheetView showGridLines="0" view="pageBreakPreview" topLeftCell="A20" zoomScale="70" zoomScaleNormal="55" zoomScaleSheetLayoutView="70" zoomScalePageLayoutView="70" workbookViewId="0">
      <selection activeCell="O22" sqref="O22:R37"/>
    </sheetView>
  </sheetViews>
  <sheetFormatPr baseColWidth="10" defaultColWidth="11.42578125" defaultRowHeight="16.5"/>
  <cols>
    <col min="1" max="2" width="4.42578125" style="83" customWidth="1"/>
    <col min="3" max="3" width="14.7109375" style="83" customWidth="1"/>
    <col min="4" max="4" width="14.28515625" style="83" customWidth="1"/>
    <col min="5" max="5" width="16.140625" style="145" customWidth="1"/>
    <col min="6" max="6" width="17.5703125" style="83" customWidth="1"/>
    <col min="7" max="7" width="73.28515625" style="83" customWidth="1"/>
    <col min="8" max="8" width="8.7109375" style="83" customWidth="1"/>
    <col min="9" max="9" width="18.85546875" style="145" customWidth="1"/>
    <col min="10" max="10" width="23.85546875" style="83" customWidth="1"/>
    <col min="11" max="11" width="30" style="83" customWidth="1"/>
    <col min="12" max="13" width="4.42578125" style="83" customWidth="1"/>
    <col min="14" max="14" width="11.42578125" style="83"/>
    <col min="15" max="15" width="24.42578125" style="83" customWidth="1"/>
    <col min="16" max="16" width="11.42578125" style="83"/>
    <col min="17" max="17" width="20" style="83" bestFit="1" customWidth="1"/>
    <col min="18" max="16384" width="11.42578125" style="83"/>
  </cols>
  <sheetData>
    <row r="1" spans="2:17">
      <c r="B1" s="180" t="s">
        <v>0</v>
      </c>
      <c r="C1" s="180"/>
      <c r="D1" s="180"/>
      <c r="E1" s="180"/>
      <c r="F1" s="180"/>
      <c r="G1" s="180"/>
    </row>
    <row r="2" spans="2:17">
      <c r="B2" s="180" t="s">
        <v>1</v>
      </c>
      <c r="C2" s="180"/>
      <c r="D2" s="180"/>
      <c r="E2" s="180"/>
    </row>
    <row r="3" spans="2:17" ht="17.25" thickBot="1">
      <c r="B3" s="82"/>
      <c r="C3" s="84"/>
      <c r="D3" s="82"/>
      <c r="E3" s="84"/>
    </row>
    <row r="4" spans="2:17" ht="18" thickTop="1" thickBot="1">
      <c r="B4" s="181"/>
      <c r="C4" s="182"/>
      <c r="D4" s="182"/>
      <c r="E4" s="182"/>
      <c r="F4" s="182"/>
      <c r="G4" s="182"/>
      <c r="H4" s="182"/>
      <c r="I4" s="182"/>
      <c r="J4" s="182"/>
      <c r="K4" s="182"/>
      <c r="L4" s="183"/>
    </row>
    <row r="5" spans="2:17" ht="31.5" customHeight="1" thickTop="1">
      <c r="B5" s="85"/>
      <c r="C5" s="184" t="s">
        <v>2</v>
      </c>
      <c r="D5" s="185"/>
      <c r="E5" s="185"/>
      <c r="F5" s="185"/>
      <c r="G5" s="185"/>
      <c r="H5" s="185"/>
      <c r="I5" s="185"/>
      <c r="J5" s="185"/>
      <c r="K5" s="186"/>
      <c r="L5" s="86"/>
    </row>
    <row r="6" spans="2:17">
      <c r="B6" s="87"/>
      <c r="C6" s="187" t="s">
        <v>3</v>
      </c>
      <c r="D6" s="187"/>
      <c r="E6" s="187"/>
      <c r="F6" s="187"/>
      <c r="G6" s="187"/>
      <c r="H6" s="187"/>
      <c r="I6" s="187"/>
      <c r="J6" s="187"/>
      <c r="K6" s="188"/>
      <c r="L6" s="86"/>
    </row>
    <row r="7" spans="2:17" ht="34.5" customHeight="1">
      <c r="B7" s="87"/>
      <c r="C7" s="175" t="s">
        <v>4</v>
      </c>
      <c r="D7" s="176"/>
      <c r="E7" s="176"/>
      <c r="F7" s="176"/>
      <c r="G7" s="176"/>
      <c r="H7" s="176"/>
      <c r="I7" s="176"/>
      <c r="J7" s="176"/>
      <c r="K7" s="177"/>
      <c r="L7" s="86"/>
    </row>
    <row r="8" spans="2:17" ht="30" customHeight="1" thickBot="1">
      <c r="B8" s="85"/>
      <c r="C8" s="191"/>
      <c r="D8" s="192"/>
      <c r="E8" s="192"/>
      <c r="F8" s="192"/>
      <c r="G8" s="192"/>
      <c r="H8" s="192"/>
      <c r="I8" s="192"/>
      <c r="J8" s="192"/>
      <c r="K8" s="193"/>
      <c r="L8" s="86"/>
    </row>
    <row r="9" spans="2:17" ht="30" customHeight="1">
      <c r="B9" s="85"/>
      <c r="C9" s="207" t="s">
        <v>5</v>
      </c>
      <c r="D9" s="201" t="s">
        <v>6</v>
      </c>
      <c r="E9" s="209" t="s">
        <v>7</v>
      </c>
      <c r="F9" s="209"/>
      <c r="G9" s="207" t="s">
        <v>8</v>
      </c>
      <c r="H9" s="201" t="s">
        <v>9</v>
      </c>
      <c r="I9" s="201" t="s">
        <v>10</v>
      </c>
      <c r="J9" s="203" t="s">
        <v>11</v>
      </c>
      <c r="K9" s="205" t="s">
        <v>12</v>
      </c>
      <c r="L9" s="86"/>
    </row>
    <row r="10" spans="2:17" ht="30" customHeight="1" thickBot="1">
      <c r="B10" s="85"/>
      <c r="C10" s="208"/>
      <c r="D10" s="202"/>
      <c r="E10" s="88" t="s">
        <v>13</v>
      </c>
      <c r="F10" s="88" t="s">
        <v>14</v>
      </c>
      <c r="G10" s="208"/>
      <c r="H10" s="202"/>
      <c r="I10" s="202"/>
      <c r="J10" s="204"/>
      <c r="K10" s="206"/>
      <c r="L10" s="86"/>
    </row>
    <row r="11" spans="2:17" ht="30" customHeight="1" thickBot="1">
      <c r="B11" s="85"/>
      <c r="C11" s="89" t="s">
        <v>86</v>
      </c>
      <c r="D11" s="178" t="s">
        <v>85</v>
      </c>
      <c r="E11" s="178"/>
      <c r="F11" s="178"/>
      <c r="G11" s="178"/>
      <c r="H11" s="91"/>
      <c r="I11" s="90"/>
      <c r="J11" s="91"/>
      <c r="K11" s="92"/>
      <c r="L11" s="86"/>
    </row>
    <row r="12" spans="2:17" ht="30" customHeight="1">
      <c r="B12" s="85"/>
      <c r="C12" s="155">
        <v>1</v>
      </c>
      <c r="D12" s="93">
        <v>1.01</v>
      </c>
      <c r="E12" s="93"/>
      <c r="F12" s="93"/>
      <c r="G12" s="94" t="s">
        <v>87</v>
      </c>
      <c r="H12" s="95" t="s">
        <v>93</v>
      </c>
      <c r="I12" s="96">
        <v>4.47</v>
      </c>
      <c r="J12" s="97">
        <f>+'1,1'!O68</f>
        <v>105250</v>
      </c>
      <c r="K12" s="98">
        <f>ROUND(J12*I12,0)</f>
        <v>470468</v>
      </c>
      <c r="L12" s="86"/>
      <c r="O12" s="99"/>
      <c r="Q12" s="99"/>
    </row>
    <row r="13" spans="2:17" ht="30" customHeight="1">
      <c r="B13" s="85"/>
      <c r="C13" s="156">
        <v>2</v>
      </c>
      <c r="D13" s="100">
        <v>1.02</v>
      </c>
      <c r="E13" s="100"/>
      <c r="F13" s="100"/>
      <c r="G13" s="101" t="s">
        <v>88</v>
      </c>
      <c r="H13" s="102" t="s">
        <v>93</v>
      </c>
      <c r="I13" s="103">
        <v>37.03</v>
      </c>
      <c r="J13" s="104">
        <f>+'1,2'!O68</f>
        <v>105250</v>
      </c>
      <c r="K13" s="105">
        <f t="shared" ref="K13:K17" si="0">ROUND(J13*I13,0)</f>
        <v>3897408</v>
      </c>
      <c r="L13" s="86"/>
      <c r="O13" s="99"/>
      <c r="Q13" s="99"/>
    </row>
    <row r="14" spans="2:17" ht="30" customHeight="1">
      <c r="B14" s="85"/>
      <c r="C14" s="156">
        <v>3</v>
      </c>
      <c r="D14" s="100">
        <v>1.03</v>
      </c>
      <c r="E14" s="100"/>
      <c r="F14" s="100"/>
      <c r="G14" s="101" t="s">
        <v>89</v>
      </c>
      <c r="H14" s="102" t="s">
        <v>93</v>
      </c>
      <c r="I14" s="103">
        <v>31.43</v>
      </c>
      <c r="J14" s="104">
        <f>+'1,3'!O68</f>
        <v>125317</v>
      </c>
      <c r="K14" s="105">
        <f t="shared" si="0"/>
        <v>3938713</v>
      </c>
      <c r="L14" s="86"/>
      <c r="O14" s="99"/>
      <c r="Q14" s="99"/>
    </row>
    <row r="15" spans="2:17" ht="30" customHeight="1">
      <c r="B15" s="85"/>
      <c r="C15" s="156">
        <v>4</v>
      </c>
      <c r="D15" s="100">
        <v>1.04</v>
      </c>
      <c r="E15" s="100"/>
      <c r="F15" s="100"/>
      <c r="G15" s="101" t="s">
        <v>90</v>
      </c>
      <c r="H15" s="102" t="s">
        <v>94</v>
      </c>
      <c r="I15" s="103">
        <v>4</v>
      </c>
      <c r="J15" s="104">
        <f>+'1,4'!O68</f>
        <v>275333</v>
      </c>
      <c r="K15" s="105">
        <f t="shared" si="0"/>
        <v>1101332</v>
      </c>
      <c r="L15" s="86"/>
      <c r="O15" s="99">
        <v>26</v>
      </c>
      <c r="Q15" s="99"/>
    </row>
    <row r="16" spans="2:17" ht="30" customHeight="1">
      <c r="B16" s="85"/>
      <c r="C16" s="156">
        <v>5</v>
      </c>
      <c r="D16" s="100">
        <v>1.05</v>
      </c>
      <c r="E16" s="100"/>
      <c r="F16" s="100"/>
      <c r="G16" s="101" t="s">
        <v>91</v>
      </c>
      <c r="H16" s="102" t="s">
        <v>93</v>
      </c>
      <c r="I16" s="103">
        <v>9.36</v>
      </c>
      <c r="J16" s="104">
        <f>+'1,5'!O67</f>
        <v>45904</v>
      </c>
      <c r="K16" s="105">
        <f t="shared" si="0"/>
        <v>429661</v>
      </c>
      <c r="L16" s="86"/>
      <c r="O16" s="99"/>
      <c r="Q16" s="99"/>
    </row>
    <row r="17" spans="2:17" ht="30" customHeight="1">
      <c r="B17" s="85"/>
      <c r="C17" s="156">
        <v>6</v>
      </c>
      <c r="D17" s="100">
        <v>1.06</v>
      </c>
      <c r="E17" s="100"/>
      <c r="F17" s="100"/>
      <c r="G17" s="101" t="s">
        <v>92</v>
      </c>
      <c r="H17" s="102" t="s">
        <v>93</v>
      </c>
      <c r="I17" s="103">
        <v>7.98</v>
      </c>
      <c r="J17" s="104">
        <f>+'1,6'!O68</f>
        <v>48604</v>
      </c>
      <c r="K17" s="105">
        <f t="shared" si="0"/>
        <v>387860</v>
      </c>
      <c r="L17" s="86"/>
      <c r="O17" s="99"/>
      <c r="Q17" s="99"/>
    </row>
    <row r="18" spans="2:17" ht="30" customHeight="1" thickBot="1">
      <c r="B18" s="85"/>
      <c r="C18" s="146" t="s">
        <v>15</v>
      </c>
      <c r="D18" s="106"/>
      <c r="E18" s="107"/>
      <c r="F18" s="106"/>
      <c r="G18" s="106"/>
      <c r="H18" s="108"/>
      <c r="I18" s="147"/>
      <c r="J18" s="109"/>
      <c r="K18" s="110">
        <f>+SUM(K12:K17)</f>
        <v>10225442</v>
      </c>
      <c r="L18" s="86"/>
      <c r="O18" s="99"/>
      <c r="Q18" s="99"/>
    </row>
    <row r="19" spans="2:17" ht="30" customHeight="1">
      <c r="B19" s="85"/>
      <c r="C19" s="111" t="s">
        <v>95</v>
      </c>
      <c r="D19" s="179" t="s">
        <v>96</v>
      </c>
      <c r="E19" s="179"/>
      <c r="F19" s="179"/>
      <c r="G19" s="179"/>
      <c r="H19" s="113"/>
      <c r="I19" s="112"/>
      <c r="J19" s="113"/>
      <c r="K19" s="114"/>
      <c r="L19" s="86"/>
      <c r="O19" s="99"/>
      <c r="Q19" s="99"/>
    </row>
    <row r="20" spans="2:17" ht="30" customHeight="1">
      <c r="B20" s="85"/>
      <c r="C20" s="156">
        <v>7</v>
      </c>
      <c r="D20" s="100">
        <v>2.0099999999999998</v>
      </c>
      <c r="E20" s="100"/>
      <c r="F20" s="100"/>
      <c r="G20" s="101" t="s">
        <v>97</v>
      </c>
      <c r="H20" s="100" t="s">
        <v>93</v>
      </c>
      <c r="I20" s="148">
        <v>1227.99</v>
      </c>
      <c r="J20" s="104">
        <f>+'2,1'!O67</f>
        <v>36728</v>
      </c>
      <c r="K20" s="105">
        <f t="shared" ref="K20:K22" si="1">ROUND(J20*I20,0)</f>
        <v>45101617</v>
      </c>
      <c r="L20" s="86"/>
      <c r="O20" s="99"/>
      <c r="Q20" s="99"/>
    </row>
    <row r="21" spans="2:17" ht="30" customHeight="1">
      <c r="B21" s="85"/>
      <c r="C21" s="156">
        <v>8</v>
      </c>
      <c r="D21" s="100">
        <v>2.02</v>
      </c>
      <c r="E21" s="100"/>
      <c r="F21" s="100"/>
      <c r="G21" s="101" t="s">
        <v>92</v>
      </c>
      <c r="H21" s="100" t="s">
        <v>93</v>
      </c>
      <c r="I21" s="148">
        <v>46.21</v>
      </c>
      <c r="J21" s="104">
        <f>+'2,2'!O67</f>
        <v>37427</v>
      </c>
      <c r="K21" s="105">
        <f t="shared" si="1"/>
        <v>1729502</v>
      </c>
      <c r="L21" s="86"/>
      <c r="O21" s="99"/>
      <c r="Q21" s="99"/>
    </row>
    <row r="22" spans="2:17" ht="30" customHeight="1">
      <c r="B22" s="85"/>
      <c r="C22" s="156">
        <v>9</v>
      </c>
      <c r="D22" s="115">
        <v>2.0299999999999998</v>
      </c>
      <c r="E22" s="115"/>
      <c r="F22" s="115"/>
      <c r="G22" s="101" t="s">
        <v>98</v>
      </c>
      <c r="H22" s="115" t="s">
        <v>93</v>
      </c>
      <c r="I22" s="148">
        <v>124.87</v>
      </c>
      <c r="J22" s="104">
        <f>+'2,3'!O67</f>
        <v>42136</v>
      </c>
      <c r="K22" s="105">
        <f t="shared" si="1"/>
        <v>5261522</v>
      </c>
      <c r="L22" s="86"/>
      <c r="O22" s="99"/>
      <c r="Q22" s="99"/>
    </row>
    <row r="23" spans="2:17" ht="30" customHeight="1" thickBot="1">
      <c r="B23" s="85"/>
      <c r="C23" s="146" t="s">
        <v>15</v>
      </c>
      <c r="D23" s="106"/>
      <c r="E23" s="107"/>
      <c r="F23" s="106"/>
      <c r="G23" s="106"/>
      <c r="H23" s="108"/>
      <c r="I23" s="147"/>
      <c r="J23" s="109"/>
      <c r="K23" s="110">
        <f>+SUM(K20:K22)</f>
        <v>52092641</v>
      </c>
      <c r="L23" s="86"/>
      <c r="O23" s="99"/>
      <c r="Q23" s="99"/>
    </row>
    <row r="24" spans="2:17" ht="30" customHeight="1">
      <c r="B24" s="85"/>
      <c r="C24" s="111" t="s">
        <v>100</v>
      </c>
      <c r="D24" s="179" t="s">
        <v>99</v>
      </c>
      <c r="E24" s="179"/>
      <c r="F24" s="179"/>
      <c r="G24" s="179"/>
      <c r="H24" s="179"/>
      <c r="I24" s="112"/>
      <c r="J24" s="113"/>
      <c r="K24" s="114"/>
      <c r="L24" s="86"/>
      <c r="O24" s="99"/>
      <c r="Q24" s="99"/>
    </row>
    <row r="25" spans="2:17" ht="30" customHeight="1">
      <c r="B25" s="85"/>
      <c r="C25" s="156">
        <v>10</v>
      </c>
      <c r="D25" s="116">
        <v>3.01</v>
      </c>
      <c r="E25" s="116"/>
      <c r="F25" s="116"/>
      <c r="G25" s="101" t="s">
        <v>101</v>
      </c>
      <c r="H25" s="116" t="s">
        <v>93</v>
      </c>
      <c r="I25" s="148">
        <v>21.98</v>
      </c>
      <c r="J25" s="104">
        <f>+'3,01'!O67</f>
        <v>46916</v>
      </c>
      <c r="K25" s="105">
        <f t="shared" ref="K25:K29" si="2">ROUND(J25*I25,0)</f>
        <v>1031214</v>
      </c>
      <c r="L25" s="86"/>
      <c r="O25" s="99"/>
      <c r="Q25" s="99"/>
    </row>
    <row r="26" spans="2:17" ht="30" customHeight="1">
      <c r="B26" s="85"/>
      <c r="C26" s="156">
        <v>11</v>
      </c>
      <c r="D26" s="117">
        <v>3.02</v>
      </c>
      <c r="E26" s="117"/>
      <c r="F26" s="117"/>
      <c r="G26" s="101" t="s">
        <v>102</v>
      </c>
      <c r="H26" s="116" t="s">
        <v>106</v>
      </c>
      <c r="I26" s="148">
        <v>1.2</v>
      </c>
      <c r="J26" s="104">
        <f>+'3,2'!O69</f>
        <v>929236</v>
      </c>
      <c r="K26" s="105">
        <f t="shared" si="2"/>
        <v>1115083</v>
      </c>
      <c r="L26" s="86"/>
      <c r="O26" s="99"/>
      <c r="Q26" s="99"/>
    </row>
    <row r="27" spans="2:17" ht="30" customHeight="1">
      <c r="B27" s="85"/>
      <c r="C27" s="156">
        <v>12</v>
      </c>
      <c r="D27" s="116">
        <v>3.03</v>
      </c>
      <c r="E27" s="116"/>
      <c r="F27" s="116"/>
      <c r="G27" s="101" t="s">
        <v>103</v>
      </c>
      <c r="H27" s="116" t="s">
        <v>93</v>
      </c>
      <c r="I27" s="148">
        <v>32.14</v>
      </c>
      <c r="J27" s="104">
        <f>+'3,3'!O69</f>
        <v>151030</v>
      </c>
      <c r="K27" s="105">
        <f t="shared" si="2"/>
        <v>4854104</v>
      </c>
      <c r="L27" s="86"/>
      <c r="O27" s="99"/>
      <c r="Q27" s="99"/>
    </row>
    <row r="28" spans="2:17" ht="30" customHeight="1">
      <c r="B28" s="85"/>
      <c r="C28" s="156">
        <v>13</v>
      </c>
      <c r="D28" s="115">
        <v>3.04</v>
      </c>
      <c r="E28" s="115"/>
      <c r="F28" s="115"/>
      <c r="G28" s="101" t="s">
        <v>104</v>
      </c>
      <c r="H28" s="115" t="s">
        <v>107</v>
      </c>
      <c r="I28" s="148">
        <v>235.07</v>
      </c>
      <c r="J28" s="104">
        <f>+'3,4'!O69</f>
        <v>11739</v>
      </c>
      <c r="K28" s="105">
        <f t="shared" si="2"/>
        <v>2759487</v>
      </c>
      <c r="L28" s="86"/>
      <c r="O28" s="99"/>
      <c r="Q28" s="99"/>
    </row>
    <row r="29" spans="2:17" ht="30" customHeight="1">
      <c r="B29" s="85"/>
      <c r="C29" s="156">
        <v>14</v>
      </c>
      <c r="D29" s="116">
        <v>3.05</v>
      </c>
      <c r="E29" s="116"/>
      <c r="F29" s="116"/>
      <c r="G29" s="101" t="s">
        <v>105</v>
      </c>
      <c r="H29" s="116" t="s">
        <v>108</v>
      </c>
      <c r="I29" s="148">
        <v>14.46</v>
      </c>
      <c r="J29" s="118">
        <f>+'3,5'!O72</f>
        <v>250531</v>
      </c>
      <c r="K29" s="105">
        <f t="shared" si="2"/>
        <v>3622678</v>
      </c>
      <c r="L29" s="86"/>
      <c r="O29" s="99"/>
      <c r="Q29" s="99"/>
    </row>
    <row r="30" spans="2:17" ht="30" customHeight="1" thickBot="1">
      <c r="B30" s="85"/>
      <c r="C30" s="146" t="s">
        <v>15</v>
      </c>
      <c r="D30" s="106"/>
      <c r="E30" s="107"/>
      <c r="F30" s="106"/>
      <c r="G30" s="106"/>
      <c r="H30" s="108"/>
      <c r="I30" s="147"/>
      <c r="J30" s="109"/>
      <c r="K30" s="110">
        <f>+SUM(K25:K29)</f>
        <v>13382566</v>
      </c>
      <c r="L30" s="86"/>
      <c r="O30" s="99"/>
      <c r="Q30" s="99"/>
    </row>
    <row r="31" spans="2:17" s="122" customFormat="1" ht="30" customHeight="1" thickBot="1">
      <c r="B31" s="119"/>
      <c r="C31" s="194" t="s">
        <v>16</v>
      </c>
      <c r="D31" s="195"/>
      <c r="E31" s="195"/>
      <c r="F31" s="195"/>
      <c r="G31" s="195"/>
      <c r="H31" s="195"/>
      <c r="I31" s="195"/>
      <c r="J31" s="196"/>
      <c r="K31" s="120">
        <f>K18+K23+K30</f>
        <v>75700649</v>
      </c>
      <c r="L31" s="121"/>
      <c r="O31" s="99"/>
      <c r="Q31" s="99"/>
    </row>
    <row r="32" spans="2:17" s="122" customFormat="1" ht="17.25" thickBot="1">
      <c r="B32" s="119"/>
      <c r="C32" s="123"/>
      <c r="D32" s="123"/>
      <c r="E32" s="123"/>
      <c r="F32" s="123"/>
      <c r="G32" s="123"/>
      <c r="H32" s="123"/>
      <c r="I32" s="150"/>
      <c r="J32" s="123"/>
      <c r="K32" s="124"/>
      <c r="L32" s="121"/>
      <c r="O32" s="99"/>
    </row>
    <row r="33" spans="2:17" s="122" customFormat="1" ht="30" customHeight="1" thickBot="1">
      <c r="B33" s="119"/>
      <c r="C33" s="125"/>
      <c r="D33" s="126"/>
      <c r="E33" s="125"/>
      <c r="F33" s="125"/>
      <c r="G33" s="127" t="s">
        <v>17</v>
      </c>
      <c r="H33" s="128"/>
      <c r="I33" s="149"/>
      <c r="J33" s="129"/>
      <c r="K33" s="130">
        <f>+K31</f>
        <v>75700649</v>
      </c>
      <c r="L33" s="121"/>
      <c r="Q33" s="131"/>
    </row>
    <row r="34" spans="2:17" s="122" customFormat="1" ht="17.25" thickBot="1">
      <c r="B34" s="119"/>
      <c r="C34" s="125"/>
      <c r="D34" s="126"/>
      <c r="E34" s="126"/>
      <c r="F34" s="126"/>
      <c r="G34" s="125"/>
      <c r="H34" s="125"/>
      <c r="I34" s="151"/>
      <c r="J34" s="132"/>
      <c r="K34" s="133"/>
      <c r="L34" s="121"/>
    </row>
    <row r="35" spans="2:17" s="122" customFormat="1">
      <c r="B35" s="119"/>
      <c r="C35" s="134"/>
      <c r="D35" s="199"/>
      <c r="E35" s="199"/>
      <c r="F35" s="199"/>
      <c r="G35" s="199"/>
      <c r="H35" s="199"/>
      <c r="I35" s="199"/>
      <c r="J35" s="199"/>
      <c r="K35" s="200"/>
      <c r="L35" s="135"/>
    </row>
    <row r="36" spans="2:17" s="122" customFormat="1" ht="46.5" customHeight="1">
      <c r="B36" s="119"/>
      <c r="C36" s="189" t="s">
        <v>109</v>
      </c>
      <c r="D36" s="190"/>
      <c r="E36" s="190"/>
      <c r="F36" s="190"/>
      <c r="G36" s="190"/>
      <c r="H36" s="197" t="s">
        <v>8</v>
      </c>
      <c r="I36" s="197"/>
      <c r="J36" s="197"/>
      <c r="K36" s="136" t="s">
        <v>18</v>
      </c>
      <c r="L36" s="137"/>
    </row>
    <row r="37" spans="2:17" s="122" customFormat="1" ht="32.25" customHeight="1">
      <c r="B37" s="119"/>
      <c r="C37" s="189" t="s">
        <v>110</v>
      </c>
      <c r="D37" s="190"/>
      <c r="E37" s="190"/>
      <c r="F37" s="190"/>
      <c r="G37" s="190"/>
      <c r="H37" s="198" t="s">
        <v>19</v>
      </c>
      <c r="I37" s="198"/>
      <c r="J37" s="138" t="s">
        <v>20</v>
      </c>
      <c r="K37" s="139">
        <v>0.28999999999999998</v>
      </c>
      <c r="L37" s="137"/>
    </row>
    <row r="38" spans="2:17" s="122" customFormat="1" ht="30" customHeight="1">
      <c r="B38" s="119"/>
      <c r="C38" s="189" t="s">
        <v>111</v>
      </c>
      <c r="D38" s="190"/>
      <c r="E38" s="190"/>
      <c r="F38" s="190"/>
      <c r="G38" s="190"/>
      <c r="H38" s="212" t="s">
        <v>21</v>
      </c>
      <c r="I38" s="213"/>
      <c r="J38" s="138" t="s">
        <v>22</v>
      </c>
      <c r="K38" s="139">
        <v>0.01</v>
      </c>
      <c r="L38" s="137"/>
    </row>
    <row r="39" spans="2:17" s="122" customFormat="1" ht="58.5" customHeight="1">
      <c r="B39" s="119"/>
      <c r="C39" s="215"/>
      <c r="D39" s="216"/>
      <c r="E39" s="216"/>
      <c r="F39" s="216"/>
      <c r="G39" s="217"/>
      <c r="H39" s="214" t="s">
        <v>23</v>
      </c>
      <c r="I39" s="198"/>
      <c r="J39" s="138" t="s">
        <v>24</v>
      </c>
      <c r="K39" s="139">
        <v>0.05</v>
      </c>
      <c r="L39" s="121"/>
    </row>
    <row r="40" spans="2:17" ht="39" customHeight="1">
      <c r="B40" s="85"/>
      <c r="C40" s="218"/>
      <c r="D40" s="219"/>
      <c r="E40" s="219"/>
      <c r="F40" s="219"/>
      <c r="G40" s="220"/>
      <c r="H40" s="198" t="s">
        <v>25</v>
      </c>
      <c r="I40" s="198"/>
      <c r="J40" s="138" t="s">
        <v>26</v>
      </c>
      <c r="K40" s="139">
        <f>SUM(K37:K39)</f>
        <v>0.35</v>
      </c>
      <c r="L40" s="86"/>
    </row>
    <row r="41" spans="2:17" ht="47.25" customHeight="1" thickBot="1">
      <c r="B41" s="85"/>
      <c r="C41" s="221"/>
      <c r="D41" s="222"/>
      <c r="E41" s="222"/>
      <c r="F41" s="222"/>
      <c r="G41" s="223"/>
      <c r="H41" s="210"/>
      <c r="I41" s="210"/>
      <c r="J41" s="210"/>
      <c r="K41" s="211"/>
      <c r="L41" s="86"/>
    </row>
    <row r="42" spans="2:17" ht="17.25" thickBot="1">
      <c r="B42" s="140"/>
      <c r="C42" s="141"/>
      <c r="D42" s="141"/>
      <c r="E42" s="142"/>
      <c r="F42" s="141"/>
      <c r="G42" s="143"/>
      <c r="H42" s="141"/>
      <c r="I42" s="142"/>
      <c r="J42" s="141"/>
      <c r="K42" s="141"/>
      <c r="L42" s="144"/>
    </row>
    <row r="43" spans="2:17" ht="17.25" thickTop="1"/>
  </sheetData>
  <mergeCells count="30">
    <mergeCell ref="H41:K41"/>
    <mergeCell ref="C38:G38"/>
    <mergeCell ref="H38:I38"/>
    <mergeCell ref="H39:I39"/>
    <mergeCell ref="H40:I40"/>
    <mergeCell ref="C39:G41"/>
    <mergeCell ref="C37:G37"/>
    <mergeCell ref="C8:K8"/>
    <mergeCell ref="C31:J31"/>
    <mergeCell ref="C36:G36"/>
    <mergeCell ref="H36:J36"/>
    <mergeCell ref="H37:I37"/>
    <mergeCell ref="D35:K35"/>
    <mergeCell ref="I9:I10"/>
    <mergeCell ref="J9:J10"/>
    <mergeCell ref="K9:K10"/>
    <mergeCell ref="C9:C10"/>
    <mergeCell ref="D9:D10"/>
    <mergeCell ref="G9:G10"/>
    <mergeCell ref="H9:H10"/>
    <mergeCell ref="E9:F9"/>
    <mergeCell ref="D24:H24"/>
    <mergeCell ref="C7:K7"/>
    <mergeCell ref="D11:G11"/>
    <mergeCell ref="D19:G1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45"/>
  <sheetViews>
    <sheetView showGridLines="0" view="pageBreakPreview" topLeftCell="A9" zoomScale="55" zoomScaleNormal="100" zoomScaleSheetLayoutView="55" zoomScalePageLayoutView="145" workbookViewId="0">
      <selection activeCell="I28" sqref="H28:I28"/>
    </sheetView>
  </sheetViews>
  <sheetFormatPr baseColWidth="10" defaultColWidth="11.42578125" defaultRowHeight="16.5"/>
  <cols>
    <col min="1" max="2" width="2.85546875" style="83" customWidth="1"/>
    <col min="3" max="3" width="11.140625" style="83" customWidth="1"/>
    <col min="4" max="4" width="22.42578125" style="83" customWidth="1"/>
    <col min="5" max="5" width="16.140625" style="145" customWidth="1"/>
    <col min="6" max="6" width="21.5703125" style="83" customWidth="1"/>
    <col min="7" max="7" width="73.28515625" style="83" customWidth="1"/>
    <col min="8" max="8" width="8.7109375" style="83" customWidth="1"/>
    <col min="9" max="9" width="18.85546875" style="145" customWidth="1"/>
    <col min="10" max="10" width="23.85546875" style="83" customWidth="1"/>
    <col min="11" max="11" width="30" style="83" customWidth="1"/>
    <col min="12" max="13" width="2.85546875" style="83" customWidth="1"/>
    <col min="14" max="16384" width="11.42578125" style="83"/>
  </cols>
  <sheetData>
    <row r="1" spans="2:12">
      <c r="B1" s="180" t="s">
        <v>0</v>
      </c>
      <c r="C1" s="180"/>
      <c r="D1" s="180"/>
      <c r="E1" s="180"/>
      <c r="F1" s="180"/>
      <c r="G1" s="180"/>
    </row>
    <row r="2" spans="2:12">
      <c r="B2" s="180" t="s">
        <v>1</v>
      </c>
      <c r="C2" s="180"/>
      <c r="D2" s="180"/>
      <c r="E2" s="180"/>
    </row>
    <row r="3" spans="2:12" ht="17.25" thickBot="1">
      <c r="C3" s="82"/>
      <c r="D3" s="84"/>
      <c r="E3" s="82"/>
      <c r="F3" s="84"/>
    </row>
    <row r="4" spans="2:12" ht="18" thickTop="1" thickBot="1">
      <c r="B4" s="181"/>
      <c r="C4" s="182"/>
      <c r="D4" s="182"/>
      <c r="E4" s="182"/>
      <c r="F4" s="182"/>
      <c r="G4" s="182"/>
      <c r="H4" s="182"/>
      <c r="I4" s="182"/>
      <c r="J4" s="182"/>
      <c r="K4" s="182"/>
      <c r="L4" s="183"/>
    </row>
    <row r="5" spans="2:12" ht="31.5" customHeight="1">
      <c r="B5" s="85"/>
      <c r="C5" s="224" t="s">
        <v>2</v>
      </c>
      <c r="D5" s="225"/>
      <c r="E5" s="225"/>
      <c r="F5" s="225"/>
      <c r="G5" s="225"/>
      <c r="H5" s="225"/>
      <c r="I5" s="225"/>
      <c r="J5" s="225"/>
      <c r="K5" s="226"/>
      <c r="L5" s="86"/>
    </row>
    <row r="6" spans="2:12">
      <c r="B6" s="85"/>
      <c r="C6" s="229" t="s">
        <v>27</v>
      </c>
      <c r="D6" s="230"/>
      <c r="E6" s="230"/>
      <c r="F6" s="230"/>
      <c r="G6" s="230"/>
      <c r="H6" s="230"/>
      <c r="I6" s="230"/>
      <c r="J6" s="230"/>
      <c r="K6" s="231"/>
      <c r="L6" s="86"/>
    </row>
    <row r="7" spans="2:12" ht="34.5" customHeight="1">
      <c r="B7" s="85"/>
      <c r="C7" s="232" t="s">
        <v>28</v>
      </c>
      <c r="D7" s="176"/>
      <c r="E7" s="176"/>
      <c r="F7" s="176"/>
      <c r="G7" s="176"/>
      <c r="H7" s="176"/>
      <c r="I7" s="176"/>
      <c r="J7" s="176"/>
      <c r="K7" s="233"/>
      <c r="L7" s="86"/>
    </row>
    <row r="8" spans="2:12" ht="30" customHeight="1" thickBot="1">
      <c r="B8" s="85"/>
      <c r="C8" s="191"/>
      <c r="D8" s="192"/>
      <c r="E8" s="192"/>
      <c r="F8" s="192"/>
      <c r="G8" s="192"/>
      <c r="H8" s="192"/>
      <c r="I8" s="192"/>
      <c r="J8" s="192"/>
      <c r="K8" s="193"/>
      <c r="L8" s="86"/>
    </row>
    <row r="9" spans="2:12" ht="30" customHeight="1">
      <c r="B9" s="85"/>
      <c r="C9" s="207" t="s">
        <v>5</v>
      </c>
      <c r="D9" s="201" t="s">
        <v>6</v>
      </c>
      <c r="E9" s="209" t="s">
        <v>7</v>
      </c>
      <c r="F9" s="209"/>
      <c r="G9" s="207" t="s">
        <v>8</v>
      </c>
      <c r="H9" s="201" t="s">
        <v>9</v>
      </c>
      <c r="I9" s="201" t="s">
        <v>10</v>
      </c>
      <c r="J9" s="203" t="s">
        <v>11</v>
      </c>
      <c r="K9" s="205" t="s">
        <v>12</v>
      </c>
      <c r="L9" s="86"/>
    </row>
    <row r="10" spans="2:12" ht="30" customHeight="1" thickBot="1">
      <c r="B10" s="85"/>
      <c r="C10" s="208"/>
      <c r="D10" s="202"/>
      <c r="E10" s="88" t="s">
        <v>13</v>
      </c>
      <c r="F10" s="88" t="s">
        <v>14</v>
      </c>
      <c r="G10" s="208"/>
      <c r="H10" s="202"/>
      <c r="I10" s="202"/>
      <c r="J10" s="204"/>
      <c r="K10" s="206"/>
      <c r="L10" s="86"/>
    </row>
    <row r="11" spans="2:12" ht="30" customHeight="1" thickBot="1">
      <c r="B11" s="85"/>
      <c r="C11" s="89" t="s">
        <v>86</v>
      </c>
      <c r="D11" s="178" t="s">
        <v>85</v>
      </c>
      <c r="E11" s="178"/>
      <c r="F11" s="178"/>
      <c r="G11" s="178"/>
      <c r="H11" s="91"/>
      <c r="I11" s="90"/>
      <c r="J11" s="91"/>
      <c r="K11" s="92"/>
      <c r="L11" s="86"/>
    </row>
    <row r="12" spans="2:12" ht="30" customHeight="1">
      <c r="B12" s="85"/>
      <c r="C12" s="155">
        <v>1</v>
      </c>
      <c r="D12" s="93">
        <v>1.01</v>
      </c>
      <c r="E12" s="93"/>
      <c r="F12" s="93"/>
      <c r="G12" s="94" t="s">
        <v>87</v>
      </c>
      <c r="H12" s="95" t="s">
        <v>93</v>
      </c>
      <c r="I12" s="96">
        <v>4.47</v>
      </c>
      <c r="J12" s="97"/>
      <c r="K12" s="98">
        <f>ROUND(J12*I12,0)</f>
        <v>0</v>
      </c>
      <c r="L12" s="86"/>
    </row>
    <row r="13" spans="2:12" ht="30" customHeight="1">
      <c r="B13" s="85"/>
      <c r="C13" s="156">
        <v>2</v>
      </c>
      <c r="D13" s="100">
        <v>1.02</v>
      </c>
      <c r="E13" s="100"/>
      <c r="F13" s="100"/>
      <c r="G13" s="101" t="s">
        <v>88</v>
      </c>
      <c r="H13" s="102" t="s">
        <v>93</v>
      </c>
      <c r="I13" s="103">
        <v>37.03</v>
      </c>
      <c r="J13" s="104"/>
      <c r="K13" s="105">
        <f t="shared" ref="K13:K17" si="0">ROUND(J13*I13,0)</f>
        <v>0</v>
      </c>
      <c r="L13" s="86"/>
    </row>
    <row r="14" spans="2:12" ht="30" customHeight="1">
      <c r="B14" s="85"/>
      <c r="C14" s="156">
        <v>3</v>
      </c>
      <c r="D14" s="100">
        <v>1.03</v>
      </c>
      <c r="E14" s="100"/>
      <c r="F14" s="100"/>
      <c r="G14" s="101" t="s">
        <v>89</v>
      </c>
      <c r="H14" s="102" t="s">
        <v>93</v>
      </c>
      <c r="I14" s="103">
        <v>31.43</v>
      </c>
      <c r="J14" s="104"/>
      <c r="K14" s="105">
        <f t="shared" si="0"/>
        <v>0</v>
      </c>
      <c r="L14" s="86"/>
    </row>
    <row r="15" spans="2:12" ht="30" customHeight="1">
      <c r="B15" s="85"/>
      <c r="C15" s="156">
        <v>4</v>
      </c>
      <c r="D15" s="100">
        <v>1.04</v>
      </c>
      <c r="E15" s="100"/>
      <c r="F15" s="100"/>
      <c r="G15" s="101" t="s">
        <v>90</v>
      </c>
      <c r="H15" s="102" t="s">
        <v>94</v>
      </c>
      <c r="I15" s="103">
        <v>4</v>
      </c>
      <c r="J15" s="104"/>
      <c r="K15" s="105">
        <f t="shared" si="0"/>
        <v>0</v>
      </c>
      <c r="L15" s="86"/>
    </row>
    <row r="16" spans="2:12" ht="30" customHeight="1">
      <c r="B16" s="85"/>
      <c r="C16" s="156">
        <v>5</v>
      </c>
      <c r="D16" s="100">
        <v>1.05</v>
      </c>
      <c r="E16" s="100"/>
      <c r="F16" s="100"/>
      <c r="G16" s="101" t="s">
        <v>91</v>
      </c>
      <c r="H16" s="102" t="s">
        <v>93</v>
      </c>
      <c r="I16" s="103">
        <v>9.36</v>
      </c>
      <c r="J16" s="104"/>
      <c r="K16" s="105">
        <f t="shared" si="0"/>
        <v>0</v>
      </c>
      <c r="L16" s="86"/>
    </row>
    <row r="17" spans="2:12" ht="30" customHeight="1">
      <c r="B17" s="85"/>
      <c r="C17" s="156">
        <v>6</v>
      </c>
      <c r="D17" s="100">
        <v>1.06</v>
      </c>
      <c r="E17" s="100"/>
      <c r="F17" s="100"/>
      <c r="G17" s="101" t="s">
        <v>92</v>
      </c>
      <c r="H17" s="102" t="s">
        <v>93</v>
      </c>
      <c r="I17" s="103">
        <v>7.98</v>
      </c>
      <c r="J17" s="104"/>
      <c r="K17" s="105">
        <f t="shared" si="0"/>
        <v>0</v>
      </c>
      <c r="L17" s="86"/>
    </row>
    <row r="18" spans="2:12" ht="30" customHeight="1" thickBot="1">
      <c r="B18" s="85"/>
      <c r="C18" s="146" t="s">
        <v>15</v>
      </c>
      <c r="D18" s="106"/>
      <c r="E18" s="107"/>
      <c r="F18" s="106"/>
      <c r="G18" s="106"/>
      <c r="H18" s="108"/>
      <c r="I18" s="147"/>
      <c r="J18" s="109"/>
      <c r="K18" s="110">
        <f>+SUM(K12:K17)</f>
        <v>0</v>
      </c>
      <c r="L18" s="86"/>
    </row>
    <row r="19" spans="2:12" ht="30" customHeight="1">
      <c r="B19" s="85"/>
      <c r="C19" s="111" t="s">
        <v>95</v>
      </c>
      <c r="D19" s="179" t="s">
        <v>96</v>
      </c>
      <c r="E19" s="179"/>
      <c r="F19" s="179"/>
      <c r="G19" s="179"/>
      <c r="H19" s="113"/>
      <c r="I19" s="112"/>
      <c r="J19" s="113"/>
      <c r="K19" s="114"/>
      <c r="L19" s="86"/>
    </row>
    <row r="20" spans="2:12" ht="30" customHeight="1">
      <c r="B20" s="85"/>
      <c r="C20" s="156">
        <v>7</v>
      </c>
      <c r="D20" s="100">
        <v>2.0099999999999998</v>
      </c>
      <c r="E20" s="100"/>
      <c r="F20" s="100"/>
      <c r="G20" s="101" t="s">
        <v>97</v>
      </c>
      <c r="H20" s="100" t="s">
        <v>93</v>
      </c>
      <c r="I20" s="148">
        <v>1227.99</v>
      </c>
      <c r="J20" s="104"/>
      <c r="K20" s="105">
        <f t="shared" ref="K20:K22" si="1">ROUND(J20*I20,0)</f>
        <v>0</v>
      </c>
      <c r="L20" s="86"/>
    </row>
    <row r="21" spans="2:12" ht="30" customHeight="1">
      <c r="B21" s="85"/>
      <c r="C21" s="156">
        <v>8</v>
      </c>
      <c r="D21" s="100">
        <v>2.02</v>
      </c>
      <c r="E21" s="100"/>
      <c r="F21" s="100"/>
      <c r="G21" s="101" t="s">
        <v>92</v>
      </c>
      <c r="H21" s="100" t="s">
        <v>93</v>
      </c>
      <c r="I21" s="148">
        <v>46.21</v>
      </c>
      <c r="J21" s="104"/>
      <c r="K21" s="105">
        <f t="shared" si="1"/>
        <v>0</v>
      </c>
      <c r="L21" s="86"/>
    </row>
    <row r="22" spans="2:12" ht="30" customHeight="1">
      <c r="B22" s="85"/>
      <c r="C22" s="156">
        <v>9</v>
      </c>
      <c r="D22" s="115">
        <v>2.0299999999999998</v>
      </c>
      <c r="E22" s="115"/>
      <c r="F22" s="115"/>
      <c r="G22" s="101" t="s">
        <v>98</v>
      </c>
      <c r="H22" s="115" t="s">
        <v>93</v>
      </c>
      <c r="I22" s="148">
        <v>124.87</v>
      </c>
      <c r="J22" s="104"/>
      <c r="K22" s="105">
        <f t="shared" si="1"/>
        <v>0</v>
      </c>
      <c r="L22" s="86"/>
    </row>
    <row r="23" spans="2:12" ht="30" customHeight="1" thickBot="1">
      <c r="B23" s="85"/>
      <c r="C23" s="146" t="s">
        <v>15</v>
      </c>
      <c r="D23" s="106"/>
      <c r="E23" s="107"/>
      <c r="F23" s="106"/>
      <c r="G23" s="106"/>
      <c r="H23" s="108"/>
      <c r="I23" s="147"/>
      <c r="J23" s="109"/>
      <c r="K23" s="110">
        <f>+SUM(K20:K22)</f>
        <v>0</v>
      </c>
      <c r="L23" s="86"/>
    </row>
    <row r="24" spans="2:12" ht="30" customHeight="1">
      <c r="B24" s="85"/>
      <c r="C24" s="111" t="s">
        <v>100</v>
      </c>
      <c r="D24" s="179" t="s">
        <v>99</v>
      </c>
      <c r="E24" s="179"/>
      <c r="F24" s="179"/>
      <c r="G24" s="179"/>
      <c r="H24" s="179"/>
      <c r="I24" s="112"/>
      <c r="J24" s="113"/>
      <c r="K24" s="114"/>
      <c r="L24" s="86"/>
    </row>
    <row r="25" spans="2:12" ht="30" customHeight="1">
      <c r="B25" s="85"/>
      <c r="C25" s="156">
        <v>10</v>
      </c>
      <c r="D25" s="116">
        <v>3.01</v>
      </c>
      <c r="E25" s="116"/>
      <c r="F25" s="116"/>
      <c r="G25" s="101" t="s">
        <v>101</v>
      </c>
      <c r="H25" s="116" t="s">
        <v>93</v>
      </c>
      <c r="I25" s="148">
        <v>21.98</v>
      </c>
      <c r="J25" s="104"/>
      <c r="K25" s="105">
        <f t="shared" ref="K25:K29" si="2">ROUND(J25*I25,0)</f>
        <v>0</v>
      </c>
      <c r="L25" s="86"/>
    </row>
    <row r="26" spans="2:12" ht="30" customHeight="1">
      <c r="B26" s="85"/>
      <c r="C26" s="156">
        <v>11</v>
      </c>
      <c r="D26" s="117">
        <v>3.02</v>
      </c>
      <c r="E26" s="117"/>
      <c r="F26" s="117"/>
      <c r="G26" s="101" t="s">
        <v>102</v>
      </c>
      <c r="H26" s="116" t="s">
        <v>106</v>
      </c>
      <c r="I26" s="148">
        <v>1.2</v>
      </c>
      <c r="J26" s="104"/>
      <c r="K26" s="105">
        <f t="shared" si="2"/>
        <v>0</v>
      </c>
      <c r="L26" s="86"/>
    </row>
    <row r="27" spans="2:12" ht="30" customHeight="1">
      <c r="B27" s="85"/>
      <c r="C27" s="156">
        <v>12</v>
      </c>
      <c r="D27" s="116">
        <v>3.03</v>
      </c>
      <c r="E27" s="116"/>
      <c r="F27" s="116"/>
      <c r="G27" s="101" t="s">
        <v>103</v>
      </c>
      <c r="H27" s="116" t="s">
        <v>93</v>
      </c>
      <c r="I27" s="148">
        <v>32.14</v>
      </c>
      <c r="J27" s="104"/>
      <c r="K27" s="105">
        <f t="shared" si="2"/>
        <v>0</v>
      </c>
      <c r="L27" s="86"/>
    </row>
    <row r="28" spans="2:12" ht="30" customHeight="1">
      <c r="B28" s="85"/>
      <c r="C28" s="156">
        <v>13</v>
      </c>
      <c r="D28" s="115">
        <v>3.04</v>
      </c>
      <c r="E28" s="115"/>
      <c r="F28" s="115"/>
      <c r="G28" s="101" t="s">
        <v>104</v>
      </c>
      <c r="H28" s="115" t="s">
        <v>107</v>
      </c>
      <c r="I28" s="148">
        <v>235.07</v>
      </c>
      <c r="J28" s="104"/>
      <c r="K28" s="105">
        <f t="shared" si="2"/>
        <v>0</v>
      </c>
      <c r="L28" s="86"/>
    </row>
    <row r="29" spans="2:12" ht="30" customHeight="1">
      <c r="B29" s="85"/>
      <c r="C29" s="156">
        <v>14</v>
      </c>
      <c r="D29" s="116">
        <v>3.05</v>
      </c>
      <c r="E29" s="116"/>
      <c r="F29" s="116"/>
      <c r="G29" s="101" t="s">
        <v>105</v>
      </c>
      <c r="H29" s="116" t="s">
        <v>108</v>
      </c>
      <c r="I29" s="148">
        <v>14.46</v>
      </c>
      <c r="J29" s="118"/>
      <c r="K29" s="105">
        <f t="shared" si="2"/>
        <v>0</v>
      </c>
      <c r="L29" s="86"/>
    </row>
    <row r="30" spans="2:12" ht="30" customHeight="1" thickBot="1">
      <c r="B30" s="85"/>
      <c r="C30" s="146" t="s">
        <v>15</v>
      </c>
      <c r="D30" s="106"/>
      <c r="E30" s="107"/>
      <c r="F30" s="106"/>
      <c r="G30" s="106"/>
      <c r="H30" s="108"/>
      <c r="I30" s="147"/>
      <c r="J30" s="109"/>
      <c r="K30" s="110">
        <f>+SUM(K25:K29)</f>
        <v>0</v>
      </c>
      <c r="L30" s="86"/>
    </row>
    <row r="31" spans="2:12" s="122" customFormat="1" ht="30" customHeight="1" thickBot="1">
      <c r="B31" s="119"/>
      <c r="C31" s="194" t="s">
        <v>16</v>
      </c>
      <c r="D31" s="195"/>
      <c r="E31" s="195"/>
      <c r="F31" s="195"/>
      <c r="G31" s="195"/>
      <c r="H31" s="195"/>
      <c r="I31" s="195"/>
      <c r="J31" s="196"/>
      <c r="K31" s="120">
        <f>K18+K23+K30</f>
        <v>0</v>
      </c>
      <c r="L31" s="121"/>
    </row>
    <row r="32" spans="2:12" s="122" customFormat="1" ht="17.25" thickBot="1">
      <c r="B32" s="119"/>
      <c r="C32" s="123"/>
      <c r="D32" s="123"/>
      <c r="E32" s="123"/>
      <c r="F32" s="123"/>
      <c r="G32" s="123"/>
      <c r="H32" s="123"/>
      <c r="I32" s="150"/>
      <c r="J32" s="123"/>
      <c r="K32" s="124"/>
      <c r="L32" s="121"/>
    </row>
    <row r="33" spans="2:12" s="122" customFormat="1" ht="30" customHeight="1" thickBot="1">
      <c r="B33" s="119"/>
      <c r="C33" s="125"/>
      <c r="D33" s="126"/>
      <c r="E33" s="125"/>
      <c r="F33" s="125"/>
      <c r="G33" s="127" t="s">
        <v>17</v>
      </c>
      <c r="H33" s="128"/>
      <c r="I33" s="149"/>
      <c r="J33" s="129"/>
      <c r="K33" s="130">
        <f>K31</f>
        <v>0</v>
      </c>
      <c r="L33" s="121"/>
    </row>
    <row r="34" spans="2:12" s="122" customFormat="1" ht="17.25" thickBot="1">
      <c r="B34" s="119"/>
      <c r="C34" s="125"/>
      <c r="D34" s="126"/>
      <c r="E34" s="126"/>
      <c r="F34" s="126"/>
      <c r="G34" s="125"/>
      <c r="H34" s="125"/>
      <c r="I34" s="151"/>
      <c r="J34" s="132"/>
      <c r="K34" s="133"/>
      <c r="L34" s="121"/>
    </row>
    <row r="35" spans="2:12" s="122" customFormat="1">
      <c r="B35" s="119"/>
      <c r="C35" s="152"/>
      <c r="D35" s="227"/>
      <c r="E35" s="227"/>
      <c r="F35" s="227"/>
      <c r="G35" s="227"/>
      <c r="H35" s="227"/>
      <c r="I35" s="227"/>
      <c r="J35" s="227"/>
      <c r="K35" s="228"/>
      <c r="L35" s="135"/>
    </row>
    <row r="36" spans="2:12" s="122" customFormat="1" ht="46.5" customHeight="1">
      <c r="B36" s="119"/>
      <c r="C36" s="189" t="s">
        <v>109</v>
      </c>
      <c r="D36" s="190"/>
      <c r="E36" s="190"/>
      <c r="F36" s="190"/>
      <c r="G36" s="190"/>
      <c r="H36" s="197" t="s">
        <v>8</v>
      </c>
      <c r="I36" s="197"/>
      <c r="J36" s="197"/>
      <c r="K36" s="136" t="s">
        <v>18</v>
      </c>
      <c r="L36" s="137"/>
    </row>
    <row r="37" spans="2:12" s="122" customFormat="1" ht="32.25" customHeight="1">
      <c r="B37" s="119"/>
      <c r="C37" s="189" t="s">
        <v>110</v>
      </c>
      <c r="D37" s="190"/>
      <c r="E37" s="190"/>
      <c r="F37" s="190"/>
      <c r="G37" s="190"/>
      <c r="H37" s="198" t="s">
        <v>19</v>
      </c>
      <c r="I37" s="198"/>
      <c r="J37" s="138" t="s">
        <v>20</v>
      </c>
      <c r="K37" s="139" t="s">
        <v>29</v>
      </c>
      <c r="L37" s="137"/>
    </row>
    <row r="38" spans="2:12" s="122" customFormat="1" ht="30" customHeight="1">
      <c r="B38" s="119"/>
      <c r="C38" s="189" t="s">
        <v>111</v>
      </c>
      <c r="D38" s="190"/>
      <c r="E38" s="190"/>
      <c r="F38" s="190"/>
      <c r="G38" s="190"/>
      <c r="H38" s="212" t="s">
        <v>21</v>
      </c>
      <c r="I38" s="213"/>
      <c r="J38" s="138" t="s">
        <v>22</v>
      </c>
      <c r="K38" s="139" t="s">
        <v>29</v>
      </c>
      <c r="L38" s="137"/>
    </row>
    <row r="39" spans="2:12" s="122" customFormat="1" ht="58.5" customHeight="1">
      <c r="B39" s="119"/>
      <c r="C39" s="215"/>
      <c r="D39" s="216"/>
      <c r="E39" s="216"/>
      <c r="F39" s="216"/>
      <c r="G39" s="217"/>
      <c r="H39" s="214" t="s">
        <v>23</v>
      </c>
      <c r="I39" s="198"/>
      <c r="J39" s="138" t="s">
        <v>24</v>
      </c>
      <c r="K39" s="139" t="s">
        <v>29</v>
      </c>
      <c r="L39" s="121"/>
    </row>
    <row r="40" spans="2:12" ht="39" customHeight="1">
      <c r="B40" s="85"/>
      <c r="C40" s="218"/>
      <c r="D40" s="219"/>
      <c r="E40" s="219"/>
      <c r="F40" s="219"/>
      <c r="G40" s="220"/>
      <c r="H40" s="198" t="s">
        <v>25</v>
      </c>
      <c r="I40" s="198"/>
      <c r="J40" s="138" t="s">
        <v>26</v>
      </c>
      <c r="K40" s="139" t="s">
        <v>29</v>
      </c>
      <c r="L40" s="86"/>
    </row>
    <row r="41" spans="2:12" ht="47.25" customHeight="1" thickBot="1">
      <c r="B41" s="85"/>
      <c r="C41" s="221"/>
      <c r="D41" s="222"/>
      <c r="E41" s="222"/>
      <c r="F41" s="222"/>
      <c r="G41" s="223"/>
      <c r="H41" s="210"/>
      <c r="I41" s="210"/>
      <c r="J41" s="210"/>
      <c r="K41" s="211"/>
      <c r="L41" s="86"/>
    </row>
    <row r="42" spans="2:12" ht="47.25" customHeight="1">
      <c r="B42" s="85"/>
      <c r="C42" s="153"/>
      <c r="D42" s="153"/>
      <c r="E42" s="153"/>
      <c r="F42" s="153"/>
      <c r="G42" s="153"/>
      <c r="H42" s="153"/>
      <c r="I42" s="153"/>
      <c r="J42" s="153"/>
      <c r="K42" s="153"/>
      <c r="L42" s="86"/>
    </row>
    <row r="43" spans="2:12" ht="47.25" customHeight="1">
      <c r="B43" s="85"/>
      <c r="C43" s="153"/>
      <c r="D43" s="153"/>
      <c r="E43" s="153"/>
      <c r="F43" s="153"/>
      <c r="G43" s="154" t="s">
        <v>30</v>
      </c>
      <c r="H43" s="153"/>
      <c r="I43" s="153"/>
      <c r="J43" s="153"/>
      <c r="K43" s="153"/>
      <c r="L43" s="86"/>
    </row>
    <row r="44" spans="2:12" ht="17.25" thickBot="1">
      <c r="B44" s="140"/>
      <c r="C44" s="141"/>
      <c r="D44" s="141"/>
      <c r="E44" s="142"/>
      <c r="F44" s="141"/>
      <c r="G44" s="143"/>
      <c r="H44" s="141"/>
      <c r="I44" s="142"/>
      <c r="J44" s="141"/>
      <c r="K44" s="141"/>
      <c r="L44" s="144"/>
    </row>
    <row r="45" spans="2:12" ht="17.25" thickTop="1"/>
  </sheetData>
  <mergeCells count="30">
    <mergeCell ref="H41:K41"/>
    <mergeCell ref="C36:G36"/>
    <mergeCell ref="H36:J36"/>
    <mergeCell ref="C37:G37"/>
    <mergeCell ref="H37:I37"/>
    <mergeCell ref="C38:G38"/>
    <mergeCell ref="H38:I38"/>
    <mergeCell ref="C39:G41"/>
    <mergeCell ref="K9:K10"/>
    <mergeCell ref="C31:J31"/>
    <mergeCell ref="H40:I40"/>
    <mergeCell ref="D11:G11"/>
    <mergeCell ref="D19:G19"/>
    <mergeCell ref="D24:H24"/>
    <mergeCell ref="B1:G1"/>
    <mergeCell ref="B2:E2"/>
    <mergeCell ref="C5:K5"/>
    <mergeCell ref="B4:L4"/>
    <mergeCell ref="H39:I39"/>
    <mergeCell ref="D35:K35"/>
    <mergeCell ref="C6:K6"/>
    <mergeCell ref="C7:K7"/>
    <mergeCell ref="C8:K8"/>
    <mergeCell ref="C9:C10"/>
    <mergeCell ref="D9:D10"/>
    <mergeCell ref="E9:F9"/>
    <mergeCell ref="G9:G10"/>
    <mergeCell ref="H9:H10"/>
    <mergeCell ref="I9:I10"/>
    <mergeCell ref="J9:J1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5" zoomScaleNormal="80" zoomScaleSheetLayoutView="85" zoomScalePageLayoutView="85" workbookViewId="0">
      <selection activeCell="M54" sqref="M54:N54"/>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7" style="1" bestFit="1" customWidth="1"/>
    <col min="12" max="12" width="17.7109375" style="1" bestFit="1" customWidth="1"/>
    <col min="13"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(Entidad)'!D12</f>
        <v>1.01</v>
      </c>
      <c r="D24" s="311" t="s">
        <v>87</v>
      </c>
      <c r="E24" s="312"/>
      <c r="F24" s="312"/>
      <c r="G24" s="312"/>
      <c r="H24" s="312"/>
      <c r="I24" s="312"/>
      <c r="J24" s="312"/>
      <c r="K24" s="312"/>
      <c r="L24" s="313"/>
      <c r="M24" s="302" t="str">
        <f>+'PRESUPUESTO OFICIAL (Entidad)'!H12</f>
        <v>M2</v>
      </c>
      <c r="N24" s="303"/>
      <c r="O24" s="31">
        <f>+'PRESUPUESTO OFICIAL (Entidad)'!I12</f>
        <v>4.47</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118</v>
      </c>
      <c r="D29" s="253"/>
      <c r="E29" s="253"/>
      <c r="F29" s="253"/>
      <c r="G29" s="280"/>
      <c r="H29" s="298"/>
      <c r="I29" s="280"/>
      <c r="J29" s="298"/>
      <c r="K29" s="280"/>
      <c r="L29" s="36"/>
      <c r="M29" s="299">
        <v>0.1</v>
      </c>
      <c r="N29" s="297"/>
      <c r="O29" s="37">
        <f>+M29*O56</f>
        <v>3398.0300000000007</v>
      </c>
      <c r="P29" s="2"/>
    </row>
    <row r="30" spans="2:16">
      <c r="B30" s="3"/>
      <c r="C30" s="38" t="s">
        <v>113</v>
      </c>
      <c r="D30" s="39"/>
      <c r="E30" s="39"/>
      <c r="F30" s="39"/>
      <c r="G30" s="40"/>
      <c r="H30" s="41"/>
      <c r="I30" s="40"/>
      <c r="J30" s="41"/>
      <c r="K30" s="40"/>
      <c r="L30" s="36">
        <v>70000</v>
      </c>
      <c r="M30" s="296">
        <v>11</v>
      </c>
      <c r="N30" s="297"/>
      <c r="O30" s="37">
        <f>+L30/M30</f>
        <v>6363.636363636364</v>
      </c>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+SUM(O29:O30)</f>
        <v>9761.6663636363646</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t="s">
        <v>114</v>
      </c>
      <c r="D37" s="253"/>
      <c r="E37" s="253"/>
      <c r="F37" s="253"/>
      <c r="G37" s="253"/>
      <c r="H37" s="253"/>
      <c r="I37" s="253"/>
      <c r="J37" s="280"/>
      <c r="K37" s="45" t="s">
        <v>93</v>
      </c>
      <c r="L37" s="161">
        <f>1*1.05</f>
        <v>1.05</v>
      </c>
      <c r="M37" s="285">
        <v>29879</v>
      </c>
      <c r="N37" s="286"/>
      <c r="O37" s="37">
        <f>+L37*M37</f>
        <v>31372.95</v>
      </c>
      <c r="P37" s="2"/>
    </row>
    <row r="38" spans="2:16">
      <c r="B38" s="3"/>
      <c r="C38" s="38" t="s">
        <v>115</v>
      </c>
      <c r="D38" s="39"/>
      <c r="E38" s="39"/>
      <c r="F38" s="39"/>
      <c r="G38" s="39"/>
      <c r="H38" s="39"/>
      <c r="I38" s="39"/>
      <c r="J38" s="40"/>
      <c r="K38" s="158" t="s">
        <v>117</v>
      </c>
      <c r="L38" s="161">
        <v>3</v>
      </c>
      <c r="M38" s="285">
        <v>815</v>
      </c>
      <c r="N38" s="286"/>
      <c r="O38" s="37">
        <f t="shared" ref="O38:O39" si="0">+L38*M38</f>
        <v>2445</v>
      </c>
      <c r="P38" s="2"/>
    </row>
    <row r="39" spans="2:16" ht="15" thickBot="1">
      <c r="B39" s="3"/>
      <c r="C39" s="264" t="s">
        <v>116</v>
      </c>
      <c r="D39" s="265"/>
      <c r="E39" s="265"/>
      <c r="F39" s="265"/>
      <c r="G39" s="265"/>
      <c r="H39" s="265"/>
      <c r="I39" s="265"/>
      <c r="J39" s="277"/>
      <c r="K39" s="158" t="s">
        <v>117</v>
      </c>
      <c r="L39" s="161">
        <v>0.315</v>
      </c>
      <c r="M39" s="278">
        <v>1280</v>
      </c>
      <c r="N39" s="279"/>
      <c r="O39" s="37">
        <f t="shared" si="0"/>
        <v>403.2</v>
      </c>
      <c r="P39" s="2"/>
    </row>
    <row r="40" spans="2:16" ht="15" thickBot="1">
      <c r="B40" s="3"/>
      <c r="C40" s="258" t="s">
        <v>53</v>
      </c>
      <c r="D40" s="259"/>
      <c r="E40" s="259"/>
      <c r="F40" s="259"/>
      <c r="G40" s="259"/>
      <c r="H40" s="259"/>
      <c r="I40" s="259"/>
      <c r="J40" s="259"/>
      <c r="K40" s="259"/>
      <c r="L40" s="259"/>
      <c r="M40" s="259"/>
      <c r="N40" s="260"/>
      <c r="O40" s="47">
        <f>SUM(O37:O39)</f>
        <v>34221.149999999994</v>
      </c>
      <c r="P40" s="2"/>
    </row>
    <row r="41" spans="2:16">
      <c r="B41" s="3"/>
      <c r="C41" s="268" t="s">
        <v>56</v>
      </c>
      <c r="D41" s="269"/>
      <c r="E41" s="269"/>
      <c r="F41" s="269"/>
      <c r="G41" s="269"/>
      <c r="H41" s="269"/>
      <c r="I41" s="269"/>
      <c r="J41" s="269"/>
      <c r="K41" s="269"/>
      <c r="L41" s="269"/>
      <c r="M41" s="269"/>
      <c r="N41" s="269"/>
      <c r="O41" s="270"/>
      <c r="P41" s="2"/>
    </row>
    <row r="42" spans="2:16">
      <c r="B42" s="3"/>
      <c r="C42" s="271"/>
      <c r="D42" s="272"/>
      <c r="E42" s="272"/>
      <c r="F42" s="272"/>
      <c r="G42" s="272"/>
      <c r="H42" s="272"/>
      <c r="I42" s="272"/>
      <c r="J42" s="272"/>
      <c r="K42" s="272"/>
      <c r="L42" s="272"/>
      <c r="M42" s="272"/>
      <c r="N42" s="272"/>
      <c r="O42" s="273"/>
      <c r="P42" s="2"/>
    </row>
    <row r="43" spans="2:16" ht="15" thickBot="1">
      <c r="B43" s="3"/>
      <c r="C43" s="274"/>
      <c r="D43" s="275"/>
      <c r="E43" s="275"/>
      <c r="F43" s="275"/>
      <c r="G43" s="275"/>
      <c r="H43" s="275"/>
      <c r="I43" s="275"/>
      <c r="J43" s="275"/>
      <c r="K43" s="275"/>
      <c r="L43" s="275"/>
      <c r="M43" s="275"/>
      <c r="N43" s="275"/>
      <c r="O43" s="276"/>
      <c r="P43" s="2"/>
    </row>
    <row r="44" spans="2:16" ht="15.75">
      <c r="B44" s="3"/>
      <c r="C44" s="281" t="s">
        <v>57</v>
      </c>
      <c r="D44" s="282"/>
      <c r="E44" s="282"/>
      <c r="F44" s="282"/>
      <c r="G44" s="282"/>
      <c r="H44" s="282"/>
      <c r="I44" s="282"/>
      <c r="J44" s="33" t="s">
        <v>58</v>
      </c>
      <c r="K44" s="44" t="s">
        <v>59</v>
      </c>
      <c r="L44" s="48" t="s">
        <v>60</v>
      </c>
      <c r="M44" s="284" t="s">
        <v>61</v>
      </c>
      <c r="N44" s="283"/>
      <c r="O44" s="34" t="s">
        <v>52</v>
      </c>
      <c r="P44" s="2"/>
    </row>
    <row r="45" spans="2:16">
      <c r="B45" s="3"/>
      <c r="C45" s="252"/>
      <c r="D45" s="253"/>
      <c r="E45" s="253"/>
      <c r="F45" s="253"/>
      <c r="G45" s="253"/>
      <c r="H45" s="253"/>
      <c r="I45" s="253"/>
      <c r="J45" s="49"/>
      <c r="K45" s="50"/>
      <c r="L45" s="49"/>
      <c r="M45" s="289"/>
      <c r="N45" s="290"/>
      <c r="O45" s="37"/>
      <c r="P45" s="2"/>
    </row>
    <row r="46" spans="2:16" ht="15" thickBot="1">
      <c r="B46" s="3"/>
      <c r="C46" s="264"/>
      <c r="D46" s="265"/>
      <c r="E46" s="265"/>
      <c r="F46" s="265"/>
      <c r="G46" s="265"/>
      <c r="H46" s="265"/>
      <c r="I46" s="265"/>
      <c r="J46" s="51"/>
      <c r="K46" s="52"/>
      <c r="L46" s="51"/>
      <c r="M46" s="266"/>
      <c r="N46" s="267"/>
      <c r="O46" s="53"/>
      <c r="P46" s="2"/>
    </row>
    <row r="47" spans="2:16" ht="15" thickBot="1">
      <c r="B47" s="3"/>
      <c r="C47" s="258" t="s">
        <v>53</v>
      </c>
      <c r="D47" s="259"/>
      <c r="E47" s="259"/>
      <c r="F47" s="259"/>
      <c r="G47" s="259"/>
      <c r="H47" s="259"/>
      <c r="I47" s="259"/>
      <c r="J47" s="259"/>
      <c r="K47" s="259"/>
      <c r="L47" s="259"/>
      <c r="M47" s="259"/>
      <c r="N47" s="260"/>
      <c r="O47" s="43"/>
      <c r="P47" s="2"/>
    </row>
    <row r="48" spans="2:16">
      <c r="B48" s="3"/>
      <c r="C48" s="268" t="s">
        <v>62</v>
      </c>
      <c r="D48" s="269"/>
      <c r="E48" s="269"/>
      <c r="F48" s="269"/>
      <c r="G48" s="269"/>
      <c r="H48" s="269"/>
      <c r="I48" s="269"/>
      <c r="J48" s="269"/>
      <c r="K48" s="269"/>
      <c r="L48" s="269"/>
      <c r="M48" s="269"/>
      <c r="N48" s="269"/>
      <c r="O48" s="270"/>
      <c r="P48" s="2"/>
    </row>
    <row r="49" spans="2:16">
      <c r="B49" s="3"/>
      <c r="C49" s="271"/>
      <c r="D49" s="272"/>
      <c r="E49" s="272"/>
      <c r="F49" s="272"/>
      <c r="G49" s="272"/>
      <c r="H49" s="272"/>
      <c r="I49" s="272"/>
      <c r="J49" s="272"/>
      <c r="K49" s="272"/>
      <c r="L49" s="272"/>
      <c r="M49" s="272"/>
      <c r="N49" s="272"/>
      <c r="O49" s="273"/>
      <c r="P49" s="2"/>
    </row>
    <row r="50" spans="2:16" ht="15" thickBot="1">
      <c r="B50" s="3"/>
      <c r="C50" s="274"/>
      <c r="D50" s="275"/>
      <c r="E50" s="275"/>
      <c r="F50" s="275"/>
      <c r="G50" s="275"/>
      <c r="H50" s="275"/>
      <c r="I50" s="275"/>
      <c r="J50" s="275"/>
      <c r="K50" s="275"/>
      <c r="L50" s="275"/>
      <c r="M50" s="275"/>
      <c r="N50" s="275"/>
      <c r="O50" s="276"/>
      <c r="P50" s="2"/>
    </row>
    <row r="51" spans="2:16" ht="31.5" customHeight="1">
      <c r="B51" s="3"/>
      <c r="C51" s="281" t="s">
        <v>63</v>
      </c>
      <c r="D51" s="282"/>
      <c r="E51" s="282"/>
      <c r="F51" s="282"/>
      <c r="G51" s="282"/>
      <c r="H51" s="282"/>
      <c r="I51" s="282"/>
      <c r="J51" s="33" t="s">
        <v>64</v>
      </c>
      <c r="K51" s="54" t="s">
        <v>65</v>
      </c>
      <c r="L51" s="55" t="s">
        <v>66</v>
      </c>
      <c r="M51" s="287" t="s">
        <v>51</v>
      </c>
      <c r="N51" s="288"/>
      <c r="O51" s="57" t="s">
        <v>52</v>
      </c>
      <c r="P51" s="2"/>
    </row>
    <row r="52" spans="2:16">
      <c r="B52" s="3"/>
      <c r="C52" s="58" t="s">
        <v>119</v>
      </c>
      <c r="D52" s="59"/>
      <c r="E52" s="59"/>
      <c r="F52" s="59"/>
      <c r="G52" s="59"/>
      <c r="H52" s="59"/>
      <c r="I52" s="59"/>
      <c r="J52" s="162">
        <v>104603</v>
      </c>
      <c r="K52" s="163">
        <v>83683</v>
      </c>
      <c r="L52" s="62">
        <v>188286</v>
      </c>
      <c r="M52" s="291">
        <v>10</v>
      </c>
      <c r="N52" s="292"/>
      <c r="O52" s="164">
        <f>+L52/M52</f>
        <v>18828.599999999999</v>
      </c>
      <c r="P52" s="2"/>
    </row>
    <row r="53" spans="2:16">
      <c r="B53" s="3"/>
      <c r="C53" s="58" t="s">
        <v>120</v>
      </c>
      <c r="D53" s="59"/>
      <c r="E53" s="59"/>
      <c r="F53" s="59"/>
      <c r="G53" s="59"/>
      <c r="H53" s="59"/>
      <c r="I53" s="59"/>
      <c r="J53" s="162">
        <v>84176</v>
      </c>
      <c r="K53" s="163">
        <v>67341</v>
      </c>
      <c r="L53" s="62">
        <v>151517</v>
      </c>
      <c r="M53" s="291">
        <v>10</v>
      </c>
      <c r="N53" s="292"/>
      <c r="O53" s="164">
        <f>+L53/M53</f>
        <v>15151.7</v>
      </c>
      <c r="P53" s="2"/>
    </row>
    <row r="54" spans="2:16">
      <c r="B54" s="3"/>
      <c r="C54" s="58"/>
      <c r="D54" s="59"/>
      <c r="E54" s="59"/>
      <c r="F54" s="59"/>
      <c r="G54" s="59"/>
      <c r="H54" s="59"/>
      <c r="I54" s="59"/>
      <c r="J54" s="60"/>
      <c r="K54" s="61"/>
      <c r="L54" s="62"/>
      <c r="M54" s="289"/>
      <c r="N54" s="290"/>
      <c r="O54" s="63"/>
      <c r="P54" s="2"/>
    </row>
    <row r="55" spans="2:16" ht="15" thickBot="1">
      <c r="B55" s="3"/>
      <c r="C55" s="264"/>
      <c r="D55" s="265"/>
      <c r="E55" s="265"/>
      <c r="F55" s="265"/>
      <c r="G55" s="265"/>
      <c r="H55" s="265"/>
      <c r="I55" s="265"/>
      <c r="J55" s="51"/>
      <c r="K55" s="52"/>
      <c r="L55" s="51"/>
      <c r="M55" s="266"/>
      <c r="N55" s="267"/>
      <c r="O55" s="53"/>
      <c r="P55" s="2"/>
    </row>
    <row r="56" spans="2:16" ht="15" thickBot="1">
      <c r="B56" s="3"/>
      <c r="C56" s="258" t="s">
        <v>53</v>
      </c>
      <c r="D56" s="259"/>
      <c r="E56" s="259"/>
      <c r="F56" s="259"/>
      <c r="G56" s="259"/>
      <c r="H56" s="259"/>
      <c r="I56" s="259"/>
      <c r="J56" s="259"/>
      <c r="K56" s="259"/>
      <c r="L56" s="259"/>
      <c r="M56" s="259"/>
      <c r="N56" s="260"/>
      <c r="O56" s="165">
        <f>+SUM(O52:O55)</f>
        <v>33980.300000000003</v>
      </c>
      <c r="P56" s="2"/>
    </row>
    <row r="57" spans="2:16" ht="15" thickBot="1">
      <c r="B57" s="3"/>
      <c r="C57" s="28"/>
      <c r="O57" s="29"/>
      <c r="P57" s="2"/>
    </row>
    <row r="58" spans="2:16" ht="15" thickBot="1">
      <c r="B58" s="3"/>
      <c r="C58" s="261" t="s">
        <v>67</v>
      </c>
      <c r="D58" s="262"/>
      <c r="E58" s="262"/>
      <c r="F58" s="262"/>
      <c r="G58" s="262"/>
      <c r="H58" s="262"/>
      <c r="I58" s="262"/>
      <c r="J58" s="262"/>
      <c r="K58" s="262"/>
      <c r="L58" s="262"/>
      <c r="M58" s="262"/>
      <c r="N58" s="263"/>
      <c r="O58" s="165">
        <f>+O56+O40+O32</f>
        <v>77963.116363636364</v>
      </c>
      <c r="P58" s="2"/>
    </row>
    <row r="59" spans="2:16">
      <c r="B59" s="3"/>
      <c r="C59" s="268" t="s">
        <v>68</v>
      </c>
      <c r="D59" s="269"/>
      <c r="E59" s="269"/>
      <c r="F59" s="269"/>
      <c r="G59" s="269"/>
      <c r="H59" s="269"/>
      <c r="I59" s="269"/>
      <c r="J59" s="269"/>
      <c r="K59" s="269"/>
      <c r="L59" s="269"/>
      <c r="M59" s="269"/>
      <c r="N59" s="269"/>
      <c r="O59" s="270"/>
      <c r="P59" s="2"/>
    </row>
    <row r="60" spans="2:16">
      <c r="B60" s="3"/>
      <c r="C60" s="271"/>
      <c r="D60" s="272"/>
      <c r="E60" s="272"/>
      <c r="F60" s="272"/>
      <c r="G60" s="272"/>
      <c r="H60" s="272"/>
      <c r="I60" s="272"/>
      <c r="J60" s="272"/>
      <c r="K60" s="272"/>
      <c r="L60" s="272"/>
      <c r="M60" s="272"/>
      <c r="N60" s="272"/>
      <c r="O60" s="273"/>
      <c r="P60" s="2"/>
    </row>
    <row r="61" spans="2:16" ht="15" thickBot="1">
      <c r="B61" s="3"/>
      <c r="C61" s="274"/>
      <c r="D61" s="275"/>
      <c r="E61" s="275"/>
      <c r="F61" s="275"/>
      <c r="G61" s="275"/>
      <c r="H61" s="275"/>
      <c r="I61" s="275"/>
      <c r="J61" s="275"/>
      <c r="K61" s="275"/>
      <c r="L61" s="275"/>
      <c r="M61" s="275"/>
      <c r="N61" s="275"/>
      <c r="O61" s="276"/>
      <c r="P61" s="2"/>
    </row>
    <row r="62" spans="2:16">
      <c r="B62" s="3"/>
      <c r="C62" s="281" t="s">
        <v>69</v>
      </c>
      <c r="D62" s="282"/>
      <c r="E62" s="282"/>
      <c r="F62" s="282"/>
      <c r="G62" s="282"/>
      <c r="H62" s="282"/>
      <c r="I62" s="282"/>
      <c r="J62" s="44"/>
      <c r="K62" s="56"/>
      <c r="L62" s="55" t="s">
        <v>70</v>
      </c>
      <c r="M62" s="287" t="s">
        <v>71</v>
      </c>
      <c r="N62" s="288"/>
      <c r="O62" s="57"/>
      <c r="P62" s="2"/>
    </row>
    <row r="63" spans="2:16">
      <c r="B63" s="3"/>
      <c r="C63" s="252" t="s">
        <v>19</v>
      </c>
      <c r="D63" s="253"/>
      <c r="E63" s="253"/>
      <c r="F63" s="253"/>
      <c r="G63" s="253"/>
      <c r="H63" s="253"/>
      <c r="I63" s="253"/>
      <c r="J63" s="64"/>
      <c r="K63" s="65"/>
      <c r="L63" s="66">
        <v>0.28999999999999998</v>
      </c>
      <c r="M63" s="254"/>
      <c r="N63" s="255"/>
      <c r="O63" s="67">
        <f>+$O$58*L63</f>
        <v>22609.303745454545</v>
      </c>
      <c r="P63" s="2"/>
    </row>
    <row r="64" spans="2:16">
      <c r="B64" s="3"/>
      <c r="C64" s="38" t="s">
        <v>72</v>
      </c>
      <c r="D64" s="39"/>
      <c r="E64" s="39"/>
      <c r="F64" s="39"/>
      <c r="G64" s="39"/>
      <c r="H64" s="39"/>
      <c r="I64" s="39"/>
      <c r="J64" s="64"/>
      <c r="K64" s="65"/>
      <c r="L64" s="66">
        <v>0.01</v>
      </c>
      <c r="M64" s="254"/>
      <c r="N64" s="255"/>
      <c r="O64" s="67">
        <f t="shared" ref="O64:O65" si="1">+$O$58*L64</f>
        <v>779.63116363636368</v>
      </c>
      <c r="P64" s="2"/>
    </row>
    <row r="65" spans="2:16" ht="15" thickBot="1">
      <c r="B65" s="3"/>
      <c r="C65" s="22" t="s">
        <v>73</v>
      </c>
      <c r="D65" s="23"/>
      <c r="E65" s="23"/>
      <c r="F65" s="23"/>
      <c r="G65" s="23"/>
      <c r="H65" s="23"/>
      <c r="I65" s="23"/>
      <c r="J65" s="68"/>
      <c r="K65" s="69"/>
      <c r="L65" s="66">
        <v>0.05</v>
      </c>
      <c r="M65" s="256"/>
      <c r="N65" s="257"/>
      <c r="O65" s="67">
        <f t="shared" si="1"/>
        <v>3898.1558181818182</v>
      </c>
      <c r="P65" s="2"/>
    </row>
    <row r="66" spans="2:16" ht="15" thickBot="1">
      <c r="B66" s="3"/>
      <c r="C66" s="258" t="s">
        <v>53</v>
      </c>
      <c r="D66" s="259"/>
      <c r="E66" s="259"/>
      <c r="F66" s="259"/>
      <c r="G66" s="259"/>
      <c r="H66" s="259"/>
      <c r="I66" s="259"/>
      <c r="J66" s="259"/>
      <c r="K66" s="259"/>
      <c r="L66" s="259"/>
      <c r="M66" s="259"/>
      <c r="N66" s="260"/>
      <c r="O66" s="70">
        <f>SUM(O63:O65)</f>
        <v>27287.090727272727</v>
      </c>
      <c r="P66" s="2"/>
    </row>
    <row r="67" spans="2:16" ht="15" thickBot="1">
      <c r="B67" s="3"/>
      <c r="C67" s="28"/>
      <c r="O67" s="29"/>
      <c r="P67" s="2"/>
    </row>
    <row r="68" spans="2:16" ht="15" thickBot="1">
      <c r="B68" s="3"/>
      <c r="C68" s="261" t="s">
        <v>74</v>
      </c>
      <c r="D68" s="262"/>
      <c r="E68" s="262"/>
      <c r="F68" s="262"/>
      <c r="G68" s="262"/>
      <c r="H68" s="262"/>
      <c r="I68" s="262"/>
      <c r="J68" s="262"/>
      <c r="K68" s="262"/>
      <c r="L68" s="262"/>
      <c r="M68" s="262"/>
      <c r="N68" s="263"/>
      <c r="O68" s="173">
        <f>ROUND(O58+O66,0)</f>
        <v>105250</v>
      </c>
      <c r="P68" s="2"/>
    </row>
    <row r="69" spans="2:16">
      <c r="B69" s="3"/>
      <c r="C69" s="25"/>
      <c r="D69" s="26"/>
      <c r="E69" s="26"/>
      <c r="F69" s="26"/>
      <c r="G69" s="26"/>
      <c r="H69" s="26"/>
      <c r="I69" s="26"/>
      <c r="J69" s="26"/>
      <c r="K69" s="26"/>
      <c r="L69" s="26"/>
      <c r="M69" s="26"/>
      <c r="N69" s="26"/>
      <c r="O69" s="27"/>
      <c r="P69" s="2"/>
    </row>
    <row r="70" spans="2:16">
      <c r="B70" s="3"/>
      <c r="C70" s="28"/>
      <c r="O70" s="29"/>
      <c r="P70" s="2"/>
    </row>
    <row r="71" spans="2:16">
      <c r="B71" s="3"/>
      <c r="C71" s="28"/>
      <c r="O71" s="29"/>
      <c r="P71" s="2"/>
    </row>
    <row r="72" spans="2:16">
      <c r="B72" s="3"/>
      <c r="C72" s="28"/>
      <c r="H72" s="71" t="s">
        <v>75</v>
      </c>
      <c r="I72" s="71"/>
      <c r="J72" s="71"/>
      <c r="K72" s="71"/>
      <c r="O72" s="29"/>
      <c r="P72" s="2"/>
    </row>
    <row r="73" spans="2:16">
      <c r="B73" s="3"/>
      <c r="C73" s="28"/>
      <c r="H73" s="71" t="s">
        <v>76</v>
      </c>
      <c r="O73" s="29"/>
      <c r="P73" s="2"/>
    </row>
    <row r="74" spans="2:16">
      <c r="B74" s="3"/>
      <c r="C74" s="28"/>
      <c r="H74" s="71" t="s">
        <v>77</v>
      </c>
      <c r="O74" s="29"/>
      <c r="P74" s="2"/>
    </row>
    <row r="75" spans="2:16">
      <c r="B75" s="3"/>
      <c r="C75" s="14"/>
      <c r="D75" s="72"/>
      <c r="E75" s="72"/>
      <c r="F75" s="72"/>
      <c r="G75" s="72"/>
      <c r="H75" s="71" t="s">
        <v>78</v>
      </c>
      <c r="I75" s="72"/>
      <c r="J75" s="72"/>
      <c r="K75" s="72"/>
      <c r="L75" s="72"/>
      <c r="M75" s="72"/>
      <c r="N75" s="72"/>
      <c r="O75" s="73"/>
      <c r="P75" s="2"/>
    </row>
    <row r="76" spans="2:16">
      <c r="B76" s="3"/>
      <c r="C76" s="28"/>
      <c r="H76" s="1" t="s">
        <v>79</v>
      </c>
      <c r="O76" s="29"/>
      <c r="P76" s="2"/>
    </row>
    <row r="77" spans="2:16">
      <c r="B77" s="3"/>
      <c r="C77" s="74" t="s">
        <v>80</v>
      </c>
      <c r="D77" s="35"/>
      <c r="E77" s="35"/>
      <c r="F77" s="35"/>
      <c r="G77" s="35"/>
      <c r="H77" s="35"/>
      <c r="I77" s="35"/>
      <c r="J77" s="35"/>
      <c r="K77" s="35"/>
      <c r="L77" s="35"/>
      <c r="M77" s="35"/>
      <c r="N77" s="35"/>
      <c r="O77" s="75"/>
      <c r="P77" s="2"/>
    </row>
    <row r="78" spans="2:16">
      <c r="B78" s="3"/>
      <c r="C78" s="249"/>
      <c r="D78" s="250"/>
      <c r="E78" s="250"/>
      <c r="F78" s="250"/>
      <c r="G78" s="250"/>
      <c r="H78" s="250"/>
      <c r="I78" s="250"/>
      <c r="J78" s="250"/>
      <c r="K78" s="250"/>
      <c r="L78" s="250"/>
      <c r="M78" s="250"/>
      <c r="N78" s="250"/>
      <c r="O78" s="251"/>
      <c r="P78" s="2"/>
    </row>
    <row r="79" spans="2:16">
      <c r="B79" s="3"/>
      <c r="C79" s="249"/>
      <c r="D79" s="250"/>
      <c r="E79" s="250"/>
      <c r="F79" s="250"/>
      <c r="G79" s="250"/>
      <c r="H79" s="250"/>
      <c r="I79" s="250"/>
      <c r="J79" s="250"/>
      <c r="K79" s="250"/>
      <c r="L79" s="250"/>
      <c r="M79" s="250"/>
      <c r="N79" s="250"/>
      <c r="O79" s="251"/>
      <c r="P79" s="2"/>
    </row>
    <row r="80" spans="2:16">
      <c r="B80" s="3"/>
      <c r="C80" s="14"/>
      <c r="D80" s="72"/>
      <c r="E80" s="72"/>
      <c r="F80" s="72"/>
      <c r="G80" s="72"/>
      <c r="H80" s="72"/>
      <c r="I80" s="72"/>
      <c r="J80" s="72"/>
      <c r="K80" s="72"/>
      <c r="L80" s="72"/>
      <c r="M80" s="72"/>
      <c r="N80" s="72"/>
      <c r="O80" s="73"/>
      <c r="P80" s="2"/>
    </row>
    <row r="81" spans="2:16">
      <c r="B81" s="3"/>
      <c r="C81" s="76" t="s">
        <v>81</v>
      </c>
      <c r="D81" s="72"/>
      <c r="E81" s="72"/>
      <c r="F81" s="72"/>
      <c r="G81" s="72"/>
      <c r="H81" s="72"/>
      <c r="I81" s="72"/>
      <c r="J81" s="72"/>
      <c r="K81" s="72"/>
      <c r="L81" s="72"/>
      <c r="M81" s="72"/>
      <c r="N81" s="72"/>
      <c r="O81" s="73"/>
      <c r="P81" s="2"/>
    </row>
    <row r="82" spans="2:16" ht="12.75" customHeight="1">
      <c r="B82" s="3"/>
      <c r="C82" s="246" t="s">
        <v>82</v>
      </c>
      <c r="D82" s="247"/>
      <c r="E82" s="247"/>
      <c r="F82" s="247"/>
      <c r="G82" s="247"/>
      <c r="H82" s="247"/>
      <c r="I82" s="247"/>
      <c r="J82" s="247"/>
      <c r="K82" s="247"/>
      <c r="L82" s="247"/>
      <c r="M82" s="247"/>
      <c r="N82" s="247"/>
      <c r="O82" s="248"/>
      <c r="P82" s="2"/>
    </row>
    <row r="83" spans="2:16">
      <c r="B83" s="3"/>
      <c r="C83" s="246"/>
      <c r="D83" s="247"/>
      <c r="E83" s="247"/>
      <c r="F83" s="247"/>
      <c r="G83" s="247"/>
      <c r="H83" s="247"/>
      <c r="I83" s="247"/>
      <c r="J83" s="247"/>
      <c r="K83" s="247"/>
      <c r="L83" s="247"/>
      <c r="M83" s="247"/>
      <c r="N83" s="247"/>
      <c r="O83" s="248"/>
      <c r="P83" s="2"/>
    </row>
    <row r="84" spans="2:16" ht="12.95" customHeight="1">
      <c r="B84" s="3"/>
      <c r="C84" s="246" t="s">
        <v>83</v>
      </c>
      <c r="D84" s="247"/>
      <c r="E84" s="247"/>
      <c r="F84" s="247"/>
      <c r="G84" s="247"/>
      <c r="H84" s="247"/>
      <c r="I84" s="247"/>
      <c r="J84" s="247"/>
      <c r="K84" s="247"/>
      <c r="L84" s="247"/>
      <c r="M84" s="247"/>
      <c r="N84" s="247"/>
      <c r="O84" s="248"/>
      <c r="P84" s="2"/>
    </row>
    <row r="85" spans="2:16">
      <c r="B85" s="3"/>
      <c r="C85" s="246"/>
      <c r="D85" s="247"/>
      <c r="E85" s="247"/>
      <c r="F85" s="247"/>
      <c r="G85" s="247"/>
      <c r="H85" s="247"/>
      <c r="I85" s="247"/>
      <c r="J85" s="247"/>
      <c r="K85" s="247"/>
      <c r="L85" s="247"/>
      <c r="M85" s="247"/>
      <c r="N85" s="247"/>
      <c r="O85" s="248"/>
      <c r="P85" s="2"/>
    </row>
    <row r="86" spans="2:16">
      <c r="B86" s="3"/>
      <c r="C86" s="14"/>
      <c r="D86" s="72"/>
      <c r="E86" s="72"/>
      <c r="F86" s="72"/>
      <c r="G86" s="72"/>
      <c r="H86" s="72"/>
      <c r="I86" s="72"/>
      <c r="J86" s="72"/>
      <c r="K86" s="72"/>
      <c r="L86" s="72"/>
      <c r="M86" s="72"/>
      <c r="N86" s="72"/>
      <c r="O86" s="73"/>
      <c r="P86" s="2"/>
    </row>
    <row r="87" spans="2:16">
      <c r="B87" s="3"/>
      <c r="C87" s="28"/>
      <c r="H87" s="71" t="s">
        <v>75</v>
      </c>
      <c r="O87" s="29"/>
      <c r="P87" s="2"/>
    </row>
    <row r="88" spans="2:16">
      <c r="B88" s="3"/>
      <c r="C88" s="28"/>
      <c r="H88" s="1" t="s">
        <v>76</v>
      </c>
      <c r="I88" s="39"/>
      <c r="J88" s="39"/>
      <c r="K88" s="39"/>
      <c r="O88" s="29"/>
      <c r="P88" s="2"/>
    </row>
    <row r="89" spans="2:16">
      <c r="B89" s="3"/>
      <c r="C89" s="28"/>
      <c r="H89" s="1" t="s">
        <v>84</v>
      </c>
      <c r="I89" s="77"/>
      <c r="J89" s="77"/>
      <c r="K89" s="77"/>
      <c r="O89" s="29"/>
      <c r="P89" s="2"/>
    </row>
    <row r="90" spans="2:16">
      <c r="B90" s="3"/>
      <c r="C90" s="78"/>
      <c r="D90" s="72"/>
      <c r="E90" s="72"/>
      <c r="F90" s="72"/>
      <c r="G90" s="72"/>
      <c r="H90" s="1" t="s">
        <v>78</v>
      </c>
      <c r="L90" s="72"/>
      <c r="M90" s="72"/>
      <c r="N90" s="72"/>
      <c r="O90" s="73"/>
      <c r="P90" s="2"/>
    </row>
    <row r="91" spans="2:16" ht="17.25" customHeight="1">
      <c r="B91" s="3"/>
      <c r="C91" s="78"/>
      <c r="D91" s="77"/>
      <c r="E91" s="77"/>
      <c r="K91" s="238"/>
      <c r="L91" s="238"/>
      <c r="M91" s="238"/>
      <c r="N91" s="238"/>
      <c r="O91" s="239"/>
      <c r="P91" s="2"/>
    </row>
    <row r="92" spans="2:16" ht="18.75" customHeight="1" thickBot="1">
      <c r="B92" s="3"/>
      <c r="C92" s="242"/>
      <c r="D92" s="243"/>
      <c r="E92" s="243"/>
      <c r="F92" s="52"/>
      <c r="G92" s="52"/>
      <c r="H92" s="52"/>
      <c r="I92" s="52"/>
      <c r="J92" s="52"/>
      <c r="K92" s="240"/>
      <c r="L92" s="240"/>
      <c r="M92" s="240"/>
      <c r="N92" s="240"/>
      <c r="O92" s="241"/>
      <c r="P92" s="2"/>
    </row>
    <row r="93" spans="2:16" ht="15" thickBot="1">
      <c r="B93" s="79"/>
      <c r="C93" s="80"/>
      <c r="D93" s="80"/>
      <c r="E93" s="80"/>
      <c r="F93" s="80"/>
      <c r="G93" s="80"/>
      <c r="H93" s="80"/>
      <c r="I93" s="80"/>
      <c r="J93" s="80"/>
      <c r="K93" s="80"/>
      <c r="L93" s="80"/>
      <c r="M93" s="80"/>
      <c r="N93" s="80"/>
      <c r="O93" s="80"/>
      <c r="P93" s="81"/>
    </row>
    <row r="94" spans="2:16" ht="15" thickTop="1"/>
  </sheetData>
  <mergeCells count="81">
    <mergeCell ref="C5:O5"/>
    <mergeCell ref="M11:M13"/>
    <mergeCell ref="N11:N13"/>
    <mergeCell ref="D13:K13"/>
    <mergeCell ref="D11:K12"/>
    <mergeCell ref="C7:C13"/>
    <mergeCell ref="D7:K7"/>
    <mergeCell ref="D8:K8"/>
    <mergeCell ref="D9:K9"/>
    <mergeCell ref="L9:L10"/>
    <mergeCell ref="O11:O13"/>
    <mergeCell ref="L7:O8"/>
    <mergeCell ref="M9:O10"/>
    <mergeCell ref="D10:K10"/>
    <mergeCell ref="L11:L13"/>
    <mergeCell ref="M24:N24"/>
    <mergeCell ref="C28:G28"/>
    <mergeCell ref="H28:I28"/>
    <mergeCell ref="M23:N23"/>
    <mergeCell ref="C21:O21"/>
    <mergeCell ref="D24:L24"/>
    <mergeCell ref="C25:O27"/>
    <mergeCell ref="D23:L23"/>
    <mergeCell ref="C29:G29"/>
    <mergeCell ref="H29:I29"/>
    <mergeCell ref="J29:K29"/>
    <mergeCell ref="M29:N29"/>
    <mergeCell ref="J28:K28"/>
    <mergeCell ref="M28:N28"/>
    <mergeCell ref="C31:G31"/>
    <mergeCell ref="H31:I31"/>
    <mergeCell ref="J31:K31"/>
    <mergeCell ref="M31:N31"/>
    <mergeCell ref="M30:N30"/>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C48:O50"/>
    <mergeCell ref="C59:O61"/>
    <mergeCell ref="C55:I55"/>
    <mergeCell ref="M55:N55"/>
    <mergeCell ref="C56:N56"/>
    <mergeCell ref="C32:N32"/>
    <mergeCell ref="C58:N58"/>
    <mergeCell ref="C41:O43"/>
    <mergeCell ref="C39:J39"/>
    <mergeCell ref="M39:N39"/>
    <mergeCell ref="C37:J37"/>
    <mergeCell ref="C36:J36"/>
    <mergeCell ref="C40:N40"/>
    <mergeCell ref="M36:N36"/>
    <mergeCell ref="M37:N37"/>
    <mergeCell ref="M38:N38"/>
    <mergeCell ref="C33:O35"/>
    <mergeCell ref="B2:E2"/>
    <mergeCell ref="B1:L1"/>
    <mergeCell ref="B4:P4"/>
    <mergeCell ref="K91:O92"/>
    <mergeCell ref="C92:E92"/>
    <mergeCell ref="C17:F17"/>
    <mergeCell ref="C82:O83"/>
    <mergeCell ref="C78:O78"/>
    <mergeCell ref="C79:O79"/>
    <mergeCell ref="C63:I63"/>
    <mergeCell ref="M63:N63"/>
    <mergeCell ref="M64:N64"/>
    <mergeCell ref="M65:N65"/>
    <mergeCell ref="C66:N66"/>
    <mergeCell ref="C68:N68"/>
    <mergeCell ref="C84: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98CA0-1E80-4155-92AB-7E11BD286C93}">
  <dimension ref="B1:P94"/>
  <sheetViews>
    <sheetView showGridLines="0" view="pageBreakPreview" zoomScale="55" zoomScaleNormal="80" zoomScaleSheetLayoutView="5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(Entidad)'!D13</f>
        <v>1.02</v>
      </c>
      <c r="D24" s="311" t="str">
        <f>+'PRESUPUESTO OFICIAL (Entidad)'!G13</f>
        <v>Suministro e instalación de enchape para muros de cocina incluye alistamiento</v>
      </c>
      <c r="E24" s="312"/>
      <c r="F24" s="312"/>
      <c r="G24" s="312"/>
      <c r="H24" s="312"/>
      <c r="I24" s="312"/>
      <c r="J24" s="312"/>
      <c r="K24" s="312"/>
      <c r="L24" s="313"/>
      <c r="M24" s="302" t="str">
        <f>+'PRESUPUESTO OFICIAL (Entidad)'!H13</f>
        <v>M2</v>
      </c>
      <c r="N24" s="303"/>
      <c r="O24" s="31">
        <f>+'PRESUPUESTO OFICIAL (Entidad)'!I13</f>
        <v>37.03</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118</v>
      </c>
      <c r="D29" s="253"/>
      <c r="E29" s="253"/>
      <c r="F29" s="253"/>
      <c r="G29" s="280"/>
      <c r="H29" s="298"/>
      <c r="I29" s="280"/>
      <c r="J29" s="298"/>
      <c r="K29" s="280"/>
      <c r="L29" s="36"/>
      <c r="M29" s="299">
        <v>0.1</v>
      </c>
      <c r="N29" s="297"/>
      <c r="O29" s="37">
        <f>+M29*O56</f>
        <v>3398.0300000000007</v>
      </c>
      <c r="P29" s="2"/>
    </row>
    <row r="30" spans="2:16">
      <c r="B30" s="3"/>
      <c r="C30" s="38" t="s">
        <v>113</v>
      </c>
      <c r="D30" s="39"/>
      <c r="E30" s="39"/>
      <c r="F30" s="39"/>
      <c r="G30" s="40"/>
      <c r="H30" s="41"/>
      <c r="I30" s="40"/>
      <c r="J30" s="41"/>
      <c r="K30" s="40"/>
      <c r="L30" s="36">
        <v>70000</v>
      </c>
      <c r="M30" s="296">
        <v>11</v>
      </c>
      <c r="N30" s="297"/>
      <c r="O30" s="37">
        <f>+L30/M30</f>
        <v>6363.636363636364</v>
      </c>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+SUM(O29:O30)</f>
        <v>9761.6663636363646</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t="s">
        <v>157</v>
      </c>
      <c r="D37" s="253"/>
      <c r="E37" s="253"/>
      <c r="F37" s="253"/>
      <c r="G37" s="253"/>
      <c r="H37" s="253"/>
      <c r="I37" s="253"/>
      <c r="J37" s="280"/>
      <c r="K37" s="45" t="s">
        <v>93</v>
      </c>
      <c r="L37" s="161">
        <f>1*1.05</f>
        <v>1.05</v>
      </c>
      <c r="M37" s="285">
        <v>29879</v>
      </c>
      <c r="N37" s="286"/>
      <c r="O37" s="37">
        <f>+L37*M37</f>
        <v>31372.95</v>
      </c>
      <c r="P37" s="2"/>
    </row>
    <row r="38" spans="2:16">
      <c r="B38" s="3"/>
      <c r="C38" s="38" t="s">
        <v>115</v>
      </c>
      <c r="D38" s="39"/>
      <c r="E38" s="39"/>
      <c r="F38" s="39"/>
      <c r="G38" s="39"/>
      <c r="H38" s="39"/>
      <c r="I38" s="39"/>
      <c r="J38" s="40"/>
      <c r="K38" s="158" t="s">
        <v>117</v>
      </c>
      <c r="L38" s="161">
        <v>3</v>
      </c>
      <c r="M38" s="285">
        <v>815</v>
      </c>
      <c r="N38" s="286"/>
      <c r="O38" s="37">
        <f t="shared" ref="O38:O39" si="0">+L38*M38</f>
        <v>2445</v>
      </c>
      <c r="P38" s="2"/>
    </row>
    <row r="39" spans="2:16" ht="15" thickBot="1">
      <c r="B39" s="3"/>
      <c r="C39" s="264" t="s">
        <v>116</v>
      </c>
      <c r="D39" s="265"/>
      <c r="E39" s="265"/>
      <c r="F39" s="265"/>
      <c r="G39" s="265"/>
      <c r="H39" s="265"/>
      <c r="I39" s="265"/>
      <c r="J39" s="277"/>
      <c r="K39" s="158" t="s">
        <v>117</v>
      </c>
      <c r="L39" s="161">
        <v>0.315</v>
      </c>
      <c r="M39" s="278">
        <v>1280</v>
      </c>
      <c r="N39" s="279"/>
      <c r="O39" s="37">
        <f t="shared" si="0"/>
        <v>403.2</v>
      </c>
      <c r="P39" s="2"/>
    </row>
    <row r="40" spans="2:16" ht="15" thickBot="1">
      <c r="B40" s="3"/>
      <c r="C40" s="258" t="s">
        <v>53</v>
      </c>
      <c r="D40" s="259"/>
      <c r="E40" s="259"/>
      <c r="F40" s="259"/>
      <c r="G40" s="259"/>
      <c r="H40" s="259"/>
      <c r="I40" s="259"/>
      <c r="J40" s="259"/>
      <c r="K40" s="259"/>
      <c r="L40" s="259"/>
      <c r="M40" s="259"/>
      <c r="N40" s="260"/>
      <c r="O40" s="47">
        <f>SUM(O37:O39)</f>
        <v>34221.149999999994</v>
      </c>
      <c r="P40" s="2"/>
    </row>
    <row r="41" spans="2:16">
      <c r="B41" s="3"/>
      <c r="C41" s="268" t="s">
        <v>56</v>
      </c>
      <c r="D41" s="269"/>
      <c r="E41" s="269"/>
      <c r="F41" s="269"/>
      <c r="G41" s="269"/>
      <c r="H41" s="269"/>
      <c r="I41" s="269"/>
      <c r="J41" s="269"/>
      <c r="K41" s="269"/>
      <c r="L41" s="269"/>
      <c r="M41" s="269"/>
      <c r="N41" s="269"/>
      <c r="O41" s="270"/>
      <c r="P41" s="2"/>
    </row>
    <row r="42" spans="2:16">
      <c r="B42" s="3"/>
      <c r="C42" s="271"/>
      <c r="D42" s="272"/>
      <c r="E42" s="272"/>
      <c r="F42" s="272"/>
      <c r="G42" s="272"/>
      <c r="H42" s="272"/>
      <c r="I42" s="272"/>
      <c r="J42" s="272"/>
      <c r="K42" s="272"/>
      <c r="L42" s="272"/>
      <c r="M42" s="272"/>
      <c r="N42" s="272"/>
      <c r="O42" s="273"/>
      <c r="P42" s="2"/>
    </row>
    <row r="43" spans="2:16" ht="15" thickBot="1">
      <c r="B43" s="3"/>
      <c r="C43" s="274"/>
      <c r="D43" s="275"/>
      <c r="E43" s="275"/>
      <c r="F43" s="275"/>
      <c r="G43" s="275"/>
      <c r="H43" s="275"/>
      <c r="I43" s="275"/>
      <c r="J43" s="275"/>
      <c r="K43" s="275"/>
      <c r="L43" s="275"/>
      <c r="M43" s="275"/>
      <c r="N43" s="275"/>
      <c r="O43" s="276"/>
      <c r="P43" s="2"/>
    </row>
    <row r="44" spans="2:16" ht="15.75">
      <c r="B44" s="3"/>
      <c r="C44" s="281" t="s">
        <v>57</v>
      </c>
      <c r="D44" s="282"/>
      <c r="E44" s="282"/>
      <c r="F44" s="282"/>
      <c r="G44" s="282"/>
      <c r="H44" s="282"/>
      <c r="I44" s="282"/>
      <c r="J44" s="33" t="s">
        <v>58</v>
      </c>
      <c r="K44" s="44" t="s">
        <v>59</v>
      </c>
      <c r="L44" s="48" t="s">
        <v>60</v>
      </c>
      <c r="M44" s="284" t="s">
        <v>61</v>
      </c>
      <c r="N44" s="283"/>
      <c r="O44" s="34" t="s">
        <v>52</v>
      </c>
      <c r="P44" s="2"/>
    </row>
    <row r="45" spans="2:16">
      <c r="B45" s="3"/>
      <c r="C45" s="252"/>
      <c r="D45" s="253"/>
      <c r="E45" s="253"/>
      <c r="F45" s="253"/>
      <c r="G45" s="253"/>
      <c r="H45" s="253"/>
      <c r="I45" s="253"/>
      <c r="J45" s="49"/>
      <c r="K45" s="50"/>
      <c r="L45" s="49"/>
      <c r="M45" s="289"/>
      <c r="N45" s="290"/>
      <c r="O45" s="37"/>
      <c r="P45" s="2"/>
    </row>
    <row r="46" spans="2:16" ht="15" thickBot="1">
      <c r="B46" s="3"/>
      <c r="C46" s="264"/>
      <c r="D46" s="265"/>
      <c r="E46" s="265"/>
      <c r="F46" s="265"/>
      <c r="G46" s="265"/>
      <c r="H46" s="265"/>
      <c r="I46" s="265"/>
      <c r="J46" s="51"/>
      <c r="K46" s="52"/>
      <c r="L46" s="51"/>
      <c r="M46" s="266"/>
      <c r="N46" s="267"/>
      <c r="O46" s="53"/>
      <c r="P46" s="2"/>
    </row>
    <row r="47" spans="2:16" ht="15" thickBot="1">
      <c r="B47" s="3"/>
      <c r="C47" s="258" t="s">
        <v>53</v>
      </c>
      <c r="D47" s="259"/>
      <c r="E47" s="259"/>
      <c r="F47" s="259"/>
      <c r="G47" s="259"/>
      <c r="H47" s="259"/>
      <c r="I47" s="259"/>
      <c r="J47" s="259"/>
      <c r="K47" s="259"/>
      <c r="L47" s="259"/>
      <c r="M47" s="259"/>
      <c r="N47" s="260"/>
      <c r="O47" s="43"/>
      <c r="P47" s="2"/>
    </row>
    <row r="48" spans="2:16">
      <c r="B48" s="3"/>
      <c r="C48" s="268" t="s">
        <v>62</v>
      </c>
      <c r="D48" s="269"/>
      <c r="E48" s="269"/>
      <c r="F48" s="269"/>
      <c r="G48" s="269"/>
      <c r="H48" s="269"/>
      <c r="I48" s="269"/>
      <c r="J48" s="269"/>
      <c r="K48" s="269"/>
      <c r="L48" s="269"/>
      <c r="M48" s="269"/>
      <c r="N48" s="269"/>
      <c r="O48" s="270"/>
      <c r="P48" s="2"/>
    </row>
    <row r="49" spans="2:16">
      <c r="B49" s="3"/>
      <c r="C49" s="271"/>
      <c r="D49" s="272"/>
      <c r="E49" s="272"/>
      <c r="F49" s="272"/>
      <c r="G49" s="272"/>
      <c r="H49" s="272"/>
      <c r="I49" s="272"/>
      <c r="J49" s="272"/>
      <c r="K49" s="272"/>
      <c r="L49" s="272"/>
      <c r="M49" s="272"/>
      <c r="N49" s="272"/>
      <c r="O49" s="273"/>
      <c r="P49" s="2"/>
    </row>
    <row r="50" spans="2:16" ht="15" thickBot="1">
      <c r="B50" s="3"/>
      <c r="C50" s="274"/>
      <c r="D50" s="275"/>
      <c r="E50" s="275"/>
      <c r="F50" s="275"/>
      <c r="G50" s="275"/>
      <c r="H50" s="275"/>
      <c r="I50" s="275"/>
      <c r="J50" s="275"/>
      <c r="K50" s="275"/>
      <c r="L50" s="275"/>
      <c r="M50" s="275"/>
      <c r="N50" s="275"/>
      <c r="O50" s="276"/>
      <c r="P50" s="2"/>
    </row>
    <row r="51" spans="2:16" ht="31.5" customHeight="1">
      <c r="B51" s="3"/>
      <c r="C51" s="281" t="s">
        <v>63</v>
      </c>
      <c r="D51" s="282"/>
      <c r="E51" s="282"/>
      <c r="F51" s="282"/>
      <c r="G51" s="282"/>
      <c r="H51" s="282"/>
      <c r="I51" s="282"/>
      <c r="J51" s="33" t="s">
        <v>64</v>
      </c>
      <c r="K51" s="54" t="s">
        <v>65</v>
      </c>
      <c r="L51" s="55" t="s">
        <v>66</v>
      </c>
      <c r="M51" s="287" t="s">
        <v>51</v>
      </c>
      <c r="N51" s="288"/>
      <c r="O51" s="57" t="s">
        <v>52</v>
      </c>
      <c r="P51" s="2"/>
    </row>
    <row r="52" spans="2:16">
      <c r="B52" s="3"/>
      <c r="C52" s="58" t="s">
        <v>119</v>
      </c>
      <c r="D52" s="59"/>
      <c r="E52" s="59"/>
      <c r="F52" s="59"/>
      <c r="G52" s="59"/>
      <c r="H52" s="59"/>
      <c r="I52" s="59"/>
      <c r="J52" s="162">
        <v>104603</v>
      </c>
      <c r="K52" s="163">
        <v>83683</v>
      </c>
      <c r="L52" s="62">
        <v>188286</v>
      </c>
      <c r="M52" s="291">
        <v>10</v>
      </c>
      <c r="N52" s="292"/>
      <c r="O52" s="164">
        <f>+L52/M52</f>
        <v>18828.599999999999</v>
      </c>
      <c r="P52" s="2"/>
    </row>
    <row r="53" spans="2:16">
      <c r="B53" s="3"/>
      <c r="C53" s="58" t="s">
        <v>120</v>
      </c>
      <c r="D53" s="59"/>
      <c r="E53" s="59"/>
      <c r="F53" s="59"/>
      <c r="G53" s="59"/>
      <c r="H53" s="59"/>
      <c r="I53" s="59"/>
      <c r="J53" s="162">
        <v>84176</v>
      </c>
      <c r="K53" s="163">
        <v>67341</v>
      </c>
      <c r="L53" s="62">
        <v>151517</v>
      </c>
      <c r="M53" s="291">
        <v>10</v>
      </c>
      <c r="N53" s="292"/>
      <c r="O53" s="164">
        <f>+L53/M53</f>
        <v>15151.7</v>
      </c>
      <c r="P53" s="2"/>
    </row>
    <row r="54" spans="2:16">
      <c r="B54" s="3"/>
      <c r="C54" s="58"/>
      <c r="D54" s="59"/>
      <c r="E54" s="59"/>
      <c r="F54" s="59"/>
      <c r="G54" s="59"/>
      <c r="H54" s="59"/>
      <c r="I54" s="59"/>
      <c r="J54" s="60"/>
      <c r="K54" s="61"/>
      <c r="L54" s="62"/>
      <c r="M54" s="289"/>
      <c r="N54" s="290"/>
      <c r="O54" s="63"/>
      <c r="P54" s="2"/>
    </row>
    <row r="55" spans="2:16" ht="15" thickBot="1">
      <c r="B55" s="3"/>
      <c r="C55" s="264"/>
      <c r="D55" s="265"/>
      <c r="E55" s="265"/>
      <c r="F55" s="265"/>
      <c r="G55" s="265"/>
      <c r="H55" s="265"/>
      <c r="I55" s="265"/>
      <c r="J55" s="51"/>
      <c r="K55" s="52"/>
      <c r="L55" s="51"/>
      <c r="M55" s="266"/>
      <c r="N55" s="267"/>
      <c r="O55" s="53"/>
      <c r="P55" s="2"/>
    </row>
    <row r="56" spans="2:16" ht="15" thickBot="1">
      <c r="B56" s="3"/>
      <c r="C56" s="258" t="s">
        <v>53</v>
      </c>
      <c r="D56" s="259"/>
      <c r="E56" s="259"/>
      <c r="F56" s="259"/>
      <c r="G56" s="259"/>
      <c r="H56" s="259"/>
      <c r="I56" s="259"/>
      <c r="J56" s="259"/>
      <c r="K56" s="259"/>
      <c r="L56" s="259"/>
      <c r="M56" s="259"/>
      <c r="N56" s="260"/>
      <c r="O56" s="165">
        <f>+SUM(O52:O55)</f>
        <v>33980.300000000003</v>
      </c>
      <c r="P56" s="2"/>
    </row>
    <row r="57" spans="2:16" ht="15" thickBot="1">
      <c r="B57" s="3"/>
      <c r="C57" s="28"/>
      <c r="O57" s="29"/>
      <c r="P57" s="2"/>
    </row>
    <row r="58" spans="2:16" ht="15" thickBot="1">
      <c r="B58" s="3"/>
      <c r="C58" s="261" t="s">
        <v>67</v>
      </c>
      <c r="D58" s="262"/>
      <c r="E58" s="262"/>
      <c r="F58" s="262"/>
      <c r="G58" s="262"/>
      <c r="H58" s="262"/>
      <c r="I58" s="262"/>
      <c r="J58" s="262"/>
      <c r="K58" s="262"/>
      <c r="L58" s="262"/>
      <c r="M58" s="262"/>
      <c r="N58" s="263"/>
      <c r="O58" s="165">
        <f>+O56+O40+O32</f>
        <v>77963.116363636364</v>
      </c>
      <c r="P58" s="2"/>
    </row>
    <row r="59" spans="2:16">
      <c r="B59" s="3"/>
      <c r="C59" s="268" t="s">
        <v>68</v>
      </c>
      <c r="D59" s="269"/>
      <c r="E59" s="269"/>
      <c r="F59" s="269"/>
      <c r="G59" s="269"/>
      <c r="H59" s="269"/>
      <c r="I59" s="269"/>
      <c r="J59" s="269"/>
      <c r="K59" s="269"/>
      <c r="L59" s="269"/>
      <c r="M59" s="269"/>
      <c r="N59" s="269"/>
      <c r="O59" s="270"/>
      <c r="P59" s="2"/>
    </row>
    <row r="60" spans="2:16">
      <c r="B60" s="3"/>
      <c r="C60" s="271"/>
      <c r="D60" s="272"/>
      <c r="E60" s="272"/>
      <c r="F60" s="272"/>
      <c r="G60" s="272"/>
      <c r="H60" s="272"/>
      <c r="I60" s="272"/>
      <c r="J60" s="272"/>
      <c r="K60" s="272"/>
      <c r="L60" s="272"/>
      <c r="M60" s="272"/>
      <c r="N60" s="272"/>
      <c r="O60" s="273"/>
      <c r="P60" s="2"/>
    </row>
    <row r="61" spans="2:16" ht="15" thickBot="1">
      <c r="B61" s="3"/>
      <c r="C61" s="274"/>
      <c r="D61" s="275"/>
      <c r="E61" s="275"/>
      <c r="F61" s="275"/>
      <c r="G61" s="275"/>
      <c r="H61" s="275"/>
      <c r="I61" s="275"/>
      <c r="J61" s="275"/>
      <c r="K61" s="275"/>
      <c r="L61" s="275"/>
      <c r="M61" s="275"/>
      <c r="N61" s="275"/>
      <c r="O61" s="276"/>
      <c r="P61" s="2"/>
    </row>
    <row r="62" spans="2:16">
      <c r="B62" s="3"/>
      <c r="C62" s="281" t="s">
        <v>69</v>
      </c>
      <c r="D62" s="282"/>
      <c r="E62" s="282"/>
      <c r="F62" s="282"/>
      <c r="G62" s="282"/>
      <c r="H62" s="282"/>
      <c r="I62" s="282"/>
      <c r="J62" s="44"/>
      <c r="K62" s="56"/>
      <c r="L62" s="55" t="s">
        <v>70</v>
      </c>
      <c r="M62" s="287" t="s">
        <v>71</v>
      </c>
      <c r="N62" s="288"/>
      <c r="O62" s="57"/>
      <c r="P62" s="2"/>
    </row>
    <row r="63" spans="2:16">
      <c r="B63" s="3"/>
      <c r="C63" s="252" t="s">
        <v>19</v>
      </c>
      <c r="D63" s="253"/>
      <c r="E63" s="253"/>
      <c r="F63" s="253"/>
      <c r="G63" s="253"/>
      <c r="H63" s="253"/>
      <c r="I63" s="253"/>
      <c r="J63" s="64"/>
      <c r="K63" s="65"/>
      <c r="L63" s="66">
        <v>0.28999999999999998</v>
      </c>
      <c r="M63" s="254"/>
      <c r="N63" s="255"/>
      <c r="O63" s="67">
        <f>+$O$58*L63</f>
        <v>22609.303745454545</v>
      </c>
      <c r="P63" s="2"/>
    </row>
    <row r="64" spans="2:16">
      <c r="B64" s="3"/>
      <c r="C64" s="38" t="s">
        <v>72</v>
      </c>
      <c r="D64" s="39"/>
      <c r="E64" s="39"/>
      <c r="F64" s="39"/>
      <c r="G64" s="39"/>
      <c r="H64" s="39"/>
      <c r="I64" s="39"/>
      <c r="J64" s="64"/>
      <c r="K64" s="65"/>
      <c r="L64" s="66">
        <v>0.01</v>
      </c>
      <c r="M64" s="254"/>
      <c r="N64" s="255"/>
      <c r="O64" s="67">
        <f t="shared" ref="O64:O65" si="1">+$O$58*L64</f>
        <v>779.63116363636368</v>
      </c>
      <c r="P64" s="2"/>
    </row>
    <row r="65" spans="2:16" ht="15" thickBot="1">
      <c r="B65" s="3"/>
      <c r="C65" s="22" t="s">
        <v>73</v>
      </c>
      <c r="D65" s="23"/>
      <c r="E65" s="23"/>
      <c r="F65" s="23"/>
      <c r="G65" s="23"/>
      <c r="H65" s="23"/>
      <c r="I65" s="23"/>
      <c r="J65" s="68"/>
      <c r="K65" s="69"/>
      <c r="L65" s="66">
        <v>0.05</v>
      </c>
      <c r="M65" s="256"/>
      <c r="N65" s="257"/>
      <c r="O65" s="67">
        <f t="shared" si="1"/>
        <v>3898.1558181818182</v>
      </c>
      <c r="P65" s="2"/>
    </row>
    <row r="66" spans="2:16" ht="15" thickBot="1">
      <c r="B66" s="3"/>
      <c r="C66" s="258" t="s">
        <v>53</v>
      </c>
      <c r="D66" s="259"/>
      <c r="E66" s="259"/>
      <c r="F66" s="259"/>
      <c r="G66" s="259"/>
      <c r="H66" s="259"/>
      <c r="I66" s="259"/>
      <c r="J66" s="259"/>
      <c r="K66" s="259"/>
      <c r="L66" s="259"/>
      <c r="M66" s="259"/>
      <c r="N66" s="260"/>
      <c r="O66" s="70">
        <f>SUM(O63:O65)</f>
        <v>27287.090727272727</v>
      </c>
      <c r="P66" s="2"/>
    </row>
    <row r="67" spans="2:16" ht="15" thickBot="1">
      <c r="B67" s="3"/>
      <c r="C67" s="28"/>
      <c r="O67" s="29"/>
      <c r="P67" s="2"/>
    </row>
    <row r="68" spans="2:16" ht="15" thickBot="1">
      <c r="B68" s="3"/>
      <c r="C68" s="261" t="s">
        <v>74</v>
      </c>
      <c r="D68" s="262"/>
      <c r="E68" s="262"/>
      <c r="F68" s="262"/>
      <c r="G68" s="262"/>
      <c r="H68" s="262"/>
      <c r="I68" s="262"/>
      <c r="J68" s="262"/>
      <c r="K68" s="262"/>
      <c r="L68" s="262"/>
      <c r="M68" s="262"/>
      <c r="N68" s="263"/>
      <c r="O68" s="166">
        <f>ROUND(O58+O66,0)</f>
        <v>105250</v>
      </c>
      <c r="P68" s="2"/>
    </row>
    <row r="69" spans="2:16">
      <c r="B69" s="3"/>
      <c r="C69" s="25"/>
      <c r="D69" s="26"/>
      <c r="E69" s="26"/>
      <c r="F69" s="26"/>
      <c r="G69" s="26"/>
      <c r="H69" s="26"/>
      <c r="I69" s="26"/>
      <c r="J69" s="26"/>
      <c r="K69" s="26"/>
      <c r="L69" s="26"/>
      <c r="M69" s="26"/>
      <c r="N69" s="26"/>
      <c r="O69" s="27"/>
      <c r="P69" s="2"/>
    </row>
    <row r="70" spans="2:16">
      <c r="B70" s="3"/>
      <c r="C70" s="28"/>
      <c r="O70" s="29"/>
      <c r="P70" s="2"/>
    </row>
    <row r="71" spans="2:16">
      <c r="B71" s="3"/>
      <c r="C71" s="28"/>
      <c r="O71" s="29"/>
      <c r="P71" s="2"/>
    </row>
    <row r="72" spans="2:16">
      <c r="B72" s="3"/>
      <c r="C72" s="28"/>
      <c r="H72" s="71" t="s">
        <v>75</v>
      </c>
      <c r="I72" s="71"/>
      <c r="J72" s="71"/>
      <c r="K72" s="71"/>
      <c r="O72" s="29"/>
      <c r="P72" s="2"/>
    </row>
    <row r="73" spans="2:16">
      <c r="B73" s="3"/>
      <c r="C73" s="28"/>
      <c r="H73" s="71" t="s">
        <v>76</v>
      </c>
      <c r="O73" s="29"/>
      <c r="P73" s="2"/>
    </row>
    <row r="74" spans="2:16">
      <c r="B74" s="3"/>
      <c r="C74" s="28"/>
      <c r="H74" s="71" t="s">
        <v>77</v>
      </c>
      <c r="O74" s="29"/>
      <c r="P74" s="2"/>
    </row>
    <row r="75" spans="2:16">
      <c r="B75" s="3"/>
      <c r="C75" s="14"/>
      <c r="D75" s="72"/>
      <c r="E75" s="72"/>
      <c r="F75" s="72"/>
      <c r="G75" s="72"/>
      <c r="H75" s="71" t="s">
        <v>78</v>
      </c>
      <c r="I75" s="72"/>
      <c r="J75" s="72"/>
      <c r="K75" s="72"/>
      <c r="L75" s="72"/>
      <c r="M75" s="72"/>
      <c r="N75" s="72"/>
      <c r="O75" s="73"/>
      <c r="P75" s="2"/>
    </row>
    <row r="76" spans="2:16">
      <c r="B76" s="3"/>
      <c r="C76" s="28"/>
      <c r="H76" s="1" t="s">
        <v>79</v>
      </c>
      <c r="O76" s="29"/>
      <c r="P76" s="2"/>
    </row>
    <row r="77" spans="2:16">
      <c r="B77" s="3"/>
      <c r="C77" s="74" t="s">
        <v>80</v>
      </c>
      <c r="D77" s="35"/>
      <c r="E77" s="35"/>
      <c r="F77" s="35"/>
      <c r="G77" s="35"/>
      <c r="H77" s="35"/>
      <c r="I77" s="35"/>
      <c r="J77" s="35"/>
      <c r="K77" s="35"/>
      <c r="L77" s="35"/>
      <c r="M77" s="35"/>
      <c r="N77" s="35"/>
      <c r="O77" s="75"/>
      <c r="P77" s="2"/>
    </row>
    <row r="78" spans="2:16">
      <c r="B78" s="3"/>
      <c r="C78" s="249"/>
      <c r="D78" s="250"/>
      <c r="E78" s="250"/>
      <c r="F78" s="250"/>
      <c r="G78" s="250"/>
      <c r="H78" s="250"/>
      <c r="I78" s="250"/>
      <c r="J78" s="250"/>
      <c r="K78" s="250"/>
      <c r="L78" s="250"/>
      <c r="M78" s="250"/>
      <c r="N78" s="250"/>
      <c r="O78" s="251"/>
      <c r="P78" s="2"/>
    </row>
    <row r="79" spans="2:16">
      <c r="B79" s="3"/>
      <c r="C79" s="249"/>
      <c r="D79" s="250"/>
      <c r="E79" s="250"/>
      <c r="F79" s="250"/>
      <c r="G79" s="250"/>
      <c r="H79" s="250"/>
      <c r="I79" s="250"/>
      <c r="J79" s="250"/>
      <c r="K79" s="250"/>
      <c r="L79" s="250"/>
      <c r="M79" s="250"/>
      <c r="N79" s="250"/>
      <c r="O79" s="251"/>
      <c r="P79" s="2"/>
    </row>
    <row r="80" spans="2:16">
      <c r="B80" s="3"/>
      <c r="C80" s="14"/>
      <c r="D80" s="72"/>
      <c r="E80" s="72"/>
      <c r="F80" s="72"/>
      <c r="G80" s="72"/>
      <c r="H80" s="72"/>
      <c r="I80" s="72"/>
      <c r="J80" s="72"/>
      <c r="K80" s="72"/>
      <c r="L80" s="72"/>
      <c r="M80" s="72"/>
      <c r="N80" s="72"/>
      <c r="O80" s="73"/>
      <c r="P80" s="2"/>
    </row>
    <row r="81" spans="2:16">
      <c r="B81" s="3"/>
      <c r="C81" s="76" t="s">
        <v>81</v>
      </c>
      <c r="D81" s="72"/>
      <c r="E81" s="72"/>
      <c r="F81" s="72"/>
      <c r="G81" s="72"/>
      <c r="H81" s="72"/>
      <c r="I81" s="72"/>
      <c r="J81" s="72"/>
      <c r="K81" s="72"/>
      <c r="L81" s="72"/>
      <c r="M81" s="72"/>
      <c r="N81" s="72"/>
      <c r="O81" s="73"/>
      <c r="P81" s="2"/>
    </row>
    <row r="82" spans="2:16" ht="12.75" customHeight="1">
      <c r="B82" s="3"/>
      <c r="C82" s="246" t="s">
        <v>82</v>
      </c>
      <c r="D82" s="247"/>
      <c r="E82" s="247"/>
      <c r="F82" s="247"/>
      <c r="G82" s="247"/>
      <c r="H82" s="247"/>
      <c r="I82" s="247"/>
      <c r="J82" s="247"/>
      <c r="K82" s="247"/>
      <c r="L82" s="247"/>
      <c r="M82" s="247"/>
      <c r="N82" s="247"/>
      <c r="O82" s="248"/>
      <c r="P82" s="2"/>
    </row>
    <row r="83" spans="2:16">
      <c r="B83" s="3"/>
      <c r="C83" s="246"/>
      <c r="D83" s="247"/>
      <c r="E83" s="247"/>
      <c r="F83" s="247"/>
      <c r="G83" s="247"/>
      <c r="H83" s="247"/>
      <c r="I83" s="247"/>
      <c r="J83" s="247"/>
      <c r="K83" s="247"/>
      <c r="L83" s="247"/>
      <c r="M83" s="247"/>
      <c r="N83" s="247"/>
      <c r="O83" s="248"/>
      <c r="P83" s="2"/>
    </row>
    <row r="84" spans="2:16" ht="12.95" customHeight="1">
      <c r="B84" s="3"/>
      <c r="C84" s="246" t="s">
        <v>83</v>
      </c>
      <c r="D84" s="247"/>
      <c r="E84" s="247"/>
      <c r="F84" s="247"/>
      <c r="G84" s="247"/>
      <c r="H84" s="247"/>
      <c r="I84" s="247"/>
      <c r="J84" s="247"/>
      <c r="K84" s="247"/>
      <c r="L84" s="247"/>
      <c r="M84" s="247"/>
      <c r="N84" s="247"/>
      <c r="O84" s="248"/>
      <c r="P84" s="2"/>
    </row>
    <row r="85" spans="2:16">
      <c r="B85" s="3"/>
      <c r="C85" s="246"/>
      <c r="D85" s="247"/>
      <c r="E85" s="247"/>
      <c r="F85" s="247"/>
      <c r="G85" s="247"/>
      <c r="H85" s="247"/>
      <c r="I85" s="247"/>
      <c r="J85" s="247"/>
      <c r="K85" s="247"/>
      <c r="L85" s="247"/>
      <c r="M85" s="247"/>
      <c r="N85" s="247"/>
      <c r="O85" s="248"/>
      <c r="P85" s="2"/>
    </row>
    <row r="86" spans="2:16">
      <c r="B86" s="3"/>
      <c r="C86" s="14"/>
      <c r="D86" s="72"/>
      <c r="E86" s="72"/>
      <c r="F86" s="72"/>
      <c r="G86" s="72"/>
      <c r="H86" s="72"/>
      <c r="I86" s="72"/>
      <c r="J86" s="72"/>
      <c r="K86" s="72"/>
      <c r="L86" s="72"/>
      <c r="M86" s="72"/>
      <c r="N86" s="72"/>
      <c r="O86" s="73"/>
      <c r="P86" s="2"/>
    </row>
    <row r="87" spans="2:16">
      <c r="B87" s="3"/>
      <c r="C87" s="28"/>
      <c r="H87" s="71" t="s">
        <v>75</v>
      </c>
      <c r="O87" s="29"/>
      <c r="P87" s="2"/>
    </row>
    <row r="88" spans="2:16">
      <c r="B88" s="3"/>
      <c r="C88" s="28"/>
      <c r="H88" s="1" t="s">
        <v>76</v>
      </c>
      <c r="I88" s="39"/>
      <c r="J88" s="39"/>
      <c r="K88" s="39"/>
      <c r="O88" s="29"/>
      <c r="P88" s="2"/>
    </row>
    <row r="89" spans="2:16">
      <c r="B89" s="3"/>
      <c r="C89" s="28"/>
      <c r="H89" s="1" t="s">
        <v>84</v>
      </c>
      <c r="I89" s="77"/>
      <c r="J89" s="77"/>
      <c r="K89" s="77"/>
      <c r="O89" s="29"/>
      <c r="P89" s="2"/>
    </row>
    <row r="90" spans="2:16">
      <c r="B90" s="3"/>
      <c r="C90" s="78"/>
      <c r="D90" s="72"/>
      <c r="E90" s="72"/>
      <c r="F90" s="72"/>
      <c r="G90" s="72"/>
      <c r="H90" s="1" t="s">
        <v>78</v>
      </c>
      <c r="L90" s="72"/>
      <c r="M90" s="72"/>
      <c r="N90" s="72"/>
      <c r="O90" s="73"/>
      <c r="P90" s="2"/>
    </row>
    <row r="91" spans="2:16" ht="17.25" customHeight="1">
      <c r="B91" s="3"/>
      <c r="C91" s="78"/>
      <c r="D91" s="77"/>
      <c r="E91" s="77"/>
      <c r="K91" s="238"/>
      <c r="L91" s="238"/>
      <c r="M91" s="238"/>
      <c r="N91" s="238"/>
      <c r="O91" s="239"/>
      <c r="P91" s="2"/>
    </row>
    <row r="92" spans="2:16" ht="18.75" customHeight="1" thickBot="1">
      <c r="B92" s="3"/>
      <c r="C92" s="242"/>
      <c r="D92" s="243"/>
      <c r="E92" s="243"/>
      <c r="F92" s="52"/>
      <c r="G92" s="52"/>
      <c r="H92" s="52"/>
      <c r="I92" s="52"/>
      <c r="J92" s="52"/>
      <c r="K92" s="240"/>
      <c r="L92" s="240"/>
      <c r="M92" s="240"/>
      <c r="N92" s="240"/>
      <c r="O92" s="241"/>
      <c r="P92" s="2"/>
    </row>
    <row r="93" spans="2:16" ht="15" thickBot="1">
      <c r="B93" s="79"/>
      <c r="C93" s="80"/>
      <c r="D93" s="80"/>
      <c r="E93" s="80"/>
      <c r="F93" s="80"/>
      <c r="G93" s="80"/>
      <c r="H93" s="80"/>
      <c r="I93" s="80"/>
      <c r="J93" s="80"/>
      <c r="K93" s="80"/>
      <c r="L93" s="80"/>
      <c r="M93" s="80"/>
      <c r="N93" s="80"/>
      <c r="O93" s="80"/>
      <c r="P93" s="81"/>
    </row>
    <row r="94" spans="2:16" ht="15" thickTop="1"/>
  </sheetData>
  <mergeCells count="81">
    <mergeCell ref="C82:O83"/>
    <mergeCell ref="C84:O85"/>
    <mergeCell ref="K91:O92"/>
    <mergeCell ref="C92:E92"/>
    <mergeCell ref="M64:N64"/>
    <mergeCell ref="M65:N65"/>
    <mergeCell ref="C66:N66"/>
    <mergeCell ref="C68:N68"/>
    <mergeCell ref="C78:O78"/>
    <mergeCell ref="C79:O79"/>
    <mergeCell ref="C63:I63"/>
    <mergeCell ref="M63:N63"/>
    <mergeCell ref="C51:I51"/>
    <mergeCell ref="M51:N51"/>
    <mergeCell ref="M52:N52"/>
    <mergeCell ref="M53:N53"/>
    <mergeCell ref="M54:N54"/>
    <mergeCell ref="C55:I55"/>
    <mergeCell ref="M55:N55"/>
    <mergeCell ref="C56:N56"/>
    <mergeCell ref="C58:N58"/>
    <mergeCell ref="C59:O61"/>
    <mergeCell ref="C62:I62"/>
    <mergeCell ref="M62:N62"/>
    <mergeCell ref="C48:O50"/>
    <mergeCell ref="C39:J39"/>
    <mergeCell ref="M39:N39"/>
    <mergeCell ref="C40:N40"/>
    <mergeCell ref="C41:O43"/>
    <mergeCell ref="C44:I44"/>
    <mergeCell ref="M44:N44"/>
    <mergeCell ref="C45:I45"/>
    <mergeCell ref="M45:N45"/>
    <mergeCell ref="C46:I46"/>
    <mergeCell ref="M46:N46"/>
    <mergeCell ref="C47:N47"/>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1CDB7-4B3A-4491-9800-97DB495CC13C}">
  <dimension ref="B1:P94"/>
  <sheetViews>
    <sheetView showGridLines="0" view="pageBreakPreview" topLeftCell="A13" zoomScale="55" zoomScaleNormal="80" zoomScaleSheetLayoutView="5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(Entidad)'!D14</f>
        <v>1.03</v>
      </c>
      <c r="D24" s="311" t="str">
        <f>+'PRESUPUESTO OFICIAL (Entidad)'!G14</f>
        <v>Suministro e instalación de cielo raso PVC  en cocina</v>
      </c>
      <c r="E24" s="312"/>
      <c r="F24" s="312"/>
      <c r="G24" s="312"/>
      <c r="H24" s="312"/>
      <c r="I24" s="312"/>
      <c r="J24" s="312"/>
      <c r="K24" s="312"/>
      <c r="L24" s="313"/>
      <c r="M24" s="302" t="str">
        <f>+'PRESUPUESTO OFICIAL (Entidad)'!H14</f>
        <v>M2</v>
      </c>
      <c r="N24" s="303"/>
      <c r="O24" s="31">
        <f>+'PRESUPUESTO OFICIAL (Entidad)'!I14</f>
        <v>31.43</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118</v>
      </c>
      <c r="D29" s="253"/>
      <c r="E29" s="253"/>
      <c r="F29" s="253"/>
      <c r="G29" s="280"/>
      <c r="H29" s="298"/>
      <c r="I29" s="280"/>
      <c r="J29" s="298"/>
      <c r="K29" s="280"/>
      <c r="L29" s="36"/>
      <c r="M29" s="299">
        <v>0.1</v>
      </c>
      <c r="N29" s="297"/>
      <c r="O29" s="37">
        <f>+M29*O56</f>
        <v>2890.1176470588239</v>
      </c>
      <c r="P29" s="2"/>
    </row>
    <row r="30" spans="2:16">
      <c r="B30" s="3"/>
      <c r="C30" s="38" t="s">
        <v>121</v>
      </c>
      <c r="D30" s="39"/>
      <c r="E30" s="39"/>
      <c r="F30" s="39"/>
      <c r="G30" s="40"/>
      <c r="H30" s="41"/>
      <c r="I30" s="40"/>
      <c r="J30" s="41"/>
      <c r="K30" s="40"/>
      <c r="L30" s="36">
        <v>20000</v>
      </c>
      <c r="M30" s="296">
        <v>20</v>
      </c>
      <c r="N30" s="297"/>
      <c r="O30" s="37">
        <f>+L30/M30</f>
        <v>1000</v>
      </c>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+SUM(O29:O30)</f>
        <v>3890.1176470588239</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t="s">
        <v>122</v>
      </c>
      <c r="D37" s="253"/>
      <c r="E37" s="253"/>
      <c r="F37" s="253"/>
      <c r="G37" s="253"/>
      <c r="H37" s="253"/>
      <c r="I37" s="253"/>
      <c r="J37" s="280"/>
      <c r="K37" s="45" t="s">
        <v>93</v>
      </c>
      <c r="L37" s="161">
        <v>1</v>
      </c>
      <c r="M37" s="285">
        <v>52890</v>
      </c>
      <c r="N37" s="286"/>
      <c r="O37" s="37">
        <f>+M37*L37</f>
        <v>52890</v>
      </c>
      <c r="P37" s="2"/>
    </row>
    <row r="38" spans="2:16">
      <c r="B38" s="3"/>
      <c r="C38" s="38" t="s">
        <v>123</v>
      </c>
      <c r="D38" s="39"/>
      <c r="E38" s="39"/>
      <c r="F38" s="39"/>
      <c r="G38" s="39"/>
      <c r="H38" s="39"/>
      <c r="I38" s="39"/>
      <c r="J38" s="40"/>
      <c r="K38" s="158" t="s">
        <v>108</v>
      </c>
      <c r="L38" s="161">
        <v>2</v>
      </c>
      <c r="M38" s="285">
        <v>3573</v>
      </c>
      <c r="N38" s="286"/>
      <c r="O38" s="37">
        <f>+M38*L38</f>
        <v>7146</v>
      </c>
      <c r="P38" s="2"/>
    </row>
    <row r="39" spans="2:16" ht="15" thickBot="1">
      <c r="B39" s="3"/>
      <c r="C39" s="264"/>
      <c r="D39" s="265"/>
      <c r="E39" s="265"/>
      <c r="F39" s="265"/>
      <c r="G39" s="265"/>
      <c r="H39" s="265"/>
      <c r="I39" s="265"/>
      <c r="J39" s="277"/>
      <c r="K39" s="158"/>
      <c r="L39" s="161"/>
      <c r="M39" s="278"/>
      <c r="N39" s="279"/>
      <c r="O39" s="46"/>
      <c r="P39" s="2"/>
    </row>
    <row r="40" spans="2:16" ht="15" thickBot="1">
      <c r="B40" s="3"/>
      <c r="C40" s="258" t="s">
        <v>53</v>
      </c>
      <c r="D40" s="259"/>
      <c r="E40" s="259"/>
      <c r="F40" s="259"/>
      <c r="G40" s="259"/>
      <c r="H40" s="259"/>
      <c r="I40" s="259"/>
      <c r="J40" s="259"/>
      <c r="K40" s="259"/>
      <c r="L40" s="259"/>
      <c r="M40" s="259"/>
      <c r="N40" s="260"/>
      <c r="O40" s="47">
        <f>SUM(O37:O39)</f>
        <v>60036</v>
      </c>
      <c r="P40" s="2"/>
    </row>
    <row r="41" spans="2:16">
      <c r="B41" s="3"/>
      <c r="C41" s="268" t="s">
        <v>56</v>
      </c>
      <c r="D41" s="269"/>
      <c r="E41" s="269"/>
      <c r="F41" s="269"/>
      <c r="G41" s="269"/>
      <c r="H41" s="269"/>
      <c r="I41" s="269"/>
      <c r="J41" s="269"/>
      <c r="K41" s="269"/>
      <c r="L41" s="269"/>
      <c r="M41" s="269"/>
      <c r="N41" s="269"/>
      <c r="O41" s="270"/>
      <c r="P41" s="2"/>
    </row>
    <row r="42" spans="2:16">
      <c r="B42" s="3"/>
      <c r="C42" s="271"/>
      <c r="D42" s="272"/>
      <c r="E42" s="272"/>
      <c r="F42" s="272"/>
      <c r="G42" s="272"/>
      <c r="H42" s="272"/>
      <c r="I42" s="272"/>
      <c r="J42" s="272"/>
      <c r="K42" s="272"/>
      <c r="L42" s="272"/>
      <c r="M42" s="272"/>
      <c r="N42" s="272"/>
      <c r="O42" s="273"/>
      <c r="P42" s="2"/>
    </row>
    <row r="43" spans="2:16" ht="15" thickBot="1">
      <c r="B43" s="3"/>
      <c r="C43" s="274"/>
      <c r="D43" s="275"/>
      <c r="E43" s="275"/>
      <c r="F43" s="275"/>
      <c r="G43" s="275"/>
      <c r="H43" s="275"/>
      <c r="I43" s="275"/>
      <c r="J43" s="275"/>
      <c r="K43" s="275"/>
      <c r="L43" s="275"/>
      <c r="M43" s="275"/>
      <c r="N43" s="275"/>
      <c r="O43" s="276"/>
      <c r="P43" s="2"/>
    </row>
    <row r="44" spans="2:16" ht="15.75">
      <c r="B44" s="3"/>
      <c r="C44" s="281" t="s">
        <v>57</v>
      </c>
      <c r="D44" s="282"/>
      <c r="E44" s="282"/>
      <c r="F44" s="282"/>
      <c r="G44" s="282"/>
      <c r="H44" s="282"/>
      <c r="I44" s="282"/>
      <c r="J44" s="33" t="s">
        <v>58</v>
      </c>
      <c r="K44" s="44" t="s">
        <v>59</v>
      </c>
      <c r="L44" s="48" t="s">
        <v>60</v>
      </c>
      <c r="M44" s="284" t="s">
        <v>61</v>
      </c>
      <c r="N44" s="283"/>
      <c r="O44" s="34" t="s">
        <v>52</v>
      </c>
      <c r="P44" s="2"/>
    </row>
    <row r="45" spans="2:16">
      <c r="B45" s="3"/>
      <c r="C45" s="252"/>
      <c r="D45" s="253"/>
      <c r="E45" s="253"/>
      <c r="F45" s="253"/>
      <c r="G45" s="253"/>
      <c r="H45" s="253"/>
      <c r="I45" s="253"/>
      <c r="J45" s="49"/>
      <c r="K45" s="50"/>
      <c r="L45" s="49"/>
      <c r="M45" s="289"/>
      <c r="N45" s="290"/>
      <c r="O45" s="37"/>
      <c r="P45" s="2"/>
    </row>
    <row r="46" spans="2:16" ht="15" thickBot="1">
      <c r="B46" s="3"/>
      <c r="C46" s="264"/>
      <c r="D46" s="265"/>
      <c r="E46" s="265"/>
      <c r="F46" s="265"/>
      <c r="G46" s="265"/>
      <c r="H46" s="265"/>
      <c r="I46" s="265"/>
      <c r="J46" s="51"/>
      <c r="K46" s="52"/>
      <c r="L46" s="51"/>
      <c r="M46" s="266"/>
      <c r="N46" s="267"/>
      <c r="O46" s="53"/>
      <c r="P46" s="2"/>
    </row>
    <row r="47" spans="2:16" ht="15" thickBot="1">
      <c r="B47" s="3"/>
      <c r="C47" s="258" t="s">
        <v>53</v>
      </c>
      <c r="D47" s="259"/>
      <c r="E47" s="259"/>
      <c r="F47" s="259"/>
      <c r="G47" s="259"/>
      <c r="H47" s="259"/>
      <c r="I47" s="259"/>
      <c r="J47" s="259"/>
      <c r="K47" s="259"/>
      <c r="L47" s="259"/>
      <c r="M47" s="259"/>
      <c r="N47" s="260"/>
      <c r="O47" s="43"/>
      <c r="P47" s="2"/>
    </row>
    <row r="48" spans="2:16">
      <c r="B48" s="3"/>
      <c r="C48" s="268" t="s">
        <v>62</v>
      </c>
      <c r="D48" s="269"/>
      <c r="E48" s="269"/>
      <c r="F48" s="269"/>
      <c r="G48" s="269"/>
      <c r="H48" s="269"/>
      <c r="I48" s="269"/>
      <c r="J48" s="269"/>
      <c r="K48" s="269"/>
      <c r="L48" s="269"/>
      <c r="M48" s="269"/>
      <c r="N48" s="269"/>
      <c r="O48" s="270"/>
      <c r="P48" s="2"/>
    </row>
    <row r="49" spans="2:16">
      <c r="B49" s="3"/>
      <c r="C49" s="271"/>
      <c r="D49" s="272"/>
      <c r="E49" s="272"/>
      <c r="F49" s="272"/>
      <c r="G49" s="272"/>
      <c r="H49" s="272"/>
      <c r="I49" s="272"/>
      <c r="J49" s="272"/>
      <c r="K49" s="272"/>
      <c r="L49" s="272"/>
      <c r="M49" s="272"/>
      <c r="N49" s="272"/>
      <c r="O49" s="273"/>
      <c r="P49" s="2"/>
    </row>
    <row r="50" spans="2:16" ht="15" thickBot="1">
      <c r="B50" s="3"/>
      <c r="C50" s="274"/>
      <c r="D50" s="275"/>
      <c r="E50" s="275"/>
      <c r="F50" s="275"/>
      <c r="G50" s="275"/>
      <c r="H50" s="275"/>
      <c r="I50" s="275"/>
      <c r="J50" s="275"/>
      <c r="K50" s="275"/>
      <c r="L50" s="275"/>
      <c r="M50" s="275"/>
      <c r="N50" s="275"/>
      <c r="O50" s="276"/>
      <c r="P50" s="2"/>
    </row>
    <row r="51" spans="2:16" ht="31.5" customHeight="1">
      <c r="B51" s="3"/>
      <c r="C51" s="281" t="s">
        <v>63</v>
      </c>
      <c r="D51" s="282"/>
      <c r="E51" s="282"/>
      <c r="F51" s="282"/>
      <c r="G51" s="282"/>
      <c r="H51" s="282"/>
      <c r="I51" s="282"/>
      <c r="J51" s="33" t="s">
        <v>64</v>
      </c>
      <c r="K51" s="54" t="s">
        <v>65</v>
      </c>
      <c r="L51" s="55" t="s">
        <v>66</v>
      </c>
      <c r="M51" s="287" t="s">
        <v>51</v>
      </c>
      <c r="N51" s="288"/>
      <c r="O51" s="57" t="s">
        <v>52</v>
      </c>
      <c r="P51" s="2"/>
    </row>
    <row r="52" spans="2:16">
      <c r="B52" s="3"/>
      <c r="C52" s="58" t="s">
        <v>119</v>
      </c>
      <c r="D52" s="59"/>
      <c r="E52" s="59"/>
      <c r="F52" s="59"/>
      <c r="G52" s="59"/>
      <c r="H52" s="59"/>
      <c r="I52" s="59">
        <v>1</v>
      </c>
      <c r="J52" s="162">
        <v>104603</v>
      </c>
      <c r="K52" s="163">
        <v>83683</v>
      </c>
      <c r="L52" s="62">
        <v>188286</v>
      </c>
      <c r="M52" s="291">
        <v>17</v>
      </c>
      <c r="N52" s="292"/>
      <c r="O52" s="164">
        <f>+L52/M52</f>
        <v>11075.64705882353</v>
      </c>
      <c r="P52" s="2"/>
    </row>
    <row r="53" spans="2:16">
      <c r="B53" s="3"/>
      <c r="C53" s="58" t="s">
        <v>120</v>
      </c>
      <c r="D53" s="59"/>
      <c r="E53" s="59"/>
      <c r="F53" s="59"/>
      <c r="G53" s="59"/>
      <c r="H53" s="59"/>
      <c r="I53" s="59">
        <v>2</v>
      </c>
      <c r="J53" s="162">
        <v>84176</v>
      </c>
      <c r="K53" s="163">
        <v>67341</v>
      </c>
      <c r="L53" s="62">
        <v>151517</v>
      </c>
      <c r="M53" s="291">
        <v>17</v>
      </c>
      <c r="N53" s="292"/>
      <c r="O53" s="164">
        <f>+(L53*I53)/M53</f>
        <v>17825.529411764706</v>
      </c>
      <c r="P53" s="2"/>
    </row>
    <row r="54" spans="2:16">
      <c r="B54" s="3"/>
      <c r="C54" s="58"/>
      <c r="D54" s="59"/>
      <c r="E54" s="59"/>
      <c r="F54" s="59"/>
      <c r="G54" s="59"/>
      <c r="H54" s="59"/>
      <c r="I54" s="59"/>
      <c r="J54" s="60"/>
      <c r="K54" s="61"/>
      <c r="L54" s="62"/>
      <c r="M54" s="289"/>
      <c r="N54" s="290"/>
      <c r="O54" s="63"/>
      <c r="P54" s="2"/>
    </row>
    <row r="55" spans="2:16" ht="15" thickBot="1">
      <c r="B55" s="3"/>
      <c r="C55" s="264"/>
      <c r="D55" s="265"/>
      <c r="E55" s="265"/>
      <c r="F55" s="265"/>
      <c r="G55" s="265"/>
      <c r="H55" s="265"/>
      <c r="I55" s="265"/>
      <c r="J55" s="51"/>
      <c r="K55" s="52"/>
      <c r="L55" s="51"/>
      <c r="M55" s="266"/>
      <c r="N55" s="267"/>
      <c r="O55" s="53"/>
      <c r="P55" s="2"/>
    </row>
    <row r="56" spans="2:16" ht="15" thickBot="1">
      <c r="B56" s="3"/>
      <c r="C56" s="258" t="s">
        <v>53</v>
      </c>
      <c r="D56" s="259"/>
      <c r="E56" s="259"/>
      <c r="F56" s="259"/>
      <c r="G56" s="259"/>
      <c r="H56" s="259"/>
      <c r="I56" s="259"/>
      <c r="J56" s="259"/>
      <c r="K56" s="259"/>
      <c r="L56" s="259"/>
      <c r="M56" s="259"/>
      <c r="N56" s="260"/>
      <c r="O56" s="165">
        <f>SUM(O52:O55)</f>
        <v>28901.176470588238</v>
      </c>
      <c r="P56" s="2"/>
    </row>
    <row r="57" spans="2:16" ht="15" thickBot="1">
      <c r="B57" s="3"/>
      <c r="C57" s="28"/>
      <c r="O57" s="29"/>
      <c r="P57" s="2"/>
    </row>
    <row r="58" spans="2:16" ht="15" thickBot="1">
      <c r="B58" s="3"/>
      <c r="C58" s="261" t="s">
        <v>67</v>
      </c>
      <c r="D58" s="262"/>
      <c r="E58" s="262"/>
      <c r="F58" s="262"/>
      <c r="G58" s="262"/>
      <c r="H58" s="262"/>
      <c r="I58" s="262"/>
      <c r="J58" s="262"/>
      <c r="K58" s="262"/>
      <c r="L58" s="262"/>
      <c r="M58" s="262"/>
      <c r="N58" s="263"/>
      <c r="O58" s="165">
        <f>+O56+O40+O32</f>
        <v>92827.294117647063</v>
      </c>
      <c r="P58" s="2"/>
    </row>
    <row r="59" spans="2:16">
      <c r="B59" s="3"/>
      <c r="C59" s="268" t="s">
        <v>68</v>
      </c>
      <c r="D59" s="269"/>
      <c r="E59" s="269"/>
      <c r="F59" s="269"/>
      <c r="G59" s="269"/>
      <c r="H59" s="269"/>
      <c r="I59" s="269"/>
      <c r="J59" s="269"/>
      <c r="K59" s="269"/>
      <c r="L59" s="269"/>
      <c r="M59" s="269"/>
      <c r="N59" s="269"/>
      <c r="O59" s="270"/>
      <c r="P59" s="2"/>
    </row>
    <row r="60" spans="2:16">
      <c r="B60" s="3"/>
      <c r="C60" s="271"/>
      <c r="D60" s="272"/>
      <c r="E60" s="272"/>
      <c r="F60" s="272"/>
      <c r="G60" s="272"/>
      <c r="H60" s="272"/>
      <c r="I60" s="272"/>
      <c r="J60" s="272"/>
      <c r="K60" s="272"/>
      <c r="L60" s="272"/>
      <c r="M60" s="272"/>
      <c r="N60" s="272"/>
      <c r="O60" s="273"/>
      <c r="P60" s="2"/>
    </row>
    <row r="61" spans="2:16" ht="15" thickBot="1">
      <c r="B61" s="3"/>
      <c r="C61" s="274"/>
      <c r="D61" s="275"/>
      <c r="E61" s="275"/>
      <c r="F61" s="275"/>
      <c r="G61" s="275"/>
      <c r="H61" s="275"/>
      <c r="I61" s="275"/>
      <c r="J61" s="275"/>
      <c r="K61" s="275"/>
      <c r="L61" s="275"/>
      <c r="M61" s="275"/>
      <c r="N61" s="275"/>
      <c r="O61" s="276"/>
      <c r="P61" s="2"/>
    </row>
    <row r="62" spans="2:16">
      <c r="B62" s="3"/>
      <c r="C62" s="281" t="s">
        <v>69</v>
      </c>
      <c r="D62" s="282"/>
      <c r="E62" s="282"/>
      <c r="F62" s="282"/>
      <c r="G62" s="282"/>
      <c r="H62" s="282"/>
      <c r="I62" s="282"/>
      <c r="J62" s="44"/>
      <c r="K62" s="56"/>
      <c r="L62" s="55" t="s">
        <v>70</v>
      </c>
      <c r="M62" s="287" t="s">
        <v>71</v>
      </c>
      <c r="N62" s="288"/>
      <c r="O62" s="57"/>
      <c r="P62" s="2"/>
    </row>
    <row r="63" spans="2:16">
      <c r="B63" s="3"/>
      <c r="C63" s="252" t="s">
        <v>19</v>
      </c>
      <c r="D63" s="253"/>
      <c r="E63" s="253"/>
      <c r="F63" s="253"/>
      <c r="G63" s="253"/>
      <c r="H63" s="253"/>
      <c r="I63" s="253"/>
      <c r="J63" s="64"/>
      <c r="K63" s="65"/>
      <c r="L63" s="66">
        <v>0.28999999999999998</v>
      </c>
      <c r="M63" s="254"/>
      <c r="N63" s="255"/>
      <c r="O63" s="167">
        <f>+$O$58*L63</f>
        <v>26919.915294117647</v>
      </c>
      <c r="P63" s="2"/>
    </row>
    <row r="64" spans="2:16">
      <c r="B64" s="3"/>
      <c r="C64" s="38" t="s">
        <v>72</v>
      </c>
      <c r="D64" s="39"/>
      <c r="E64" s="39"/>
      <c r="F64" s="39"/>
      <c r="G64" s="39"/>
      <c r="H64" s="39"/>
      <c r="I64" s="39"/>
      <c r="J64" s="64"/>
      <c r="K64" s="65"/>
      <c r="L64" s="66">
        <v>0.01</v>
      </c>
      <c r="M64" s="254"/>
      <c r="N64" s="255"/>
      <c r="O64" s="167">
        <f t="shared" ref="O64:O65" si="0">+$O$58*L64</f>
        <v>928.27294117647068</v>
      </c>
      <c r="P64" s="2"/>
    </row>
    <row r="65" spans="2:16" ht="15" thickBot="1">
      <c r="B65" s="3"/>
      <c r="C65" s="22" t="s">
        <v>73</v>
      </c>
      <c r="D65" s="23"/>
      <c r="E65" s="23"/>
      <c r="F65" s="23"/>
      <c r="G65" s="23"/>
      <c r="H65" s="23"/>
      <c r="I65" s="23"/>
      <c r="J65" s="68"/>
      <c r="K65" s="69"/>
      <c r="L65" s="66">
        <v>0.05</v>
      </c>
      <c r="M65" s="256"/>
      <c r="N65" s="257"/>
      <c r="O65" s="167">
        <f t="shared" si="0"/>
        <v>4641.3647058823535</v>
      </c>
      <c r="P65" s="2"/>
    </row>
    <row r="66" spans="2:16" ht="15" thickBot="1">
      <c r="B66" s="3"/>
      <c r="C66" s="258" t="s">
        <v>53</v>
      </c>
      <c r="D66" s="259"/>
      <c r="E66" s="259"/>
      <c r="F66" s="259"/>
      <c r="G66" s="259"/>
      <c r="H66" s="259"/>
      <c r="I66" s="259"/>
      <c r="J66" s="259"/>
      <c r="K66" s="259"/>
      <c r="L66" s="259"/>
      <c r="M66" s="259"/>
      <c r="N66" s="260"/>
      <c r="O66" s="168">
        <f>SUM(O63:O65)</f>
        <v>32489.552941176473</v>
      </c>
      <c r="P66" s="2"/>
    </row>
    <row r="67" spans="2:16" ht="15" thickBot="1">
      <c r="B67" s="3"/>
      <c r="C67" s="28"/>
      <c r="O67" s="29"/>
      <c r="P67" s="2"/>
    </row>
    <row r="68" spans="2:16" ht="15" thickBot="1">
      <c r="B68" s="3"/>
      <c r="C68" s="261" t="s">
        <v>74</v>
      </c>
      <c r="D68" s="262"/>
      <c r="E68" s="262"/>
      <c r="F68" s="262"/>
      <c r="G68" s="262"/>
      <c r="H68" s="262"/>
      <c r="I68" s="262"/>
      <c r="J68" s="262"/>
      <c r="K68" s="262"/>
      <c r="L68" s="262"/>
      <c r="M68" s="262"/>
      <c r="N68" s="263"/>
      <c r="O68" s="166">
        <f>ROUND(O58+O66,0)</f>
        <v>125317</v>
      </c>
      <c r="P68" s="2"/>
    </row>
    <row r="69" spans="2:16">
      <c r="B69" s="3"/>
      <c r="C69" s="25"/>
      <c r="D69" s="26"/>
      <c r="E69" s="26"/>
      <c r="F69" s="26"/>
      <c r="G69" s="26"/>
      <c r="H69" s="26"/>
      <c r="I69" s="26"/>
      <c r="J69" s="26"/>
      <c r="K69" s="26"/>
      <c r="L69" s="26"/>
      <c r="M69" s="26"/>
      <c r="N69" s="26"/>
      <c r="O69" s="27"/>
      <c r="P69" s="2"/>
    </row>
    <row r="70" spans="2:16">
      <c r="B70" s="3"/>
      <c r="C70" s="28"/>
      <c r="O70" s="29"/>
      <c r="P70" s="2"/>
    </row>
    <row r="71" spans="2:16">
      <c r="B71" s="3"/>
      <c r="C71" s="28"/>
      <c r="O71" s="29"/>
      <c r="P71" s="2"/>
    </row>
    <row r="72" spans="2:16">
      <c r="B72" s="3"/>
      <c r="C72" s="28"/>
      <c r="H72" s="71" t="s">
        <v>75</v>
      </c>
      <c r="I72" s="71"/>
      <c r="J72" s="71"/>
      <c r="K72" s="71"/>
      <c r="O72" s="29"/>
      <c r="P72" s="2"/>
    </row>
    <row r="73" spans="2:16">
      <c r="B73" s="3"/>
      <c r="C73" s="28"/>
      <c r="H73" s="71" t="s">
        <v>76</v>
      </c>
      <c r="O73" s="29"/>
      <c r="P73" s="2"/>
    </row>
    <row r="74" spans="2:16">
      <c r="B74" s="3"/>
      <c r="C74" s="28"/>
      <c r="H74" s="71" t="s">
        <v>77</v>
      </c>
      <c r="O74" s="29"/>
      <c r="P74" s="2"/>
    </row>
    <row r="75" spans="2:16">
      <c r="B75" s="3"/>
      <c r="C75" s="14"/>
      <c r="D75" s="72"/>
      <c r="E75" s="72"/>
      <c r="F75" s="72"/>
      <c r="G75" s="72"/>
      <c r="H75" s="71" t="s">
        <v>78</v>
      </c>
      <c r="I75" s="72"/>
      <c r="J75" s="72"/>
      <c r="K75" s="72"/>
      <c r="L75" s="72"/>
      <c r="M75" s="72"/>
      <c r="N75" s="72"/>
      <c r="O75" s="73"/>
      <c r="P75" s="2"/>
    </row>
    <row r="76" spans="2:16">
      <c r="B76" s="3"/>
      <c r="C76" s="28"/>
      <c r="H76" s="1" t="s">
        <v>79</v>
      </c>
      <c r="O76" s="29"/>
      <c r="P76" s="2"/>
    </row>
    <row r="77" spans="2:16">
      <c r="B77" s="3"/>
      <c r="C77" s="74" t="s">
        <v>80</v>
      </c>
      <c r="D77" s="35"/>
      <c r="E77" s="35"/>
      <c r="F77" s="35"/>
      <c r="G77" s="35"/>
      <c r="H77" s="35"/>
      <c r="I77" s="35"/>
      <c r="J77" s="35"/>
      <c r="K77" s="35"/>
      <c r="L77" s="35"/>
      <c r="M77" s="35"/>
      <c r="N77" s="35"/>
      <c r="O77" s="75"/>
      <c r="P77" s="2"/>
    </row>
    <row r="78" spans="2:16">
      <c r="B78" s="3"/>
      <c r="C78" s="249"/>
      <c r="D78" s="250"/>
      <c r="E78" s="250"/>
      <c r="F78" s="250"/>
      <c r="G78" s="250"/>
      <c r="H78" s="250"/>
      <c r="I78" s="250"/>
      <c r="J78" s="250"/>
      <c r="K78" s="250"/>
      <c r="L78" s="250"/>
      <c r="M78" s="250"/>
      <c r="N78" s="250"/>
      <c r="O78" s="251"/>
      <c r="P78" s="2"/>
    </row>
    <row r="79" spans="2:16">
      <c r="B79" s="3"/>
      <c r="C79" s="249"/>
      <c r="D79" s="250"/>
      <c r="E79" s="250"/>
      <c r="F79" s="250"/>
      <c r="G79" s="250"/>
      <c r="H79" s="250"/>
      <c r="I79" s="250"/>
      <c r="J79" s="250"/>
      <c r="K79" s="250"/>
      <c r="L79" s="250"/>
      <c r="M79" s="250"/>
      <c r="N79" s="250"/>
      <c r="O79" s="251"/>
      <c r="P79" s="2"/>
    </row>
    <row r="80" spans="2:16">
      <c r="B80" s="3"/>
      <c r="C80" s="14"/>
      <c r="D80" s="72"/>
      <c r="E80" s="72"/>
      <c r="F80" s="72"/>
      <c r="G80" s="72"/>
      <c r="H80" s="72"/>
      <c r="I80" s="72"/>
      <c r="J80" s="72"/>
      <c r="K80" s="72"/>
      <c r="L80" s="72"/>
      <c r="M80" s="72"/>
      <c r="N80" s="72"/>
      <c r="O80" s="73"/>
      <c r="P80" s="2"/>
    </row>
    <row r="81" spans="2:16">
      <c r="B81" s="3"/>
      <c r="C81" s="76" t="s">
        <v>81</v>
      </c>
      <c r="D81" s="72"/>
      <c r="E81" s="72"/>
      <c r="F81" s="72"/>
      <c r="G81" s="72"/>
      <c r="H81" s="72"/>
      <c r="I81" s="72"/>
      <c r="J81" s="72"/>
      <c r="K81" s="72"/>
      <c r="L81" s="72"/>
      <c r="M81" s="72"/>
      <c r="N81" s="72"/>
      <c r="O81" s="73"/>
      <c r="P81" s="2"/>
    </row>
    <row r="82" spans="2:16" ht="12.75" customHeight="1">
      <c r="B82" s="3"/>
      <c r="C82" s="246" t="s">
        <v>82</v>
      </c>
      <c r="D82" s="247"/>
      <c r="E82" s="247"/>
      <c r="F82" s="247"/>
      <c r="G82" s="247"/>
      <c r="H82" s="247"/>
      <c r="I82" s="247"/>
      <c r="J82" s="247"/>
      <c r="K82" s="247"/>
      <c r="L82" s="247"/>
      <c r="M82" s="247"/>
      <c r="N82" s="247"/>
      <c r="O82" s="248"/>
      <c r="P82" s="2"/>
    </row>
    <row r="83" spans="2:16">
      <c r="B83" s="3"/>
      <c r="C83" s="246"/>
      <c r="D83" s="247"/>
      <c r="E83" s="247"/>
      <c r="F83" s="247"/>
      <c r="G83" s="247"/>
      <c r="H83" s="247"/>
      <c r="I83" s="247"/>
      <c r="J83" s="247"/>
      <c r="K83" s="247"/>
      <c r="L83" s="247"/>
      <c r="M83" s="247"/>
      <c r="N83" s="247"/>
      <c r="O83" s="248"/>
      <c r="P83" s="2"/>
    </row>
    <row r="84" spans="2:16" ht="12.95" customHeight="1">
      <c r="B84" s="3"/>
      <c r="C84" s="246" t="s">
        <v>83</v>
      </c>
      <c r="D84" s="247"/>
      <c r="E84" s="247"/>
      <c r="F84" s="247"/>
      <c r="G84" s="247"/>
      <c r="H84" s="247"/>
      <c r="I84" s="247"/>
      <c r="J84" s="247"/>
      <c r="K84" s="247"/>
      <c r="L84" s="247"/>
      <c r="M84" s="247"/>
      <c r="N84" s="247"/>
      <c r="O84" s="248"/>
      <c r="P84" s="2"/>
    </row>
    <row r="85" spans="2:16">
      <c r="B85" s="3"/>
      <c r="C85" s="246"/>
      <c r="D85" s="247"/>
      <c r="E85" s="247"/>
      <c r="F85" s="247"/>
      <c r="G85" s="247"/>
      <c r="H85" s="247"/>
      <c r="I85" s="247"/>
      <c r="J85" s="247"/>
      <c r="K85" s="247"/>
      <c r="L85" s="247"/>
      <c r="M85" s="247"/>
      <c r="N85" s="247"/>
      <c r="O85" s="248"/>
      <c r="P85" s="2"/>
    </row>
    <row r="86" spans="2:16">
      <c r="B86" s="3"/>
      <c r="C86" s="14"/>
      <c r="D86" s="72"/>
      <c r="E86" s="72"/>
      <c r="F86" s="72"/>
      <c r="G86" s="72"/>
      <c r="H86" s="72"/>
      <c r="I86" s="72"/>
      <c r="J86" s="72"/>
      <c r="K86" s="72"/>
      <c r="L86" s="72"/>
      <c r="M86" s="72"/>
      <c r="N86" s="72"/>
      <c r="O86" s="73"/>
      <c r="P86" s="2"/>
    </row>
    <row r="87" spans="2:16">
      <c r="B87" s="3"/>
      <c r="C87" s="28"/>
      <c r="H87" s="71" t="s">
        <v>75</v>
      </c>
      <c r="O87" s="29"/>
      <c r="P87" s="2"/>
    </row>
    <row r="88" spans="2:16">
      <c r="B88" s="3"/>
      <c r="C88" s="28"/>
      <c r="H88" s="1" t="s">
        <v>76</v>
      </c>
      <c r="I88" s="39"/>
      <c r="J88" s="39"/>
      <c r="K88" s="39"/>
      <c r="O88" s="29"/>
      <c r="P88" s="2"/>
    </row>
    <row r="89" spans="2:16">
      <c r="B89" s="3"/>
      <c r="C89" s="28"/>
      <c r="H89" s="1" t="s">
        <v>84</v>
      </c>
      <c r="I89" s="77"/>
      <c r="J89" s="77"/>
      <c r="K89" s="77"/>
      <c r="O89" s="29"/>
      <c r="P89" s="2"/>
    </row>
    <row r="90" spans="2:16">
      <c r="B90" s="3"/>
      <c r="C90" s="78"/>
      <c r="D90" s="72"/>
      <c r="E90" s="72"/>
      <c r="F90" s="72"/>
      <c r="G90" s="72"/>
      <c r="H90" s="1" t="s">
        <v>78</v>
      </c>
      <c r="L90" s="72"/>
      <c r="M90" s="72"/>
      <c r="N90" s="72"/>
      <c r="O90" s="73"/>
      <c r="P90" s="2"/>
    </row>
    <row r="91" spans="2:16" ht="17.25" customHeight="1">
      <c r="B91" s="3"/>
      <c r="C91" s="78"/>
      <c r="D91" s="77"/>
      <c r="E91" s="77"/>
      <c r="K91" s="238"/>
      <c r="L91" s="238"/>
      <c r="M91" s="238"/>
      <c r="N91" s="238"/>
      <c r="O91" s="239"/>
      <c r="P91" s="2"/>
    </row>
    <row r="92" spans="2:16" ht="18.75" customHeight="1" thickBot="1">
      <c r="B92" s="3"/>
      <c r="C92" s="242"/>
      <c r="D92" s="243"/>
      <c r="E92" s="243"/>
      <c r="F92" s="52"/>
      <c r="G92" s="52"/>
      <c r="H92" s="52"/>
      <c r="I92" s="52"/>
      <c r="J92" s="52"/>
      <c r="K92" s="240"/>
      <c r="L92" s="240"/>
      <c r="M92" s="240"/>
      <c r="N92" s="240"/>
      <c r="O92" s="241"/>
      <c r="P92" s="2"/>
    </row>
    <row r="93" spans="2:16" ht="15" thickBot="1">
      <c r="B93" s="79"/>
      <c r="C93" s="80"/>
      <c r="D93" s="80"/>
      <c r="E93" s="80"/>
      <c r="F93" s="80"/>
      <c r="G93" s="80"/>
      <c r="H93" s="80"/>
      <c r="I93" s="80"/>
      <c r="J93" s="80"/>
      <c r="K93" s="80"/>
      <c r="L93" s="80"/>
      <c r="M93" s="80"/>
      <c r="N93" s="80"/>
      <c r="O93" s="80"/>
      <c r="P93" s="81"/>
    </row>
    <row r="94" spans="2:16" ht="15" thickTop="1"/>
  </sheetData>
  <mergeCells count="81">
    <mergeCell ref="C82:O83"/>
    <mergeCell ref="C84:O85"/>
    <mergeCell ref="K91:O92"/>
    <mergeCell ref="C92:E92"/>
    <mergeCell ref="M64:N64"/>
    <mergeCell ref="M65:N65"/>
    <mergeCell ref="C66:N66"/>
    <mergeCell ref="C68:N68"/>
    <mergeCell ref="C78:O78"/>
    <mergeCell ref="C79:O79"/>
    <mergeCell ref="C63:I63"/>
    <mergeCell ref="M63:N63"/>
    <mergeCell ref="C51:I51"/>
    <mergeCell ref="M51:N51"/>
    <mergeCell ref="M52:N52"/>
    <mergeCell ref="M53:N53"/>
    <mergeCell ref="M54:N54"/>
    <mergeCell ref="C55:I55"/>
    <mergeCell ref="M55:N55"/>
    <mergeCell ref="C56:N56"/>
    <mergeCell ref="C58:N58"/>
    <mergeCell ref="C59:O61"/>
    <mergeCell ref="C62:I62"/>
    <mergeCell ref="M62:N62"/>
    <mergeCell ref="C48:O50"/>
    <mergeCell ref="C39:J39"/>
    <mergeCell ref="M39:N39"/>
    <mergeCell ref="C40:N40"/>
    <mergeCell ref="C41:O43"/>
    <mergeCell ref="C44:I44"/>
    <mergeCell ref="M44:N44"/>
    <mergeCell ref="C45:I45"/>
    <mergeCell ref="M45:N45"/>
    <mergeCell ref="C46:I46"/>
    <mergeCell ref="M46:N46"/>
    <mergeCell ref="C47:N47"/>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6F26B-12BE-468B-BDA8-F2F31C6139DE}">
  <dimension ref="B1:U94"/>
  <sheetViews>
    <sheetView showGridLines="0" view="pageBreakPreview" topLeftCell="A5" zoomScale="85" zoomScaleNormal="80" zoomScaleSheetLayoutView="8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7" style="1" bestFit="1" customWidth="1"/>
    <col min="12" max="12" width="17.7109375" style="1" bestFit="1" customWidth="1"/>
    <col min="13" max="14" width="11.42578125" style="1"/>
    <col min="15" max="15" width="18.7109375" style="1" customWidth="1"/>
    <col min="16" max="17" width="3.140625" style="1" customWidth="1"/>
    <col min="18" max="18" width="11.42578125" style="1"/>
    <col min="19" max="19" width="12.7109375" style="1" bestFit="1" customWidth="1"/>
    <col min="20" max="20" width="11.42578125" style="1"/>
    <col min="21" max="21" width="23.42578125" style="1" customWidth="1"/>
    <col min="22"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(Entidad)'!D15</f>
        <v>1.04</v>
      </c>
      <c r="D24" s="311" t="str">
        <f>+'PRESUPUESTO OFICIAL (Entidad)'!G15</f>
        <v>Suministro e instalación de luminaria led 24w, incluye derivacion de electricidad</v>
      </c>
      <c r="E24" s="312"/>
      <c r="F24" s="312"/>
      <c r="G24" s="312"/>
      <c r="H24" s="312"/>
      <c r="I24" s="312"/>
      <c r="J24" s="312"/>
      <c r="K24" s="312"/>
      <c r="L24" s="313"/>
      <c r="M24" s="302" t="str">
        <f>+'PRESUPUESTO OFICIAL (Entidad)'!H15</f>
        <v>UND</v>
      </c>
      <c r="N24" s="303"/>
      <c r="O24" s="31">
        <f>+'PRESUPUESTO OFICIAL (Entidad)'!I15</f>
        <v>4</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118</v>
      </c>
      <c r="D29" s="253"/>
      <c r="E29" s="253"/>
      <c r="F29" s="253"/>
      <c r="G29" s="280"/>
      <c r="H29" s="298"/>
      <c r="I29" s="280"/>
      <c r="J29" s="298"/>
      <c r="K29" s="280"/>
      <c r="L29" s="36"/>
      <c r="M29" s="299">
        <v>0.1</v>
      </c>
      <c r="N29" s="297"/>
      <c r="O29" s="37">
        <f>+M29*O56</f>
        <v>3775.5888888888894</v>
      </c>
      <c r="P29" s="2"/>
    </row>
    <row r="30" spans="2:16">
      <c r="B30" s="3"/>
      <c r="C30" s="38" t="s">
        <v>121</v>
      </c>
      <c r="D30" s="39"/>
      <c r="E30" s="39"/>
      <c r="F30" s="39"/>
      <c r="G30" s="40"/>
      <c r="H30" s="41"/>
      <c r="I30" s="40"/>
      <c r="J30" s="41"/>
      <c r="K30" s="40"/>
      <c r="L30" s="36">
        <v>20000</v>
      </c>
      <c r="M30" s="296">
        <v>8</v>
      </c>
      <c r="N30" s="297"/>
      <c r="O30" s="37">
        <f>+L30/M30</f>
        <v>2500</v>
      </c>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+SUM(O29:O30)</f>
        <v>6275.5888888888894</v>
      </c>
      <c r="P32" s="2"/>
    </row>
    <row r="33" spans="2:21" ht="13.5" customHeight="1">
      <c r="B33" s="3"/>
      <c r="C33" s="268" t="s">
        <v>54</v>
      </c>
      <c r="D33" s="269"/>
      <c r="E33" s="269"/>
      <c r="F33" s="269"/>
      <c r="G33" s="269"/>
      <c r="H33" s="269"/>
      <c r="I33" s="269"/>
      <c r="J33" s="269"/>
      <c r="K33" s="269"/>
      <c r="L33" s="269"/>
      <c r="M33" s="269"/>
      <c r="N33" s="269"/>
      <c r="O33" s="270"/>
      <c r="P33" s="2"/>
    </row>
    <row r="34" spans="2:21">
      <c r="B34" s="3"/>
      <c r="C34" s="271"/>
      <c r="D34" s="272"/>
      <c r="E34" s="272"/>
      <c r="F34" s="272"/>
      <c r="G34" s="272"/>
      <c r="H34" s="272"/>
      <c r="I34" s="272"/>
      <c r="J34" s="272"/>
      <c r="K34" s="272"/>
      <c r="L34" s="272"/>
      <c r="M34" s="272"/>
      <c r="N34" s="272"/>
      <c r="O34" s="273"/>
      <c r="P34" s="2"/>
    </row>
    <row r="35" spans="2:21" ht="15" thickBot="1">
      <c r="B35" s="3"/>
      <c r="C35" s="274"/>
      <c r="D35" s="275"/>
      <c r="E35" s="275"/>
      <c r="F35" s="275"/>
      <c r="G35" s="275"/>
      <c r="H35" s="275"/>
      <c r="I35" s="275"/>
      <c r="J35" s="275"/>
      <c r="K35" s="275"/>
      <c r="L35" s="275"/>
      <c r="M35" s="275"/>
      <c r="N35" s="275"/>
      <c r="O35" s="276"/>
      <c r="P35" s="2"/>
    </row>
    <row r="36" spans="2:21">
      <c r="B36" s="3"/>
      <c r="C36" s="281" t="s">
        <v>45</v>
      </c>
      <c r="D36" s="282"/>
      <c r="E36" s="282"/>
      <c r="F36" s="282"/>
      <c r="G36" s="282"/>
      <c r="H36" s="282"/>
      <c r="I36" s="282"/>
      <c r="J36" s="283"/>
      <c r="K36" s="32" t="s">
        <v>46</v>
      </c>
      <c r="L36" s="33" t="s">
        <v>10</v>
      </c>
      <c r="M36" s="284" t="s">
        <v>55</v>
      </c>
      <c r="N36" s="283"/>
      <c r="O36" s="34" t="s">
        <v>52</v>
      </c>
      <c r="P36" s="2"/>
    </row>
    <row r="37" spans="2:21">
      <c r="B37" s="3"/>
      <c r="C37" s="252" t="s">
        <v>124</v>
      </c>
      <c r="D37" s="253"/>
      <c r="E37" s="253"/>
      <c r="F37" s="253"/>
      <c r="G37" s="253"/>
      <c r="H37" s="253"/>
      <c r="I37" s="253"/>
      <c r="J37" s="280"/>
      <c r="K37" s="45" t="s">
        <v>93</v>
      </c>
      <c r="L37" s="161">
        <v>1</v>
      </c>
      <c r="M37" s="285">
        <v>40000</v>
      </c>
      <c r="N37" s="286"/>
      <c r="O37" s="37">
        <f>+M37*L37</f>
        <v>40000</v>
      </c>
      <c r="P37" s="2"/>
    </row>
    <row r="38" spans="2:21">
      <c r="B38" s="3"/>
      <c r="C38" s="38" t="s">
        <v>125</v>
      </c>
      <c r="D38" s="39"/>
      <c r="E38" s="39"/>
      <c r="F38" s="39"/>
      <c r="G38" s="39"/>
      <c r="H38" s="39"/>
      <c r="I38" s="39"/>
      <c r="J38" s="40"/>
      <c r="K38" s="158" t="s">
        <v>108</v>
      </c>
      <c r="L38" s="161">
        <v>25</v>
      </c>
      <c r="M38" s="285">
        <v>2852</v>
      </c>
      <c r="N38" s="286"/>
      <c r="O38" s="37">
        <f t="shared" ref="O38" si="0">+M38*L38</f>
        <v>71300</v>
      </c>
      <c r="P38" s="2"/>
    </row>
    <row r="39" spans="2:21" ht="17.25" thickBot="1">
      <c r="B39" s="3"/>
      <c r="C39" s="264" t="s">
        <v>126</v>
      </c>
      <c r="D39" s="265"/>
      <c r="E39" s="265"/>
      <c r="F39" s="265"/>
      <c r="G39" s="265"/>
      <c r="H39" s="265"/>
      <c r="I39" s="265"/>
      <c r="J39" s="277"/>
      <c r="K39" s="158" t="s">
        <v>46</v>
      </c>
      <c r="L39" s="161">
        <v>3</v>
      </c>
      <c r="M39" s="278">
        <v>16206.410958904109</v>
      </c>
      <c r="N39" s="279"/>
      <c r="O39" s="37">
        <f>+M39*L39</f>
        <v>48619.232876712325</v>
      </c>
      <c r="P39" s="2"/>
      <c r="S39" s="1">
        <f>+'PRESUPUESTO OFICIAL (Entidad)'!K33</f>
        <v>75700649</v>
      </c>
      <c r="U39" s="122">
        <v>75700649</v>
      </c>
    </row>
    <row r="40" spans="2:21" ht="15" thickBot="1">
      <c r="B40" s="3"/>
      <c r="C40" s="258" t="s">
        <v>53</v>
      </c>
      <c r="D40" s="259"/>
      <c r="E40" s="259"/>
      <c r="F40" s="259"/>
      <c r="G40" s="259"/>
      <c r="H40" s="259"/>
      <c r="I40" s="259"/>
      <c r="J40" s="259"/>
      <c r="K40" s="259"/>
      <c r="L40" s="259"/>
      <c r="M40" s="259"/>
      <c r="N40" s="260"/>
      <c r="O40" s="47">
        <f>SUM(O37:O39)</f>
        <v>159919.23287671234</v>
      </c>
      <c r="P40" s="2"/>
    </row>
    <row r="41" spans="2:21">
      <c r="B41" s="3"/>
      <c r="C41" s="268" t="s">
        <v>56</v>
      </c>
      <c r="D41" s="269"/>
      <c r="E41" s="269"/>
      <c r="F41" s="269"/>
      <c r="G41" s="269"/>
      <c r="H41" s="269"/>
      <c r="I41" s="269"/>
      <c r="J41" s="269"/>
      <c r="K41" s="269"/>
      <c r="L41" s="269"/>
      <c r="M41" s="269"/>
      <c r="N41" s="269"/>
      <c r="O41" s="270"/>
      <c r="P41" s="2"/>
    </row>
    <row r="42" spans="2:21">
      <c r="B42" s="3"/>
      <c r="C42" s="271"/>
      <c r="D42" s="272"/>
      <c r="E42" s="272"/>
      <c r="F42" s="272"/>
      <c r="G42" s="272"/>
      <c r="H42" s="272"/>
      <c r="I42" s="272"/>
      <c r="J42" s="272"/>
      <c r="K42" s="272"/>
      <c r="L42" s="272"/>
      <c r="M42" s="272"/>
      <c r="N42" s="272"/>
      <c r="O42" s="273"/>
      <c r="P42" s="2"/>
    </row>
    <row r="43" spans="2:21" ht="15" thickBot="1">
      <c r="B43" s="3"/>
      <c r="C43" s="274"/>
      <c r="D43" s="275"/>
      <c r="E43" s="275"/>
      <c r="F43" s="275"/>
      <c r="G43" s="275"/>
      <c r="H43" s="275"/>
      <c r="I43" s="275"/>
      <c r="J43" s="275"/>
      <c r="K43" s="275"/>
      <c r="L43" s="275"/>
      <c r="M43" s="275"/>
      <c r="N43" s="275"/>
      <c r="O43" s="276"/>
      <c r="P43" s="2"/>
      <c r="U43" s="1">
        <f>+U39-S39</f>
        <v>0</v>
      </c>
    </row>
    <row r="44" spans="2:21" ht="15.75">
      <c r="B44" s="3"/>
      <c r="C44" s="281" t="s">
        <v>57</v>
      </c>
      <c r="D44" s="282"/>
      <c r="E44" s="282"/>
      <c r="F44" s="282"/>
      <c r="G44" s="282"/>
      <c r="H44" s="282"/>
      <c r="I44" s="282"/>
      <c r="J44" s="33" t="s">
        <v>58</v>
      </c>
      <c r="K44" s="44" t="s">
        <v>59</v>
      </c>
      <c r="L44" s="48" t="s">
        <v>60</v>
      </c>
      <c r="M44" s="284" t="s">
        <v>61</v>
      </c>
      <c r="N44" s="283"/>
      <c r="O44" s="34" t="s">
        <v>52</v>
      </c>
      <c r="P44" s="2"/>
    </row>
    <row r="45" spans="2:21">
      <c r="B45" s="3"/>
      <c r="C45" s="252"/>
      <c r="D45" s="253"/>
      <c r="E45" s="253"/>
      <c r="F45" s="253"/>
      <c r="G45" s="253"/>
      <c r="H45" s="253"/>
      <c r="I45" s="253"/>
      <c r="J45" s="49"/>
      <c r="K45" s="50"/>
      <c r="L45" s="49"/>
      <c r="M45" s="289"/>
      <c r="N45" s="290"/>
      <c r="O45" s="37"/>
      <c r="P45" s="2"/>
    </row>
    <row r="46" spans="2:21" ht="15" thickBot="1">
      <c r="B46" s="3"/>
      <c r="C46" s="264"/>
      <c r="D46" s="265"/>
      <c r="E46" s="265"/>
      <c r="F46" s="265"/>
      <c r="G46" s="265"/>
      <c r="H46" s="265"/>
      <c r="I46" s="265"/>
      <c r="J46" s="51"/>
      <c r="K46" s="52"/>
      <c r="L46" s="51"/>
      <c r="M46" s="266"/>
      <c r="N46" s="267"/>
      <c r="O46" s="53"/>
      <c r="P46" s="2"/>
    </row>
    <row r="47" spans="2:21" ht="15" thickBot="1">
      <c r="B47" s="3"/>
      <c r="C47" s="258" t="s">
        <v>53</v>
      </c>
      <c r="D47" s="259"/>
      <c r="E47" s="259"/>
      <c r="F47" s="259"/>
      <c r="G47" s="259"/>
      <c r="H47" s="259"/>
      <c r="I47" s="259"/>
      <c r="J47" s="259"/>
      <c r="K47" s="259"/>
      <c r="L47" s="259"/>
      <c r="M47" s="259"/>
      <c r="N47" s="260"/>
      <c r="O47" s="43"/>
      <c r="P47" s="2"/>
    </row>
    <row r="48" spans="2:21">
      <c r="B48" s="3"/>
      <c r="C48" s="268" t="s">
        <v>62</v>
      </c>
      <c r="D48" s="269"/>
      <c r="E48" s="269"/>
      <c r="F48" s="269"/>
      <c r="G48" s="269"/>
      <c r="H48" s="269"/>
      <c r="I48" s="269"/>
      <c r="J48" s="269"/>
      <c r="K48" s="269"/>
      <c r="L48" s="269"/>
      <c r="M48" s="269"/>
      <c r="N48" s="269"/>
      <c r="O48" s="270"/>
      <c r="P48" s="2"/>
    </row>
    <row r="49" spans="2:16">
      <c r="B49" s="3"/>
      <c r="C49" s="271"/>
      <c r="D49" s="272"/>
      <c r="E49" s="272"/>
      <c r="F49" s="272"/>
      <c r="G49" s="272"/>
      <c r="H49" s="272"/>
      <c r="I49" s="272"/>
      <c r="J49" s="272"/>
      <c r="K49" s="272"/>
      <c r="L49" s="272"/>
      <c r="M49" s="272"/>
      <c r="N49" s="272"/>
      <c r="O49" s="273"/>
      <c r="P49" s="2"/>
    </row>
    <row r="50" spans="2:16" ht="15" thickBot="1">
      <c r="B50" s="3"/>
      <c r="C50" s="274"/>
      <c r="D50" s="275"/>
      <c r="E50" s="275"/>
      <c r="F50" s="275"/>
      <c r="G50" s="275"/>
      <c r="H50" s="275"/>
      <c r="I50" s="275"/>
      <c r="J50" s="275"/>
      <c r="K50" s="275"/>
      <c r="L50" s="275"/>
      <c r="M50" s="275"/>
      <c r="N50" s="275"/>
      <c r="O50" s="276"/>
      <c r="P50" s="2"/>
    </row>
    <row r="51" spans="2:16" ht="31.5" customHeight="1">
      <c r="B51" s="3"/>
      <c r="C51" s="281" t="s">
        <v>63</v>
      </c>
      <c r="D51" s="282"/>
      <c r="E51" s="282"/>
      <c r="F51" s="282"/>
      <c r="G51" s="282"/>
      <c r="H51" s="282"/>
      <c r="I51" s="282"/>
      <c r="J51" s="33" t="s">
        <v>64</v>
      </c>
      <c r="K51" s="54" t="s">
        <v>65</v>
      </c>
      <c r="L51" s="55" t="s">
        <v>66</v>
      </c>
      <c r="M51" s="287" t="s">
        <v>51</v>
      </c>
      <c r="N51" s="288"/>
      <c r="O51" s="57" t="s">
        <v>52</v>
      </c>
      <c r="P51" s="2"/>
    </row>
    <row r="52" spans="2:16">
      <c r="B52" s="3"/>
      <c r="C52" s="58" t="s">
        <v>119</v>
      </c>
      <c r="D52" s="59"/>
      <c r="E52" s="59"/>
      <c r="F52" s="59"/>
      <c r="G52" s="59"/>
      <c r="H52" s="59"/>
      <c r="I52" s="59"/>
      <c r="J52" s="162">
        <v>104603</v>
      </c>
      <c r="K52" s="163">
        <v>83683</v>
      </c>
      <c r="L52" s="62">
        <v>188286</v>
      </c>
      <c r="M52" s="291">
        <v>9</v>
      </c>
      <c r="N52" s="292"/>
      <c r="O52" s="164">
        <f>+L52/M52</f>
        <v>20920.666666666668</v>
      </c>
      <c r="P52" s="2"/>
    </row>
    <row r="53" spans="2:16">
      <c r="B53" s="3"/>
      <c r="C53" s="58" t="s">
        <v>120</v>
      </c>
      <c r="D53" s="59"/>
      <c r="E53" s="59"/>
      <c r="F53" s="59"/>
      <c r="G53" s="59"/>
      <c r="H53" s="59"/>
      <c r="I53" s="59"/>
      <c r="J53" s="162">
        <v>84176</v>
      </c>
      <c r="K53" s="163">
        <v>67341</v>
      </c>
      <c r="L53" s="62">
        <v>151517</v>
      </c>
      <c r="M53" s="291">
        <v>9</v>
      </c>
      <c r="N53" s="292"/>
      <c r="O53" s="164">
        <f>+L53/M53</f>
        <v>16835.222222222223</v>
      </c>
      <c r="P53" s="2"/>
    </row>
    <row r="54" spans="2:16">
      <c r="B54" s="3"/>
      <c r="C54" s="58"/>
      <c r="D54" s="59"/>
      <c r="E54" s="59"/>
      <c r="F54" s="59"/>
      <c r="G54" s="59"/>
      <c r="H54" s="59"/>
      <c r="I54" s="59"/>
      <c r="J54" s="60"/>
      <c r="K54" s="61"/>
      <c r="L54" s="62"/>
      <c r="M54" s="289"/>
      <c r="N54" s="290"/>
      <c r="O54" s="63"/>
      <c r="P54" s="2"/>
    </row>
    <row r="55" spans="2:16" ht="15" thickBot="1">
      <c r="B55" s="3"/>
      <c r="C55" s="264"/>
      <c r="D55" s="265"/>
      <c r="E55" s="265"/>
      <c r="F55" s="265"/>
      <c r="G55" s="265"/>
      <c r="H55" s="265"/>
      <c r="I55" s="265"/>
      <c r="J55" s="51"/>
      <c r="K55" s="52"/>
      <c r="L55" s="51"/>
      <c r="M55" s="266"/>
      <c r="N55" s="267"/>
      <c r="O55" s="53"/>
      <c r="P55" s="2"/>
    </row>
    <row r="56" spans="2:16" ht="15" thickBot="1">
      <c r="B56" s="3"/>
      <c r="C56" s="258" t="s">
        <v>53</v>
      </c>
      <c r="D56" s="259"/>
      <c r="E56" s="259"/>
      <c r="F56" s="259"/>
      <c r="G56" s="259"/>
      <c r="H56" s="259"/>
      <c r="I56" s="259"/>
      <c r="J56" s="259"/>
      <c r="K56" s="259"/>
      <c r="L56" s="259"/>
      <c r="M56" s="259"/>
      <c r="N56" s="260"/>
      <c r="O56" s="165">
        <f>SUM(O52:O55)</f>
        <v>37755.888888888891</v>
      </c>
      <c r="P56" s="2"/>
    </row>
    <row r="57" spans="2:16" ht="15" thickBot="1">
      <c r="B57" s="3"/>
      <c r="C57" s="28"/>
      <c r="O57" s="29"/>
      <c r="P57" s="2"/>
    </row>
    <row r="58" spans="2:16" ht="15" thickBot="1">
      <c r="B58" s="3"/>
      <c r="C58" s="261" t="s">
        <v>67</v>
      </c>
      <c r="D58" s="262"/>
      <c r="E58" s="262"/>
      <c r="F58" s="262"/>
      <c r="G58" s="262"/>
      <c r="H58" s="262"/>
      <c r="I58" s="262"/>
      <c r="J58" s="262"/>
      <c r="K58" s="262"/>
      <c r="L58" s="262"/>
      <c r="M58" s="262"/>
      <c r="N58" s="263"/>
      <c r="O58" s="165">
        <f>+O56+O40+O32</f>
        <v>203950.7106544901</v>
      </c>
      <c r="P58" s="2"/>
    </row>
    <row r="59" spans="2:16">
      <c r="B59" s="3"/>
      <c r="C59" s="268" t="s">
        <v>68</v>
      </c>
      <c r="D59" s="269"/>
      <c r="E59" s="269"/>
      <c r="F59" s="269"/>
      <c r="G59" s="269"/>
      <c r="H59" s="269"/>
      <c r="I59" s="269"/>
      <c r="J59" s="269"/>
      <c r="K59" s="269"/>
      <c r="L59" s="269"/>
      <c r="M59" s="269"/>
      <c r="N59" s="269"/>
      <c r="O59" s="270"/>
      <c r="P59" s="2"/>
    </row>
    <row r="60" spans="2:16">
      <c r="B60" s="3"/>
      <c r="C60" s="271"/>
      <c r="D60" s="272"/>
      <c r="E60" s="272"/>
      <c r="F60" s="272"/>
      <c r="G60" s="272"/>
      <c r="H60" s="272"/>
      <c r="I60" s="272"/>
      <c r="J60" s="272"/>
      <c r="K60" s="272"/>
      <c r="L60" s="272"/>
      <c r="M60" s="272"/>
      <c r="N60" s="272"/>
      <c r="O60" s="273"/>
      <c r="P60" s="2"/>
    </row>
    <row r="61" spans="2:16" ht="15" thickBot="1">
      <c r="B61" s="3"/>
      <c r="C61" s="274"/>
      <c r="D61" s="275"/>
      <c r="E61" s="275"/>
      <c r="F61" s="275"/>
      <c r="G61" s="275"/>
      <c r="H61" s="275"/>
      <c r="I61" s="275"/>
      <c r="J61" s="275"/>
      <c r="K61" s="275"/>
      <c r="L61" s="275"/>
      <c r="M61" s="275"/>
      <c r="N61" s="275"/>
      <c r="O61" s="276"/>
      <c r="P61" s="2"/>
    </row>
    <row r="62" spans="2:16">
      <c r="B62" s="3"/>
      <c r="C62" s="281" t="s">
        <v>69</v>
      </c>
      <c r="D62" s="282"/>
      <c r="E62" s="282"/>
      <c r="F62" s="282"/>
      <c r="G62" s="282"/>
      <c r="H62" s="282"/>
      <c r="I62" s="282"/>
      <c r="J62" s="44"/>
      <c r="K62" s="56"/>
      <c r="L62" s="55" t="s">
        <v>70</v>
      </c>
      <c r="M62" s="287" t="s">
        <v>71</v>
      </c>
      <c r="N62" s="288"/>
      <c r="O62" s="57"/>
      <c r="P62" s="2"/>
    </row>
    <row r="63" spans="2:16">
      <c r="B63" s="3"/>
      <c r="C63" s="252" t="s">
        <v>19</v>
      </c>
      <c r="D63" s="253"/>
      <c r="E63" s="253"/>
      <c r="F63" s="253"/>
      <c r="G63" s="253"/>
      <c r="H63" s="253"/>
      <c r="I63" s="253"/>
      <c r="J63" s="64"/>
      <c r="K63" s="65"/>
      <c r="L63" s="66">
        <v>0.28999999999999998</v>
      </c>
      <c r="M63" s="254"/>
      <c r="N63" s="255"/>
      <c r="O63" s="167">
        <f>+$O$58*L63</f>
        <v>59145.706089802123</v>
      </c>
      <c r="P63" s="2"/>
    </row>
    <row r="64" spans="2:16">
      <c r="B64" s="3"/>
      <c r="C64" s="38" t="s">
        <v>72</v>
      </c>
      <c r="D64" s="39"/>
      <c r="E64" s="39"/>
      <c r="F64" s="39"/>
      <c r="G64" s="39"/>
      <c r="H64" s="39"/>
      <c r="I64" s="39"/>
      <c r="J64" s="64"/>
      <c r="K64" s="65"/>
      <c r="L64" s="66">
        <v>0.01</v>
      </c>
      <c r="M64" s="254"/>
      <c r="N64" s="255"/>
      <c r="O64" s="167">
        <f t="shared" ref="O64:O65" si="1">+$O$58*L64</f>
        <v>2039.507106544901</v>
      </c>
      <c r="P64" s="2"/>
    </row>
    <row r="65" spans="2:21" ht="15" thickBot="1">
      <c r="B65" s="3"/>
      <c r="C65" s="22" t="s">
        <v>73</v>
      </c>
      <c r="D65" s="23"/>
      <c r="E65" s="23"/>
      <c r="F65" s="23"/>
      <c r="G65" s="23"/>
      <c r="H65" s="23"/>
      <c r="I65" s="23"/>
      <c r="J65" s="68"/>
      <c r="K65" s="69"/>
      <c r="L65" s="66">
        <v>0.05</v>
      </c>
      <c r="M65" s="256"/>
      <c r="N65" s="257"/>
      <c r="O65" s="167">
        <f t="shared" si="1"/>
        <v>10197.535532724505</v>
      </c>
      <c r="P65" s="2"/>
    </row>
    <row r="66" spans="2:21" ht="15" thickBot="1">
      <c r="B66" s="3"/>
      <c r="C66" s="258" t="s">
        <v>53</v>
      </c>
      <c r="D66" s="259"/>
      <c r="E66" s="259"/>
      <c r="F66" s="259"/>
      <c r="G66" s="259"/>
      <c r="H66" s="259"/>
      <c r="I66" s="259"/>
      <c r="J66" s="259"/>
      <c r="K66" s="259"/>
      <c r="L66" s="259"/>
      <c r="M66" s="259"/>
      <c r="N66" s="260"/>
      <c r="O66" s="168">
        <f>SUM(O63:O65)</f>
        <v>71382.748729071522</v>
      </c>
      <c r="P66" s="2"/>
    </row>
    <row r="67" spans="2:21" ht="15" thickBot="1">
      <c r="B67" s="3"/>
      <c r="C67" s="28"/>
      <c r="O67" s="29"/>
      <c r="P67" s="2"/>
    </row>
    <row r="68" spans="2:21" ht="15" thickBot="1">
      <c r="B68" s="3"/>
      <c r="C68" s="261" t="s">
        <v>74</v>
      </c>
      <c r="D68" s="262"/>
      <c r="E68" s="262"/>
      <c r="F68" s="262"/>
      <c r="G68" s="262"/>
      <c r="H68" s="262"/>
      <c r="I68" s="262"/>
      <c r="J68" s="262"/>
      <c r="K68" s="262"/>
      <c r="L68" s="262"/>
      <c r="M68" s="262"/>
      <c r="N68" s="263"/>
      <c r="O68" s="166">
        <f>ROUND(O58+O66,0)</f>
        <v>275333</v>
      </c>
      <c r="P68" s="2"/>
      <c r="S68" s="174"/>
      <c r="U68" s="1">
        <v>275333</v>
      </c>
    </row>
    <row r="69" spans="2:21">
      <c r="B69" s="3"/>
      <c r="C69" s="25"/>
      <c r="D69" s="26"/>
      <c r="E69" s="26"/>
      <c r="F69" s="26"/>
      <c r="G69" s="26"/>
      <c r="H69" s="26"/>
      <c r="I69" s="26"/>
      <c r="J69" s="26"/>
      <c r="K69" s="26"/>
      <c r="L69" s="26"/>
      <c r="M69" s="26"/>
      <c r="N69" s="26"/>
      <c r="O69" s="27"/>
      <c r="P69" s="2"/>
    </row>
    <row r="70" spans="2:21">
      <c r="B70" s="3"/>
      <c r="C70" s="28"/>
      <c r="O70" s="29"/>
      <c r="P70" s="2"/>
    </row>
    <row r="71" spans="2:21">
      <c r="B71" s="3"/>
      <c r="C71" s="28"/>
      <c r="O71" s="29"/>
      <c r="P71" s="2"/>
    </row>
    <row r="72" spans="2:21">
      <c r="B72" s="3"/>
      <c r="C72" s="28"/>
      <c r="H72" s="71" t="s">
        <v>75</v>
      </c>
      <c r="I72" s="71"/>
      <c r="J72" s="71"/>
      <c r="K72" s="71"/>
      <c r="O72" s="29"/>
      <c r="P72" s="2"/>
    </row>
    <row r="73" spans="2:21">
      <c r="B73" s="3"/>
      <c r="C73" s="28"/>
      <c r="H73" s="71" t="s">
        <v>76</v>
      </c>
      <c r="O73" s="29"/>
      <c r="P73" s="2"/>
    </row>
    <row r="74" spans="2:21">
      <c r="B74" s="3"/>
      <c r="C74" s="28"/>
      <c r="H74" s="71" t="s">
        <v>77</v>
      </c>
      <c r="O74" s="29"/>
      <c r="P74" s="2"/>
    </row>
    <row r="75" spans="2:21">
      <c r="B75" s="3"/>
      <c r="C75" s="14"/>
      <c r="D75" s="72"/>
      <c r="E75" s="72"/>
      <c r="F75" s="72"/>
      <c r="G75" s="72"/>
      <c r="H75" s="71" t="s">
        <v>78</v>
      </c>
      <c r="I75" s="72"/>
      <c r="J75" s="72"/>
      <c r="K75" s="72"/>
      <c r="L75" s="72"/>
      <c r="M75" s="72"/>
      <c r="N75" s="72"/>
      <c r="O75" s="73"/>
      <c r="P75" s="2"/>
    </row>
    <row r="76" spans="2:21">
      <c r="B76" s="3"/>
      <c r="C76" s="28"/>
      <c r="H76" s="1" t="s">
        <v>79</v>
      </c>
      <c r="O76" s="29"/>
      <c r="P76" s="2"/>
    </row>
    <row r="77" spans="2:21">
      <c r="B77" s="3"/>
      <c r="C77" s="74" t="s">
        <v>80</v>
      </c>
      <c r="D77" s="35"/>
      <c r="E77" s="35"/>
      <c r="F77" s="35"/>
      <c r="G77" s="35"/>
      <c r="H77" s="35"/>
      <c r="I77" s="35"/>
      <c r="J77" s="35"/>
      <c r="K77" s="35"/>
      <c r="L77" s="35"/>
      <c r="M77" s="35"/>
      <c r="N77" s="35"/>
      <c r="O77" s="75"/>
      <c r="P77" s="2"/>
    </row>
    <row r="78" spans="2:21">
      <c r="B78" s="3"/>
      <c r="C78" s="249"/>
      <c r="D78" s="250"/>
      <c r="E78" s="250"/>
      <c r="F78" s="250"/>
      <c r="G78" s="250"/>
      <c r="H78" s="250"/>
      <c r="I78" s="250"/>
      <c r="J78" s="250"/>
      <c r="K78" s="250"/>
      <c r="L78" s="250"/>
      <c r="M78" s="250"/>
      <c r="N78" s="250"/>
      <c r="O78" s="251"/>
      <c r="P78" s="2"/>
    </row>
    <row r="79" spans="2:21">
      <c r="B79" s="3"/>
      <c r="C79" s="249"/>
      <c r="D79" s="250"/>
      <c r="E79" s="250"/>
      <c r="F79" s="250"/>
      <c r="G79" s="250"/>
      <c r="H79" s="250"/>
      <c r="I79" s="250"/>
      <c r="J79" s="250"/>
      <c r="K79" s="250"/>
      <c r="L79" s="250"/>
      <c r="M79" s="250"/>
      <c r="N79" s="250"/>
      <c r="O79" s="251"/>
      <c r="P79" s="2"/>
    </row>
    <row r="80" spans="2:21">
      <c r="B80" s="3"/>
      <c r="C80" s="14"/>
      <c r="D80" s="72"/>
      <c r="E80" s="72"/>
      <c r="F80" s="72"/>
      <c r="G80" s="72"/>
      <c r="H80" s="72"/>
      <c r="I80" s="72"/>
      <c r="J80" s="72"/>
      <c r="K80" s="72"/>
      <c r="L80" s="72"/>
      <c r="M80" s="72"/>
      <c r="N80" s="72"/>
      <c r="O80" s="73"/>
      <c r="P80" s="2"/>
    </row>
    <row r="81" spans="2:16">
      <c r="B81" s="3"/>
      <c r="C81" s="76" t="s">
        <v>81</v>
      </c>
      <c r="D81" s="72"/>
      <c r="E81" s="72"/>
      <c r="F81" s="72"/>
      <c r="G81" s="72"/>
      <c r="H81" s="72"/>
      <c r="I81" s="72"/>
      <c r="J81" s="72"/>
      <c r="K81" s="72"/>
      <c r="L81" s="72"/>
      <c r="M81" s="72"/>
      <c r="N81" s="72"/>
      <c r="O81" s="73"/>
      <c r="P81" s="2"/>
    </row>
    <row r="82" spans="2:16" ht="12.75" customHeight="1">
      <c r="B82" s="3"/>
      <c r="C82" s="246" t="s">
        <v>82</v>
      </c>
      <c r="D82" s="247"/>
      <c r="E82" s="247"/>
      <c r="F82" s="247"/>
      <c r="G82" s="247"/>
      <c r="H82" s="247"/>
      <c r="I82" s="247"/>
      <c r="J82" s="247"/>
      <c r="K82" s="247"/>
      <c r="L82" s="247"/>
      <c r="M82" s="247"/>
      <c r="N82" s="247"/>
      <c r="O82" s="248"/>
      <c r="P82" s="2"/>
    </row>
    <row r="83" spans="2:16">
      <c r="B83" s="3"/>
      <c r="C83" s="246"/>
      <c r="D83" s="247"/>
      <c r="E83" s="247"/>
      <c r="F83" s="247"/>
      <c r="G83" s="247"/>
      <c r="H83" s="247"/>
      <c r="I83" s="247"/>
      <c r="J83" s="247"/>
      <c r="K83" s="247"/>
      <c r="L83" s="247"/>
      <c r="M83" s="247"/>
      <c r="N83" s="247"/>
      <c r="O83" s="248"/>
      <c r="P83" s="2"/>
    </row>
    <row r="84" spans="2:16" ht="12.95" customHeight="1">
      <c r="B84" s="3"/>
      <c r="C84" s="246" t="s">
        <v>83</v>
      </c>
      <c r="D84" s="247"/>
      <c r="E84" s="247"/>
      <c r="F84" s="247"/>
      <c r="G84" s="247"/>
      <c r="H84" s="247"/>
      <c r="I84" s="247"/>
      <c r="J84" s="247"/>
      <c r="K84" s="247"/>
      <c r="L84" s="247"/>
      <c r="M84" s="247"/>
      <c r="N84" s="247"/>
      <c r="O84" s="248"/>
      <c r="P84" s="2"/>
    </row>
    <row r="85" spans="2:16">
      <c r="B85" s="3"/>
      <c r="C85" s="246"/>
      <c r="D85" s="247"/>
      <c r="E85" s="247"/>
      <c r="F85" s="247"/>
      <c r="G85" s="247"/>
      <c r="H85" s="247"/>
      <c r="I85" s="247"/>
      <c r="J85" s="247"/>
      <c r="K85" s="247"/>
      <c r="L85" s="247"/>
      <c r="M85" s="247"/>
      <c r="N85" s="247"/>
      <c r="O85" s="248"/>
      <c r="P85" s="2"/>
    </row>
    <row r="86" spans="2:16">
      <c r="B86" s="3"/>
      <c r="C86" s="14"/>
      <c r="D86" s="72"/>
      <c r="E86" s="72"/>
      <c r="F86" s="72"/>
      <c r="G86" s="72"/>
      <c r="H86" s="72"/>
      <c r="I86" s="72"/>
      <c r="J86" s="72"/>
      <c r="K86" s="72"/>
      <c r="L86" s="72"/>
      <c r="M86" s="72"/>
      <c r="N86" s="72"/>
      <c r="O86" s="73"/>
      <c r="P86" s="2"/>
    </row>
    <row r="87" spans="2:16">
      <c r="B87" s="3"/>
      <c r="C87" s="28"/>
      <c r="H87" s="71" t="s">
        <v>75</v>
      </c>
      <c r="O87" s="29"/>
      <c r="P87" s="2"/>
    </row>
    <row r="88" spans="2:16">
      <c r="B88" s="3"/>
      <c r="C88" s="28"/>
      <c r="H88" s="1" t="s">
        <v>76</v>
      </c>
      <c r="I88" s="39"/>
      <c r="J88" s="39"/>
      <c r="K88" s="39"/>
      <c r="O88" s="29"/>
      <c r="P88" s="2"/>
    </row>
    <row r="89" spans="2:16">
      <c r="B89" s="3"/>
      <c r="C89" s="28"/>
      <c r="H89" s="1" t="s">
        <v>84</v>
      </c>
      <c r="I89" s="77"/>
      <c r="J89" s="77"/>
      <c r="K89" s="77"/>
      <c r="O89" s="29"/>
      <c r="P89" s="2"/>
    </row>
    <row r="90" spans="2:16">
      <c r="B90" s="3"/>
      <c r="C90" s="78"/>
      <c r="D90" s="72"/>
      <c r="E90" s="72"/>
      <c r="F90" s="72"/>
      <c r="G90" s="72"/>
      <c r="H90" s="1" t="s">
        <v>78</v>
      </c>
      <c r="L90" s="72"/>
      <c r="M90" s="72"/>
      <c r="N90" s="72"/>
      <c r="O90" s="73"/>
      <c r="P90" s="2"/>
    </row>
    <row r="91" spans="2:16" ht="17.25" customHeight="1">
      <c r="B91" s="3"/>
      <c r="C91" s="78"/>
      <c r="D91" s="77"/>
      <c r="E91" s="77"/>
      <c r="K91" s="238"/>
      <c r="L91" s="238"/>
      <c r="M91" s="238"/>
      <c r="N91" s="238"/>
      <c r="O91" s="239"/>
      <c r="P91" s="2"/>
    </row>
    <row r="92" spans="2:16" ht="18.75" customHeight="1" thickBot="1">
      <c r="B92" s="3"/>
      <c r="C92" s="242"/>
      <c r="D92" s="243"/>
      <c r="E92" s="243"/>
      <c r="F92" s="52"/>
      <c r="G92" s="52"/>
      <c r="H92" s="52"/>
      <c r="I92" s="52"/>
      <c r="J92" s="52"/>
      <c r="K92" s="240"/>
      <c r="L92" s="240"/>
      <c r="M92" s="240"/>
      <c r="N92" s="240"/>
      <c r="O92" s="241"/>
      <c r="P92" s="2"/>
    </row>
    <row r="93" spans="2:16" ht="15" thickBot="1">
      <c r="B93" s="79"/>
      <c r="C93" s="80"/>
      <c r="D93" s="80"/>
      <c r="E93" s="80"/>
      <c r="F93" s="80"/>
      <c r="G93" s="80"/>
      <c r="H93" s="80"/>
      <c r="I93" s="80"/>
      <c r="J93" s="80"/>
      <c r="K93" s="80"/>
      <c r="L93" s="80"/>
      <c r="M93" s="80"/>
      <c r="N93" s="80"/>
      <c r="O93" s="80"/>
      <c r="P93" s="81"/>
    </row>
    <row r="94" spans="2:16" ht="15" thickTop="1"/>
  </sheetData>
  <mergeCells count="81">
    <mergeCell ref="C82:O83"/>
    <mergeCell ref="C84:O85"/>
    <mergeCell ref="K91:O92"/>
    <mergeCell ref="C92:E92"/>
    <mergeCell ref="M64:N64"/>
    <mergeCell ref="M65:N65"/>
    <mergeCell ref="C66:N66"/>
    <mergeCell ref="C68:N68"/>
    <mergeCell ref="C78:O78"/>
    <mergeCell ref="C79:O79"/>
    <mergeCell ref="C63:I63"/>
    <mergeCell ref="M63:N63"/>
    <mergeCell ref="C51:I51"/>
    <mergeCell ref="M51:N51"/>
    <mergeCell ref="M52:N52"/>
    <mergeCell ref="M53:N53"/>
    <mergeCell ref="M54:N54"/>
    <mergeCell ref="C55:I55"/>
    <mergeCell ref="M55:N55"/>
    <mergeCell ref="C56:N56"/>
    <mergeCell ref="C58:N58"/>
    <mergeCell ref="C59:O61"/>
    <mergeCell ref="C62:I62"/>
    <mergeCell ref="M62:N62"/>
    <mergeCell ref="C48:O50"/>
    <mergeCell ref="C39:J39"/>
    <mergeCell ref="M39:N39"/>
    <mergeCell ref="C40:N40"/>
    <mergeCell ref="C41:O43"/>
    <mergeCell ref="C44:I44"/>
    <mergeCell ref="M44:N44"/>
    <mergeCell ref="C45:I45"/>
    <mergeCell ref="M45:N45"/>
    <mergeCell ref="C46:I46"/>
    <mergeCell ref="M46:N46"/>
    <mergeCell ref="C47:N47"/>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42A77-1F5A-4450-914D-CDC67CD21215}">
  <dimension ref="B1:P93"/>
  <sheetViews>
    <sheetView showGridLines="0" view="pageBreakPreview" zoomScale="55" zoomScaleNormal="80" zoomScaleSheetLayoutView="5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(Entidad)'!D16</f>
        <v>1.05</v>
      </c>
      <c r="D24" s="311" t="str">
        <f>+'PRESUPUESTO OFICIAL (Entidad)'!G16</f>
        <v>Suministro e instalación de malla antiinsectos en ventanas de cocina</v>
      </c>
      <c r="E24" s="312"/>
      <c r="F24" s="312"/>
      <c r="G24" s="312"/>
      <c r="H24" s="312"/>
      <c r="I24" s="312"/>
      <c r="J24" s="312"/>
      <c r="K24" s="312"/>
      <c r="L24" s="313"/>
      <c r="M24" s="302" t="str">
        <f>+'PRESUPUESTO OFICIAL (Entidad)'!H16</f>
        <v>M2</v>
      </c>
      <c r="N24" s="303"/>
      <c r="O24" s="31">
        <f>+'PRESUPUESTO OFICIAL (Entidad)'!I16</f>
        <v>9.36</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127</v>
      </c>
      <c r="D29" s="253"/>
      <c r="E29" s="253"/>
      <c r="F29" s="253"/>
      <c r="G29" s="280"/>
      <c r="H29" s="298"/>
      <c r="I29" s="280"/>
      <c r="J29" s="298"/>
      <c r="K29" s="280"/>
      <c r="L29" s="36"/>
      <c r="M29" s="299">
        <v>0.1</v>
      </c>
      <c r="N29" s="297"/>
      <c r="O29" s="37">
        <f>+M29*O55</f>
        <v>871.28974358974381</v>
      </c>
      <c r="P29" s="2"/>
    </row>
    <row r="30" spans="2:16">
      <c r="B30" s="3"/>
      <c r="C30" s="38"/>
      <c r="D30" s="39"/>
      <c r="E30" s="39"/>
      <c r="F30" s="39"/>
      <c r="G30" s="40"/>
      <c r="H30" s="41"/>
      <c r="I30" s="40"/>
      <c r="J30" s="41"/>
      <c r="K30" s="40"/>
      <c r="L30" s="36"/>
      <c r="M30" s="296"/>
      <c r="N30" s="297"/>
      <c r="O30" s="37"/>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+SUM(O29:O30)</f>
        <v>871.28974358974381</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t="s">
        <v>128</v>
      </c>
      <c r="D37" s="253"/>
      <c r="E37" s="253"/>
      <c r="F37" s="253"/>
      <c r="G37" s="253"/>
      <c r="H37" s="253"/>
      <c r="I37" s="253"/>
      <c r="J37" s="280"/>
      <c r="K37" s="45" t="s">
        <v>93</v>
      </c>
      <c r="L37" s="161">
        <v>1</v>
      </c>
      <c r="M37" s="285">
        <v>13700</v>
      </c>
      <c r="N37" s="286"/>
      <c r="O37" s="37">
        <f>+M37*L37</f>
        <v>13700</v>
      </c>
      <c r="P37" s="2"/>
    </row>
    <row r="38" spans="2:16">
      <c r="B38" s="3"/>
      <c r="C38" s="38" t="s">
        <v>129</v>
      </c>
      <c r="D38" s="39"/>
      <c r="E38" s="39"/>
      <c r="F38" s="39"/>
      <c r="G38" s="39"/>
      <c r="H38" s="39"/>
      <c r="I38" s="39"/>
      <c r="J38" s="40"/>
      <c r="K38" s="158" t="s">
        <v>108</v>
      </c>
      <c r="L38" s="161">
        <v>3</v>
      </c>
      <c r="M38" s="285">
        <v>3573</v>
      </c>
      <c r="N38" s="286"/>
      <c r="O38" s="37">
        <f>+M38*L38</f>
        <v>10719</v>
      </c>
      <c r="P38" s="2"/>
    </row>
    <row r="39" spans="2:16" ht="15" thickBot="1">
      <c r="B39" s="3"/>
      <c r="C39" s="264"/>
      <c r="D39" s="265"/>
      <c r="E39" s="265"/>
      <c r="F39" s="265"/>
      <c r="G39" s="265"/>
      <c r="H39" s="265"/>
      <c r="I39" s="265"/>
      <c r="J39" s="277"/>
      <c r="K39" s="158"/>
      <c r="L39" s="161"/>
      <c r="M39" s="278"/>
      <c r="N39" s="279"/>
      <c r="O39" s="46"/>
      <c r="P39" s="2"/>
    </row>
    <row r="40" spans="2:16" ht="15" thickBot="1">
      <c r="B40" s="3"/>
      <c r="C40" s="258" t="s">
        <v>53</v>
      </c>
      <c r="D40" s="259"/>
      <c r="E40" s="259"/>
      <c r="F40" s="259"/>
      <c r="G40" s="259"/>
      <c r="H40" s="259"/>
      <c r="I40" s="259"/>
      <c r="J40" s="259"/>
      <c r="K40" s="259"/>
      <c r="L40" s="259"/>
      <c r="M40" s="259"/>
      <c r="N40" s="260"/>
      <c r="O40" s="47">
        <f>SUM(O37:O39)</f>
        <v>24419</v>
      </c>
      <c r="P40" s="2"/>
    </row>
    <row r="41" spans="2:16">
      <c r="B41" s="3"/>
      <c r="C41" s="268" t="s">
        <v>56</v>
      </c>
      <c r="D41" s="269"/>
      <c r="E41" s="269"/>
      <c r="F41" s="269"/>
      <c r="G41" s="269"/>
      <c r="H41" s="269"/>
      <c r="I41" s="269"/>
      <c r="J41" s="269"/>
      <c r="K41" s="269"/>
      <c r="L41" s="269"/>
      <c r="M41" s="269"/>
      <c r="N41" s="269"/>
      <c r="O41" s="270"/>
      <c r="P41" s="2"/>
    </row>
    <row r="42" spans="2:16">
      <c r="B42" s="3"/>
      <c r="C42" s="271"/>
      <c r="D42" s="272"/>
      <c r="E42" s="272"/>
      <c r="F42" s="272"/>
      <c r="G42" s="272"/>
      <c r="H42" s="272"/>
      <c r="I42" s="272"/>
      <c r="J42" s="272"/>
      <c r="K42" s="272"/>
      <c r="L42" s="272"/>
      <c r="M42" s="272"/>
      <c r="N42" s="272"/>
      <c r="O42" s="273"/>
      <c r="P42" s="2"/>
    </row>
    <row r="43" spans="2:16" ht="15" thickBot="1">
      <c r="B43" s="3"/>
      <c r="C43" s="274"/>
      <c r="D43" s="275"/>
      <c r="E43" s="275"/>
      <c r="F43" s="275"/>
      <c r="G43" s="275"/>
      <c r="H43" s="275"/>
      <c r="I43" s="275"/>
      <c r="J43" s="275"/>
      <c r="K43" s="275"/>
      <c r="L43" s="275"/>
      <c r="M43" s="275"/>
      <c r="N43" s="275"/>
      <c r="O43" s="276"/>
      <c r="P43" s="2"/>
    </row>
    <row r="44" spans="2:16" ht="15.75">
      <c r="B44" s="3"/>
      <c r="C44" s="281" t="s">
        <v>57</v>
      </c>
      <c r="D44" s="282"/>
      <c r="E44" s="282"/>
      <c r="F44" s="282"/>
      <c r="G44" s="282"/>
      <c r="H44" s="282"/>
      <c r="I44" s="282"/>
      <c r="J44" s="33" t="s">
        <v>58</v>
      </c>
      <c r="K44" s="44" t="s">
        <v>59</v>
      </c>
      <c r="L44" s="48" t="s">
        <v>60</v>
      </c>
      <c r="M44" s="284" t="s">
        <v>61</v>
      </c>
      <c r="N44" s="283"/>
      <c r="O44" s="34" t="s">
        <v>52</v>
      </c>
      <c r="P44" s="2"/>
    </row>
    <row r="45" spans="2:16">
      <c r="B45" s="3"/>
      <c r="C45" s="252"/>
      <c r="D45" s="253"/>
      <c r="E45" s="253"/>
      <c r="F45" s="253"/>
      <c r="G45" s="253"/>
      <c r="H45" s="253"/>
      <c r="I45" s="253"/>
      <c r="J45" s="49"/>
      <c r="K45" s="50"/>
      <c r="L45" s="49"/>
      <c r="M45" s="289"/>
      <c r="N45" s="290"/>
      <c r="O45" s="37"/>
      <c r="P45" s="2"/>
    </row>
    <row r="46" spans="2:16" ht="15" thickBot="1">
      <c r="B46" s="3"/>
      <c r="C46" s="264"/>
      <c r="D46" s="265"/>
      <c r="E46" s="265"/>
      <c r="F46" s="265"/>
      <c r="G46" s="265"/>
      <c r="H46" s="265"/>
      <c r="I46" s="265"/>
      <c r="J46" s="51"/>
      <c r="K46" s="52"/>
      <c r="L46" s="51"/>
      <c r="M46" s="266"/>
      <c r="N46" s="267"/>
      <c r="O46" s="53"/>
      <c r="P46" s="2"/>
    </row>
    <row r="47" spans="2:16" ht="15" thickBot="1">
      <c r="B47" s="3"/>
      <c r="C47" s="258" t="s">
        <v>53</v>
      </c>
      <c r="D47" s="259"/>
      <c r="E47" s="259"/>
      <c r="F47" s="259"/>
      <c r="G47" s="259"/>
      <c r="H47" s="259"/>
      <c r="I47" s="259"/>
      <c r="J47" s="259"/>
      <c r="K47" s="259"/>
      <c r="L47" s="259"/>
      <c r="M47" s="259"/>
      <c r="N47" s="260"/>
      <c r="O47" s="43"/>
      <c r="P47" s="2"/>
    </row>
    <row r="48" spans="2:16">
      <c r="B48" s="3"/>
      <c r="C48" s="268" t="s">
        <v>62</v>
      </c>
      <c r="D48" s="269"/>
      <c r="E48" s="269"/>
      <c r="F48" s="269"/>
      <c r="G48" s="269"/>
      <c r="H48" s="269"/>
      <c r="I48" s="269"/>
      <c r="J48" s="269"/>
      <c r="K48" s="269"/>
      <c r="L48" s="269"/>
      <c r="M48" s="269"/>
      <c r="N48" s="269"/>
      <c r="O48" s="270"/>
      <c r="P48" s="2"/>
    </row>
    <row r="49" spans="2:16">
      <c r="B49" s="3"/>
      <c r="C49" s="271"/>
      <c r="D49" s="272"/>
      <c r="E49" s="272"/>
      <c r="F49" s="272"/>
      <c r="G49" s="272"/>
      <c r="H49" s="272"/>
      <c r="I49" s="272"/>
      <c r="J49" s="272"/>
      <c r="K49" s="272"/>
      <c r="L49" s="272"/>
      <c r="M49" s="272"/>
      <c r="N49" s="272"/>
      <c r="O49" s="273"/>
      <c r="P49" s="2"/>
    </row>
    <row r="50" spans="2:16" ht="15" thickBot="1">
      <c r="B50" s="3"/>
      <c r="C50" s="274"/>
      <c r="D50" s="275"/>
      <c r="E50" s="275"/>
      <c r="F50" s="275"/>
      <c r="G50" s="275"/>
      <c r="H50" s="275"/>
      <c r="I50" s="275"/>
      <c r="J50" s="275"/>
      <c r="K50" s="275"/>
      <c r="L50" s="275"/>
      <c r="M50" s="275"/>
      <c r="N50" s="275"/>
      <c r="O50" s="276"/>
      <c r="P50" s="2"/>
    </row>
    <row r="51" spans="2:16" ht="31.5" customHeight="1">
      <c r="B51" s="3"/>
      <c r="C51" s="281" t="s">
        <v>63</v>
      </c>
      <c r="D51" s="282"/>
      <c r="E51" s="282"/>
      <c r="F51" s="282"/>
      <c r="G51" s="282"/>
      <c r="H51" s="282"/>
      <c r="I51" s="282"/>
      <c r="J51" s="33" t="s">
        <v>64</v>
      </c>
      <c r="K51" s="54" t="s">
        <v>65</v>
      </c>
      <c r="L51" s="55" t="s">
        <v>66</v>
      </c>
      <c r="M51" s="287" t="s">
        <v>51</v>
      </c>
      <c r="N51" s="288"/>
      <c r="O51" s="57" t="s">
        <v>52</v>
      </c>
      <c r="P51" s="2"/>
    </row>
    <row r="52" spans="2:16">
      <c r="B52" s="3"/>
      <c r="C52" s="58" t="s">
        <v>119</v>
      </c>
      <c r="D52" s="59"/>
      <c r="E52" s="59"/>
      <c r="F52" s="59"/>
      <c r="G52" s="59"/>
      <c r="H52" s="59"/>
      <c r="I52" s="59"/>
      <c r="J52" s="162">
        <v>104603</v>
      </c>
      <c r="K52" s="163">
        <v>83683</v>
      </c>
      <c r="L52" s="62">
        <v>188286</v>
      </c>
      <c r="M52" s="291">
        <v>39</v>
      </c>
      <c r="N52" s="292"/>
      <c r="O52" s="164">
        <f>+L52/M52</f>
        <v>4827.8461538461543</v>
      </c>
      <c r="P52" s="2"/>
    </row>
    <row r="53" spans="2:16">
      <c r="B53" s="3"/>
      <c r="C53" s="58" t="s">
        <v>120</v>
      </c>
      <c r="D53" s="59"/>
      <c r="E53" s="59"/>
      <c r="F53" s="59"/>
      <c r="G53" s="59"/>
      <c r="H53" s="59"/>
      <c r="I53" s="59"/>
      <c r="J53" s="162">
        <v>84176</v>
      </c>
      <c r="K53" s="163">
        <v>67341</v>
      </c>
      <c r="L53" s="62">
        <v>151517</v>
      </c>
      <c r="M53" s="291">
        <v>39</v>
      </c>
      <c r="N53" s="292"/>
      <c r="O53" s="164">
        <f>+L53/M53</f>
        <v>3885.0512820512822</v>
      </c>
      <c r="P53" s="2"/>
    </row>
    <row r="54" spans="2:16" ht="15" thickBot="1">
      <c r="B54" s="3"/>
      <c r="C54" s="264"/>
      <c r="D54" s="265"/>
      <c r="E54" s="265"/>
      <c r="F54" s="265"/>
      <c r="G54" s="265"/>
      <c r="H54" s="265"/>
      <c r="I54" s="265"/>
      <c r="J54" s="51"/>
      <c r="K54" s="52"/>
      <c r="L54" s="51"/>
      <c r="M54" s="266"/>
      <c r="N54" s="267"/>
      <c r="O54" s="53"/>
      <c r="P54" s="2"/>
    </row>
    <row r="55" spans="2:16" ht="15" thickBot="1">
      <c r="B55" s="3"/>
      <c r="C55" s="258" t="s">
        <v>53</v>
      </c>
      <c r="D55" s="259"/>
      <c r="E55" s="259"/>
      <c r="F55" s="259"/>
      <c r="G55" s="259"/>
      <c r="H55" s="259"/>
      <c r="I55" s="259"/>
      <c r="J55" s="259"/>
      <c r="K55" s="259"/>
      <c r="L55" s="259"/>
      <c r="M55" s="259"/>
      <c r="N55" s="260"/>
      <c r="O55" s="165">
        <f>SUM(O52:O54)</f>
        <v>8712.8974358974374</v>
      </c>
      <c r="P55" s="2"/>
    </row>
    <row r="56" spans="2:16" ht="15" thickBot="1">
      <c r="B56" s="3"/>
      <c r="C56" s="28"/>
      <c r="O56" s="29"/>
      <c r="P56" s="2"/>
    </row>
    <row r="57" spans="2:16" ht="15" thickBot="1">
      <c r="B57" s="3"/>
      <c r="C57" s="261" t="s">
        <v>67</v>
      </c>
      <c r="D57" s="262"/>
      <c r="E57" s="262"/>
      <c r="F57" s="262"/>
      <c r="G57" s="262"/>
      <c r="H57" s="262"/>
      <c r="I57" s="262"/>
      <c r="J57" s="262"/>
      <c r="K57" s="262"/>
      <c r="L57" s="262"/>
      <c r="M57" s="262"/>
      <c r="N57" s="263"/>
      <c r="O57" s="165">
        <f>+O55+O40+O32</f>
        <v>34003.187179487184</v>
      </c>
      <c r="P57" s="2"/>
    </row>
    <row r="58" spans="2:16">
      <c r="B58" s="3"/>
      <c r="C58" s="268" t="s">
        <v>68</v>
      </c>
      <c r="D58" s="269"/>
      <c r="E58" s="269"/>
      <c r="F58" s="269"/>
      <c r="G58" s="269"/>
      <c r="H58" s="269"/>
      <c r="I58" s="269"/>
      <c r="J58" s="269"/>
      <c r="K58" s="269"/>
      <c r="L58" s="269"/>
      <c r="M58" s="269"/>
      <c r="N58" s="269"/>
      <c r="O58" s="270"/>
      <c r="P58" s="2"/>
    </row>
    <row r="59" spans="2:16">
      <c r="B59" s="3"/>
      <c r="C59" s="271"/>
      <c r="D59" s="272"/>
      <c r="E59" s="272"/>
      <c r="F59" s="272"/>
      <c r="G59" s="272"/>
      <c r="H59" s="272"/>
      <c r="I59" s="272"/>
      <c r="J59" s="272"/>
      <c r="K59" s="272"/>
      <c r="L59" s="272"/>
      <c r="M59" s="272"/>
      <c r="N59" s="272"/>
      <c r="O59" s="273"/>
      <c r="P59" s="2"/>
    </row>
    <row r="60" spans="2:16" ht="15" thickBot="1">
      <c r="B60" s="3"/>
      <c r="C60" s="274"/>
      <c r="D60" s="275"/>
      <c r="E60" s="275"/>
      <c r="F60" s="275"/>
      <c r="G60" s="275"/>
      <c r="H60" s="275"/>
      <c r="I60" s="275"/>
      <c r="J60" s="275"/>
      <c r="K60" s="275"/>
      <c r="L60" s="275"/>
      <c r="M60" s="275"/>
      <c r="N60" s="275"/>
      <c r="O60" s="276"/>
      <c r="P60" s="2"/>
    </row>
    <row r="61" spans="2:16">
      <c r="B61" s="3"/>
      <c r="C61" s="281" t="s">
        <v>69</v>
      </c>
      <c r="D61" s="282"/>
      <c r="E61" s="282"/>
      <c r="F61" s="282"/>
      <c r="G61" s="282"/>
      <c r="H61" s="282"/>
      <c r="I61" s="282"/>
      <c r="J61" s="44"/>
      <c r="K61" s="56"/>
      <c r="L61" s="55" t="s">
        <v>70</v>
      </c>
      <c r="M61" s="287" t="s">
        <v>71</v>
      </c>
      <c r="N61" s="288"/>
      <c r="O61" s="57"/>
      <c r="P61" s="2"/>
    </row>
    <row r="62" spans="2:16">
      <c r="B62" s="3"/>
      <c r="C62" s="252" t="s">
        <v>19</v>
      </c>
      <c r="D62" s="253"/>
      <c r="E62" s="253"/>
      <c r="F62" s="253"/>
      <c r="G62" s="253"/>
      <c r="H62" s="253"/>
      <c r="I62" s="253"/>
      <c r="J62" s="64"/>
      <c r="K62" s="65"/>
      <c r="L62" s="66">
        <v>0.28999999999999998</v>
      </c>
      <c r="M62" s="254"/>
      <c r="N62" s="255"/>
      <c r="O62" s="167">
        <f>+$O$57*L62</f>
        <v>9860.9242820512827</v>
      </c>
      <c r="P62" s="2"/>
    </row>
    <row r="63" spans="2:16">
      <c r="B63" s="3"/>
      <c r="C63" s="38" t="s">
        <v>72</v>
      </c>
      <c r="D63" s="39"/>
      <c r="E63" s="39"/>
      <c r="F63" s="39"/>
      <c r="G63" s="39"/>
      <c r="H63" s="39"/>
      <c r="I63" s="39"/>
      <c r="J63" s="64"/>
      <c r="K63" s="65"/>
      <c r="L63" s="66">
        <v>0.01</v>
      </c>
      <c r="M63" s="254"/>
      <c r="N63" s="255"/>
      <c r="O63" s="167">
        <f t="shared" ref="O63:O64" si="0">+$O$57*L63</f>
        <v>340.03187179487185</v>
      </c>
      <c r="P63" s="2"/>
    </row>
    <row r="64" spans="2:16" ht="15" thickBot="1">
      <c r="B64" s="3"/>
      <c r="C64" s="22" t="s">
        <v>73</v>
      </c>
      <c r="D64" s="23"/>
      <c r="E64" s="23"/>
      <c r="F64" s="23"/>
      <c r="G64" s="23"/>
      <c r="H64" s="23"/>
      <c r="I64" s="23"/>
      <c r="J64" s="68"/>
      <c r="K64" s="69"/>
      <c r="L64" s="66">
        <v>0.05</v>
      </c>
      <c r="M64" s="256"/>
      <c r="N64" s="257"/>
      <c r="O64" s="167">
        <f t="shared" si="0"/>
        <v>1700.1593589743593</v>
      </c>
      <c r="P64" s="2"/>
    </row>
    <row r="65" spans="2:16" ht="15" thickBot="1">
      <c r="B65" s="3"/>
      <c r="C65" s="258" t="s">
        <v>53</v>
      </c>
      <c r="D65" s="259"/>
      <c r="E65" s="259"/>
      <c r="F65" s="259"/>
      <c r="G65" s="259"/>
      <c r="H65" s="259"/>
      <c r="I65" s="259"/>
      <c r="J65" s="259"/>
      <c r="K65" s="259"/>
      <c r="L65" s="259"/>
      <c r="M65" s="259"/>
      <c r="N65" s="260"/>
      <c r="O65" s="168">
        <f>SUM(O62:O64)</f>
        <v>11901.115512820514</v>
      </c>
      <c r="P65" s="2"/>
    </row>
    <row r="66" spans="2:16" ht="15" thickBot="1">
      <c r="B66" s="3"/>
      <c r="C66" s="28"/>
      <c r="O66" s="29"/>
      <c r="P66" s="2"/>
    </row>
    <row r="67" spans="2:16" ht="15" thickBot="1">
      <c r="B67" s="3"/>
      <c r="C67" s="261" t="s">
        <v>74</v>
      </c>
      <c r="D67" s="262"/>
      <c r="E67" s="262"/>
      <c r="F67" s="262"/>
      <c r="G67" s="262"/>
      <c r="H67" s="262"/>
      <c r="I67" s="262"/>
      <c r="J67" s="262"/>
      <c r="K67" s="262"/>
      <c r="L67" s="262"/>
      <c r="M67" s="262"/>
      <c r="N67" s="263"/>
      <c r="O67" s="166">
        <f>ROUND(O57+O65,0)</f>
        <v>45904</v>
      </c>
      <c r="P67" s="2"/>
    </row>
    <row r="68" spans="2:16">
      <c r="B68" s="3"/>
      <c r="C68" s="25"/>
      <c r="D68" s="26"/>
      <c r="E68" s="26"/>
      <c r="F68" s="26"/>
      <c r="G68" s="26"/>
      <c r="H68" s="26"/>
      <c r="I68" s="26"/>
      <c r="J68" s="26"/>
      <c r="K68" s="26"/>
      <c r="L68" s="26"/>
      <c r="M68" s="26"/>
      <c r="N68" s="26"/>
      <c r="O68" s="27"/>
      <c r="P68" s="2"/>
    </row>
    <row r="69" spans="2:16">
      <c r="B69" s="3"/>
      <c r="C69" s="28"/>
      <c r="O69" s="29"/>
      <c r="P69" s="2"/>
    </row>
    <row r="70" spans="2:16">
      <c r="B70" s="3"/>
      <c r="C70" s="28"/>
      <c r="O70" s="29"/>
      <c r="P70" s="2"/>
    </row>
    <row r="71" spans="2:16">
      <c r="B71" s="3"/>
      <c r="C71" s="28"/>
      <c r="H71" s="71" t="s">
        <v>75</v>
      </c>
      <c r="I71" s="71"/>
      <c r="J71" s="71"/>
      <c r="K71" s="71"/>
      <c r="O71" s="29"/>
      <c r="P71" s="2"/>
    </row>
    <row r="72" spans="2:16">
      <c r="B72" s="3"/>
      <c r="C72" s="28"/>
      <c r="H72" s="71" t="s">
        <v>76</v>
      </c>
      <c r="O72" s="29"/>
      <c r="P72" s="2"/>
    </row>
    <row r="73" spans="2:16">
      <c r="B73" s="3"/>
      <c r="C73" s="28"/>
      <c r="H73" s="71" t="s">
        <v>77</v>
      </c>
      <c r="O73" s="29"/>
      <c r="P73" s="2"/>
    </row>
    <row r="74" spans="2:16">
      <c r="B74" s="3"/>
      <c r="C74" s="14"/>
      <c r="D74" s="72"/>
      <c r="E74" s="72"/>
      <c r="F74" s="72"/>
      <c r="G74" s="72"/>
      <c r="H74" s="71" t="s">
        <v>78</v>
      </c>
      <c r="I74" s="72"/>
      <c r="J74" s="72"/>
      <c r="K74" s="72"/>
      <c r="L74" s="72"/>
      <c r="M74" s="72"/>
      <c r="N74" s="72"/>
      <c r="O74" s="73"/>
      <c r="P74" s="2"/>
    </row>
    <row r="75" spans="2:16">
      <c r="B75" s="3"/>
      <c r="C75" s="28"/>
      <c r="H75" s="1" t="s">
        <v>79</v>
      </c>
      <c r="O75" s="29"/>
      <c r="P75" s="2"/>
    </row>
    <row r="76" spans="2:16">
      <c r="B76" s="3"/>
      <c r="C76" s="74" t="s">
        <v>80</v>
      </c>
      <c r="D76" s="35"/>
      <c r="E76" s="35"/>
      <c r="F76" s="35"/>
      <c r="G76" s="35"/>
      <c r="H76" s="35"/>
      <c r="I76" s="35"/>
      <c r="J76" s="35"/>
      <c r="K76" s="35"/>
      <c r="L76" s="35"/>
      <c r="M76" s="35"/>
      <c r="N76" s="35"/>
      <c r="O76" s="75"/>
      <c r="P76" s="2"/>
    </row>
    <row r="77" spans="2:16">
      <c r="B77" s="3"/>
      <c r="C77" s="249"/>
      <c r="D77" s="250"/>
      <c r="E77" s="250"/>
      <c r="F77" s="250"/>
      <c r="G77" s="250"/>
      <c r="H77" s="250"/>
      <c r="I77" s="250"/>
      <c r="J77" s="250"/>
      <c r="K77" s="250"/>
      <c r="L77" s="250"/>
      <c r="M77" s="250"/>
      <c r="N77" s="250"/>
      <c r="O77" s="251"/>
      <c r="P77" s="2"/>
    </row>
    <row r="78" spans="2:16">
      <c r="B78" s="3"/>
      <c r="C78" s="249"/>
      <c r="D78" s="250"/>
      <c r="E78" s="250"/>
      <c r="F78" s="250"/>
      <c r="G78" s="250"/>
      <c r="H78" s="250"/>
      <c r="I78" s="250"/>
      <c r="J78" s="250"/>
      <c r="K78" s="250"/>
      <c r="L78" s="250"/>
      <c r="M78" s="250"/>
      <c r="N78" s="250"/>
      <c r="O78" s="251"/>
      <c r="P78" s="2"/>
    </row>
    <row r="79" spans="2:16">
      <c r="B79" s="3"/>
      <c r="C79" s="14"/>
      <c r="D79" s="72"/>
      <c r="E79" s="72"/>
      <c r="F79" s="72"/>
      <c r="G79" s="72"/>
      <c r="H79" s="72"/>
      <c r="I79" s="72"/>
      <c r="J79" s="72"/>
      <c r="K79" s="72"/>
      <c r="L79" s="72"/>
      <c r="M79" s="72"/>
      <c r="N79" s="72"/>
      <c r="O79" s="73"/>
      <c r="P79" s="2"/>
    </row>
    <row r="80" spans="2:16">
      <c r="B80" s="3"/>
      <c r="C80" s="76" t="s">
        <v>81</v>
      </c>
      <c r="D80" s="72"/>
      <c r="E80" s="72"/>
      <c r="F80" s="72"/>
      <c r="G80" s="72"/>
      <c r="H80" s="72"/>
      <c r="I80" s="72"/>
      <c r="J80" s="72"/>
      <c r="K80" s="72"/>
      <c r="L80" s="72"/>
      <c r="M80" s="72"/>
      <c r="N80" s="72"/>
      <c r="O80" s="73"/>
      <c r="P80" s="2"/>
    </row>
    <row r="81" spans="2:16" ht="12.75" customHeight="1">
      <c r="B81" s="3"/>
      <c r="C81" s="246" t="s">
        <v>82</v>
      </c>
      <c r="D81" s="247"/>
      <c r="E81" s="247"/>
      <c r="F81" s="247"/>
      <c r="G81" s="247"/>
      <c r="H81" s="247"/>
      <c r="I81" s="247"/>
      <c r="J81" s="247"/>
      <c r="K81" s="247"/>
      <c r="L81" s="247"/>
      <c r="M81" s="247"/>
      <c r="N81" s="247"/>
      <c r="O81" s="248"/>
      <c r="P81" s="2"/>
    </row>
    <row r="82" spans="2:16">
      <c r="B82" s="3"/>
      <c r="C82" s="246"/>
      <c r="D82" s="247"/>
      <c r="E82" s="247"/>
      <c r="F82" s="247"/>
      <c r="G82" s="247"/>
      <c r="H82" s="247"/>
      <c r="I82" s="247"/>
      <c r="J82" s="247"/>
      <c r="K82" s="247"/>
      <c r="L82" s="247"/>
      <c r="M82" s="247"/>
      <c r="N82" s="247"/>
      <c r="O82" s="248"/>
      <c r="P82" s="2"/>
    </row>
    <row r="83" spans="2:16" ht="12.95" customHeight="1">
      <c r="B83" s="3"/>
      <c r="C83" s="246" t="s">
        <v>83</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c r="B85" s="3"/>
      <c r="C85" s="14"/>
      <c r="D85" s="72"/>
      <c r="E85" s="72"/>
      <c r="F85" s="72"/>
      <c r="G85" s="72"/>
      <c r="H85" s="72"/>
      <c r="I85" s="72"/>
      <c r="J85" s="72"/>
      <c r="K85" s="72"/>
      <c r="L85" s="72"/>
      <c r="M85" s="72"/>
      <c r="N85" s="72"/>
      <c r="O85" s="73"/>
      <c r="P85" s="2"/>
    </row>
    <row r="86" spans="2:16">
      <c r="B86" s="3"/>
      <c r="C86" s="28"/>
      <c r="H86" s="71" t="s">
        <v>75</v>
      </c>
      <c r="O86" s="29"/>
      <c r="P86" s="2"/>
    </row>
    <row r="87" spans="2:16">
      <c r="B87" s="3"/>
      <c r="C87" s="28"/>
      <c r="H87" s="1" t="s">
        <v>76</v>
      </c>
      <c r="I87" s="39"/>
      <c r="J87" s="39"/>
      <c r="K87" s="39"/>
      <c r="O87" s="29"/>
      <c r="P87" s="2"/>
    </row>
    <row r="88" spans="2:16">
      <c r="B88" s="3"/>
      <c r="C88" s="28"/>
      <c r="H88" s="1" t="s">
        <v>84</v>
      </c>
      <c r="I88" s="77"/>
      <c r="J88" s="77"/>
      <c r="K88" s="77"/>
      <c r="O88" s="29"/>
      <c r="P88" s="2"/>
    </row>
    <row r="89" spans="2:16">
      <c r="B89" s="3"/>
      <c r="C89" s="78"/>
      <c r="D89" s="72"/>
      <c r="E89" s="72"/>
      <c r="F89" s="72"/>
      <c r="G89" s="72"/>
      <c r="H89" s="1" t="s">
        <v>78</v>
      </c>
      <c r="L89" s="72"/>
      <c r="M89" s="72"/>
      <c r="N89" s="72"/>
      <c r="O89" s="73"/>
      <c r="P89" s="2"/>
    </row>
    <row r="90" spans="2:16" ht="17.25" customHeight="1">
      <c r="B90" s="3"/>
      <c r="C90" s="78"/>
      <c r="D90" s="77"/>
      <c r="E90" s="77"/>
      <c r="K90" s="238"/>
      <c r="L90" s="238"/>
      <c r="M90" s="238"/>
      <c r="N90" s="238"/>
      <c r="O90" s="239"/>
      <c r="P90" s="2"/>
    </row>
    <row r="91" spans="2:16" ht="18.75" customHeight="1" thickBot="1">
      <c r="B91" s="3"/>
      <c r="C91" s="242"/>
      <c r="D91" s="243"/>
      <c r="E91" s="243"/>
      <c r="F91" s="52"/>
      <c r="G91" s="52"/>
      <c r="H91" s="52"/>
      <c r="I91" s="52"/>
      <c r="J91" s="52"/>
      <c r="K91" s="240"/>
      <c r="L91" s="240"/>
      <c r="M91" s="240"/>
      <c r="N91" s="240"/>
      <c r="O91" s="241"/>
      <c r="P91" s="2"/>
    </row>
    <row r="92" spans="2:16" ht="15" thickBot="1">
      <c r="B92" s="79"/>
      <c r="C92" s="80"/>
      <c r="D92" s="80"/>
      <c r="E92" s="80"/>
      <c r="F92" s="80"/>
      <c r="G92" s="80"/>
      <c r="H92" s="80"/>
      <c r="I92" s="80"/>
      <c r="J92" s="80"/>
      <c r="K92" s="80"/>
      <c r="L92" s="80"/>
      <c r="M92" s="80"/>
      <c r="N92" s="80"/>
      <c r="O92" s="80"/>
      <c r="P92" s="81"/>
    </row>
    <row r="93" spans="2:16" ht="15" thickTop="1"/>
  </sheetData>
  <mergeCells count="80">
    <mergeCell ref="C81:O82"/>
    <mergeCell ref="C83:O84"/>
    <mergeCell ref="K90:O91"/>
    <mergeCell ref="C91:E91"/>
    <mergeCell ref="M63:N63"/>
    <mergeCell ref="M64:N64"/>
    <mergeCell ref="C65:N65"/>
    <mergeCell ref="C67:N67"/>
    <mergeCell ref="C77:O77"/>
    <mergeCell ref="C78:O78"/>
    <mergeCell ref="C62:I62"/>
    <mergeCell ref="M62:N62"/>
    <mergeCell ref="C51:I51"/>
    <mergeCell ref="M51:N51"/>
    <mergeCell ref="M52:N52"/>
    <mergeCell ref="M53:N53"/>
    <mergeCell ref="C54:I54"/>
    <mergeCell ref="M54:N54"/>
    <mergeCell ref="C55:N55"/>
    <mergeCell ref="C57:N57"/>
    <mergeCell ref="C58:O60"/>
    <mergeCell ref="C61:I61"/>
    <mergeCell ref="M61:N61"/>
    <mergeCell ref="C48:O50"/>
    <mergeCell ref="C39:J39"/>
    <mergeCell ref="M39:N39"/>
    <mergeCell ref="C40:N40"/>
    <mergeCell ref="C41:O43"/>
    <mergeCell ref="C44:I44"/>
    <mergeCell ref="M44:N44"/>
    <mergeCell ref="C45:I45"/>
    <mergeCell ref="M45:N45"/>
    <mergeCell ref="C46:I46"/>
    <mergeCell ref="M46:N46"/>
    <mergeCell ref="C47:N47"/>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7A6C1-EF36-4928-B75F-6E509310E1EF}">
  <dimension ref="B1:P94"/>
  <sheetViews>
    <sheetView showGridLines="0" view="pageBreakPreview" topLeftCell="A11" zoomScale="55" zoomScaleNormal="80" zoomScaleSheetLayoutView="5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(Entidad)'!D17</f>
        <v>1.06</v>
      </c>
      <c r="D24" s="311" t="str">
        <f>+'PRESUPUESTO OFICIAL (Entidad)'!G17</f>
        <v>Suministro y aplicación de pintura tipo esmalte para puertas metalicas.</v>
      </c>
      <c r="E24" s="312"/>
      <c r="F24" s="312"/>
      <c r="G24" s="312"/>
      <c r="H24" s="312"/>
      <c r="I24" s="312"/>
      <c r="J24" s="312"/>
      <c r="K24" s="312"/>
      <c r="L24" s="313"/>
      <c r="M24" s="302" t="str">
        <f>+'PRESUPUESTO OFICIAL (Entidad)'!H17</f>
        <v>M2</v>
      </c>
      <c r="N24" s="303"/>
      <c r="O24" s="31">
        <f>+'PRESUPUESTO OFICIAL (Entidad)'!I17</f>
        <v>7.98</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127</v>
      </c>
      <c r="D29" s="253"/>
      <c r="E29" s="253"/>
      <c r="F29" s="253"/>
      <c r="G29" s="280"/>
      <c r="H29" s="298"/>
      <c r="I29" s="280"/>
      <c r="J29" s="298"/>
      <c r="K29" s="280"/>
      <c r="L29" s="36"/>
      <c r="M29" s="299">
        <v>0.1</v>
      </c>
      <c r="N29" s="297"/>
      <c r="O29" s="169">
        <f>+M29*O56</f>
        <v>1998.8411764705882</v>
      </c>
      <c r="P29" s="2"/>
    </row>
    <row r="30" spans="2:16">
      <c r="B30" s="3"/>
      <c r="C30" s="38" t="s">
        <v>121</v>
      </c>
      <c r="D30" s="39"/>
      <c r="E30" s="39"/>
      <c r="F30" s="39"/>
      <c r="G30" s="40"/>
      <c r="H30" s="41"/>
      <c r="I30" s="40"/>
      <c r="J30" s="41"/>
      <c r="K30" s="40"/>
      <c r="L30" s="36">
        <v>20000</v>
      </c>
      <c r="M30" s="296">
        <v>20</v>
      </c>
      <c r="N30" s="297"/>
      <c r="O30" s="37">
        <f>+L30/M30</f>
        <v>1000</v>
      </c>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+SUM(O29:O29)</f>
        <v>1998.8411764705882</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t="s">
        <v>132</v>
      </c>
      <c r="D37" s="253"/>
      <c r="E37" s="253"/>
      <c r="F37" s="253"/>
      <c r="G37" s="253"/>
      <c r="H37" s="253"/>
      <c r="I37" s="253"/>
      <c r="J37" s="280"/>
      <c r="K37" s="45" t="s">
        <v>130</v>
      </c>
      <c r="L37" s="161">
        <v>0.02</v>
      </c>
      <c r="M37" s="285">
        <v>85900</v>
      </c>
      <c r="N37" s="286"/>
      <c r="O37" s="37">
        <f>+M37*L37</f>
        <v>1718</v>
      </c>
      <c r="P37" s="2"/>
    </row>
    <row r="38" spans="2:16">
      <c r="B38" s="3"/>
      <c r="C38" s="38" t="s">
        <v>133</v>
      </c>
      <c r="D38" s="39"/>
      <c r="E38" s="39"/>
      <c r="F38" s="39"/>
      <c r="G38" s="39"/>
      <c r="H38" s="39"/>
      <c r="I38" s="39"/>
      <c r="J38" s="40"/>
      <c r="K38" s="158" t="s">
        <v>130</v>
      </c>
      <c r="L38" s="161">
        <v>0.02</v>
      </c>
      <c r="M38" s="285">
        <v>101000</v>
      </c>
      <c r="N38" s="286"/>
      <c r="O38" s="37">
        <f t="shared" ref="O38:O40" si="0">+M38*L38</f>
        <v>2020</v>
      </c>
      <c r="P38" s="2"/>
    </row>
    <row r="39" spans="2:16">
      <c r="B39" s="3"/>
      <c r="C39" s="38" t="s">
        <v>134</v>
      </c>
      <c r="D39" s="39"/>
      <c r="E39" s="39"/>
      <c r="F39" s="39"/>
      <c r="G39" s="39"/>
      <c r="H39" s="39"/>
      <c r="I39" s="39"/>
      <c r="J39" s="40"/>
      <c r="K39" s="158" t="s">
        <v>131</v>
      </c>
      <c r="L39" s="161">
        <v>0.6</v>
      </c>
      <c r="M39" s="285">
        <v>15900</v>
      </c>
      <c r="N39" s="286"/>
      <c r="O39" s="37">
        <f t="shared" si="0"/>
        <v>9540</v>
      </c>
      <c r="P39" s="2"/>
    </row>
    <row r="40" spans="2:16" ht="15" thickBot="1">
      <c r="B40" s="3"/>
      <c r="C40" s="264" t="s">
        <v>135</v>
      </c>
      <c r="D40" s="265"/>
      <c r="E40" s="265"/>
      <c r="F40" s="265"/>
      <c r="G40" s="265"/>
      <c r="H40" s="265"/>
      <c r="I40" s="265"/>
      <c r="J40" s="277"/>
      <c r="K40" s="158" t="s">
        <v>130</v>
      </c>
      <c r="L40" s="161">
        <v>0.02</v>
      </c>
      <c r="M40" s="285">
        <v>36900</v>
      </c>
      <c r="N40" s="286"/>
      <c r="O40" s="37">
        <f t="shared" si="0"/>
        <v>738</v>
      </c>
      <c r="P40" s="2"/>
    </row>
    <row r="41" spans="2:16" ht="15" thickBot="1">
      <c r="B41" s="3"/>
      <c r="C41" s="258" t="s">
        <v>53</v>
      </c>
      <c r="D41" s="259"/>
      <c r="E41" s="259"/>
      <c r="F41" s="259"/>
      <c r="G41" s="259"/>
      <c r="H41" s="259"/>
      <c r="I41" s="259"/>
      <c r="J41" s="259"/>
      <c r="K41" s="259"/>
      <c r="L41" s="259"/>
      <c r="M41" s="259"/>
      <c r="N41" s="260"/>
      <c r="O41" s="47">
        <f>SUM(O37:O40)</f>
        <v>14016</v>
      </c>
      <c r="P41" s="2"/>
    </row>
    <row r="42" spans="2:16">
      <c r="B42" s="3"/>
      <c r="C42" s="268" t="s">
        <v>56</v>
      </c>
      <c r="D42" s="269"/>
      <c r="E42" s="269"/>
      <c r="F42" s="269"/>
      <c r="G42" s="269"/>
      <c r="H42" s="269"/>
      <c r="I42" s="269"/>
      <c r="J42" s="269"/>
      <c r="K42" s="269"/>
      <c r="L42" s="269"/>
      <c r="M42" s="269"/>
      <c r="N42" s="269"/>
      <c r="O42" s="270"/>
      <c r="P42" s="2"/>
    </row>
    <row r="43" spans="2:16">
      <c r="B43" s="3"/>
      <c r="C43" s="271"/>
      <c r="D43" s="272"/>
      <c r="E43" s="272"/>
      <c r="F43" s="272"/>
      <c r="G43" s="272"/>
      <c r="H43" s="272"/>
      <c r="I43" s="272"/>
      <c r="J43" s="272"/>
      <c r="K43" s="272"/>
      <c r="L43" s="272"/>
      <c r="M43" s="272"/>
      <c r="N43" s="272"/>
      <c r="O43" s="273"/>
      <c r="P43" s="2"/>
    </row>
    <row r="44" spans="2:16" ht="15" thickBot="1">
      <c r="B44" s="3"/>
      <c r="C44" s="274"/>
      <c r="D44" s="275"/>
      <c r="E44" s="275"/>
      <c r="F44" s="275"/>
      <c r="G44" s="275"/>
      <c r="H44" s="275"/>
      <c r="I44" s="275"/>
      <c r="J44" s="275"/>
      <c r="K44" s="275"/>
      <c r="L44" s="275"/>
      <c r="M44" s="275"/>
      <c r="N44" s="275"/>
      <c r="O44" s="276"/>
      <c r="P44" s="2"/>
    </row>
    <row r="45" spans="2:16" ht="15.75">
      <c r="B45" s="3"/>
      <c r="C45" s="281" t="s">
        <v>57</v>
      </c>
      <c r="D45" s="282"/>
      <c r="E45" s="282"/>
      <c r="F45" s="282"/>
      <c r="G45" s="282"/>
      <c r="H45" s="282"/>
      <c r="I45" s="282"/>
      <c r="J45" s="33" t="s">
        <v>58</v>
      </c>
      <c r="K45" s="44" t="s">
        <v>59</v>
      </c>
      <c r="L45" s="48" t="s">
        <v>60</v>
      </c>
      <c r="M45" s="284" t="s">
        <v>61</v>
      </c>
      <c r="N45" s="283"/>
      <c r="O45" s="34" t="s">
        <v>52</v>
      </c>
      <c r="P45" s="2"/>
    </row>
    <row r="46" spans="2:16">
      <c r="B46" s="3"/>
      <c r="C46" s="252"/>
      <c r="D46" s="253"/>
      <c r="E46" s="253"/>
      <c r="F46" s="253"/>
      <c r="G46" s="253"/>
      <c r="H46" s="253"/>
      <c r="I46" s="253"/>
      <c r="J46" s="49"/>
      <c r="K46" s="50"/>
      <c r="L46" s="49"/>
      <c r="M46" s="289"/>
      <c r="N46" s="290"/>
      <c r="O46" s="37"/>
      <c r="P46" s="2"/>
    </row>
    <row r="47" spans="2:16" ht="15" thickBot="1">
      <c r="B47" s="3"/>
      <c r="C47" s="264"/>
      <c r="D47" s="265"/>
      <c r="E47" s="265"/>
      <c r="F47" s="265"/>
      <c r="G47" s="265"/>
      <c r="H47" s="265"/>
      <c r="I47" s="265"/>
      <c r="J47" s="51"/>
      <c r="K47" s="52"/>
      <c r="L47" s="51"/>
      <c r="M47" s="266"/>
      <c r="N47" s="267"/>
      <c r="O47" s="53"/>
      <c r="P47" s="2"/>
    </row>
    <row r="48" spans="2:16" ht="15" thickBot="1">
      <c r="B48" s="3"/>
      <c r="C48" s="258" t="s">
        <v>53</v>
      </c>
      <c r="D48" s="259"/>
      <c r="E48" s="259"/>
      <c r="F48" s="259"/>
      <c r="G48" s="259"/>
      <c r="H48" s="259"/>
      <c r="I48" s="259"/>
      <c r="J48" s="259"/>
      <c r="K48" s="259"/>
      <c r="L48" s="259"/>
      <c r="M48" s="259"/>
      <c r="N48" s="260"/>
      <c r="O48" s="43"/>
      <c r="P48" s="2"/>
    </row>
    <row r="49" spans="2:16">
      <c r="B49" s="3"/>
      <c r="C49" s="268" t="s">
        <v>62</v>
      </c>
      <c r="D49" s="269"/>
      <c r="E49" s="269"/>
      <c r="F49" s="269"/>
      <c r="G49" s="269"/>
      <c r="H49" s="269"/>
      <c r="I49" s="269"/>
      <c r="J49" s="269"/>
      <c r="K49" s="269"/>
      <c r="L49" s="269"/>
      <c r="M49" s="269"/>
      <c r="N49" s="269"/>
      <c r="O49" s="270"/>
      <c r="P49" s="2"/>
    </row>
    <row r="50" spans="2:16">
      <c r="B50" s="3"/>
      <c r="C50" s="271"/>
      <c r="D50" s="272"/>
      <c r="E50" s="272"/>
      <c r="F50" s="272"/>
      <c r="G50" s="272"/>
      <c r="H50" s="272"/>
      <c r="I50" s="272"/>
      <c r="J50" s="272"/>
      <c r="K50" s="272"/>
      <c r="L50" s="272"/>
      <c r="M50" s="272"/>
      <c r="N50" s="272"/>
      <c r="O50" s="273"/>
      <c r="P50" s="2"/>
    </row>
    <row r="51" spans="2:16" ht="15" thickBot="1">
      <c r="B51" s="3"/>
      <c r="C51" s="274"/>
      <c r="D51" s="275"/>
      <c r="E51" s="275"/>
      <c r="F51" s="275"/>
      <c r="G51" s="275"/>
      <c r="H51" s="275"/>
      <c r="I51" s="275"/>
      <c r="J51" s="275"/>
      <c r="K51" s="275"/>
      <c r="L51" s="275"/>
      <c r="M51" s="275"/>
      <c r="N51" s="275"/>
      <c r="O51" s="276"/>
      <c r="P51" s="2"/>
    </row>
    <row r="52" spans="2:16" ht="31.5" customHeight="1">
      <c r="B52" s="3"/>
      <c r="C52" s="281" t="s">
        <v>63</v>
      </c>
      <c r="D52" s="282"/>
      <c r="E52" s="282"/>
      <c r="F52" s="282"/>
      <c r="G52" s="282"/>
      <c r="H52" s="282"/>
      <c r="I52" s="282"/>
      <c r="J52" s="33" t="s">
        <v>64</v>
      </c>
      <c r="K52" s="54" t="s">
        <v>65</v>
      </c>
      <c r="L52" s="55" t="s">
        <v>66</v>
      </c>
      <c r="M52" s="287" t="s">
        <v>51</v>
      </c>
      <c r="N52" s="288"/>
      <c r="O52" s="57" t="s">
        <v>52</v>
      </c>
      <c r="P52" s="2"/>
    </row>
    <row r="53" spans="2:16">
      <c r="B53" s="3"/>
      <c r="C53" s="58" t="s">
        <v>119</v>
      </c>
      <c r="D53" s="59"/>
      <c r="E53" s="59"/>
      <c r="F53" s="59"/>
      <c r="G53" s="59"/>
      <c r="H53" s="59"/>
      <c r="I53" s="59"/>
      <c r="J53" s="162">
        <v>104603</v>
      </c>
      <c r="K53" s="163">
        <v>83683</v>
      </c>
      <c r="L53" s="62">
        <v>188286</v>
      </c>
      <c r="M53" s="291">
        <v>17</v>
      </c>
      <c r="N53" s="292"/>
      <c r="O53" s="164">
        <f>+L53/M53</f>
        <v>11075.64705882353</v>
      </c>
      <c r="P53" s="2"/>
    </row>
    <row r="54" spans="2:16">
      <c r="B54" s="3"/>
      <c r="C54" s="58" t="s">
        <v>120</v>
      </c>
      <c r="D54" s="59"/>
      <c r="E54" s="59"/>
      <c r="F54" s="59"/>
      <c r="G54" s="59"/>
      <c r="H54" s="59"/>
      <c r="I54" s="59"/>
      <c r="J54" s="162">
        <v>84176</v>
      </c>
      <c r="K54" s="163">
        <v>67341</v>
      </c>
      <c r="L54" s="62">
        <v>151517</v>
      </c>
      <c r="M54" s="291">
        <v>17</v>
      </c>
      <c r="N54" s="292"/>
      <c r="O54" s="164">
        <f>+L54/M54</f>
        <v>8912.7647058823532</v>
      </c>
      <c r="P54" s="2"/>
    </row>
    <row r="55" spans="2:16" ht="15" thickBot="1">
      <c r="B55" s="3"/>
      <c r="C55" s="264"/>
      <c r="D55" s="265"/>
      <c r="E55" s="265"/>
      <c r="F55" s="265"/>
      <c r="G55" s="265"/>
      <c r="H55" s="265"/>
      <c r="I55" s="265"/>
      <c r="J55" s="51"/>
      <c r="K55" s="52"/>
      <c r="L55" s="51"/>
      <c r="M55" s="266" t="s">
        <v>158</v>
      </c>
      <c r="N55" s="267"/>
      <c r="O55" s="53"/>
      <c r="P55" s="2"/>
    </row>
    <row r="56" spans="2:16" ht="15" thickBot="1">
      <c r="B56" s="3"/>
      <c r="C56" s="258" t="s">
        <v>53</v>
      </c>
      <c r="D56" s="259"/>
      <c r="E56" s="259"/>
      <c r="F56" s="259"/>
      <c r="G56" s="259"/>
      <c r="H56" s="259"/>
      <c r="I56" s="259"/>
      <c r="J56" s="259"/>
      <c r="K56" s="259"/>
      <c r="L56" s="259"/>
      <c r="M56" s="259"/>
      <c r="N56" s="260"/>
      <c r="O56" s="165">
        <f>SUM(O53:O55)</f>
        <v>19988.411764705881</v>
      </c>
      <c r="P56" s="2"/>
    </row>
    <row r="57" spans="2:16" ht="15" thickBot="1">
      <c r="B57" s="3"/>
      <c r="C57" s="28"/>
      <c r="O57" s="29"/>
      <c r="P57" s="2"/>
    </row>
    <row r="58" spans="2:16" ht="15" thickBot="1">
      <c r="B58" s="3"/>
      <c r="C58" s="261" t="s">
        <v>67</v>
      </c>
      <c r="D58" s="262"/>
      <c r="E58" s="262"/>
      <c r="F58" s="262"/>
      <c r="G58" s="262"/>
      <c r="H58" s="262"/>
      <c r="I58" s="262"/>
      <c r="J58" s="262"/>
      <c r="K58" s="262"/>
      <c r="L58" s="262"/>
      <c r="M58" s="262"/>
      <c r="N58" s="263"/>
      <c r="O58" s="165">
        <f>+O56+O41+O32</f>
        <v>36003.25294117647</v>
      </c>
      <c r="P58" s="2"/>
    </row>
    <row r="59" spans="2:16">
      <c r="B59" s="3"/>
      <c r="C59" s="268" t="s">
        <v>68</v>
      </c>
      <c r="D59" s="269"/>
      <c r="E59" s="269"/>
      <c r="F59" s="269"/>
      <c r="G59" s="269"/>
      <c r="H59" s="269"/>
      <c r="I59" s="269"/>
      <c r="J59" s="269"/>
      <c r="K59" s="269"/>
      <c r="L59" s="269"/>
      <c r="M59" s="269"/>
      <c r="N59" s="269"/>
      <c r="O59" s="270"/>
      <c r="P59" s="2"/>
    </row>
    <row r="60" spans="2:16">
      <c r="B60" s="3"/>
      <c r="C60" s="271"/>
      <c r="D60" s="272"/>
      <c r="E60" s="272"/>
      <c r="F60" s="272"/>
      <c r="G60" s="272"/>
      <c r="H60" s="272"/>
      <c r="I60" s="272"/>
      <c r="J60" s="272"/>
      <c r="K60" s="272"/>
      <c r="L60" s="272"/>
      <c r="M60" s="272"/>
      <c r="N60" s="272"/>
      <c r="O60" s="273"/>
      <c r="P60" s="2"/>
    </row>
    <row r="61" spans="2:16" ht="15" thickBot="1">
      <c r="B61" s="3"/>
      <c r="C61" s="274"/>
      <c r="D61" s="275"/>
      <c r="E61" s="275"/>
      <c r="F61" s="275"/>
      <c r="G61" s="275"/>
      <c r="H61" s="275"/>
      <c r="I61" s="275"/>
      <c r="J61" s="275"/>
      <c r="K61" s="275"/>
      <c r="L61" s="275"/>
      <c r="M61" s="275"/>
      <c r="N61" s="275"/>
      <c r="O61" s="276"/>
      <c r="P61" s="2"/>
    </row>
    <row r="62" spans="2:16">
      <c r="B62" s="3"/>
      <c r="C62" s="281" t="s">
        <v>69</v>
      </c>
      <c r="D62" s="282"/>
      <c r="E62" s="282"/>
      <c r="F62" s="282"/>
      <c r="G62" s="282"/>
      <c r="H62" s="282"/>
      <c r="I62" s="282"/>
      <c r="J62" s="44"/>
      <c r="K62" s="56"/>
      <c r="L62" s="55" t="s">
        <v>70</v>
      </c>
      <c r="M62" s="287" t="s">
        <v>71</v>
      </c>
      <c r="N62" s="288"/>
      <c r="O62" s="57"/>
      <c r="P62" s="2"/>
    </row>
    <row r="63" spans="2:16">
      <c r="B63" s="3"/>
      <c r="C63" s="252" t="s">
        <v>19</v>
      </c>
      <c r="D63" s="253"/>
      <c r="E63" s="253"/>
      <c r="F63" s="253"/>
      <c r="G63" s="253"/>
      <c r="H63" s="253"/>
      <c r="I63" s="253"/>
      <c r="J63" s="64"/>
      <c r="K63" s="65"/>
      <c r="L63" s="66">
        <v>0.28999999999999998</v>
      </c>
      <c r="M63" s="254"/>
      <c r="N63" s="255"/>
      <c r="O63" s="167">
        <f>+$O$58*L63</f>
        <v>10440.943352941176</v>
      </c>
      <c r="P63" s="2"/>
    </row>
    <row r="64" spans="2:16">
      <c r="B64" s="3"/>
      <c r="C64" s="38" t="s">
        <v>72</v>
      </c>
      <c r="D64" s="39"/>
      <c r="E64" s="39"/>
      <c r="F64" s="39"/>
      <c r="G64" s="39"/>
      <c r="H64" s="39"/>
      <c r="I64" s="39"/>
      <c r="J64" s="64"/>
      <c r="K64" s="65"/>
      <c r="L64" s="66">
        <v>0.01</v>
      </c>
      <c r="M64" s="254"/>
      <c r="N64" s="255"/>
      <c r="O64" s="167">
        <f t="shared" ref="O64:O65" si="1">+$O$58*L64</f>
        <v>360.0325294117647</v>
      </c>
      <c r="P64" s="2"/>
    </row>
    <row r="65" spans="2:16" ht="15" thickBot="1">
      <c r="B65" s="3"/>
      <c r="C65" s="22" t="s">
        <v>73</v>
      </c>
      <c r="D65" s="23"/>
      <c r="E65" s="23"/>
      <c r="F65" s="23"/>
      <c r="G65" s="23"/>
      <c r="H65" s="23"/>
      <c r="I65" s="23"/>
      <c r="J65" s="68"/>
      <c r="K65" s="69"/>
      <c r="L65" s="66">
        <v>0.05</v>
      </c>
      <c r="M65" s="256"/>
      <c r="N65" s="257"/>
      <c r="O65" s="167">
        <f t="shared" si="1"/>
        <v>1800.1626470588235</v>
      </c>
      <c r="P65" s="2"/>
    </row>
    <row r="66" spans="2:16" ht="15" thickBot="1">
      <c r="B66" s="3"/>
      <c r="C66" s="258" t="s">
        <v>53</v>
      </c>
      <c r="D66" s="259"/>
      <c r="E66" s="259"/>
      <c r="F66" s="259"/>
      <c r="G66" s="259"/>
      <c r="H66" s="259"/>
      <c r="I66" s="259"/>
      <c r="J66" s="259"/>
      <c r="K66" s="259"/>
      <c r="L66" s="259"/>
      <c r="M66" s="259"/>
      <c r="N66" s="260"/>
      <c r="O66" s="168">
        <f>SUM(O63:O65)</f>
        <v>12601.138529411764</v>
      </c>
      <c r="P66" s="2"/>
    </row>
    <row r="67" spans="2:16" ht="15" thickBot="1">
      <c r="B67" s="3"/>
      <c r="C67" s="28"/>
      <c r="O67" s="29"/>
      <c r="P67" s="2"/>
    </row>
    <row r="68" spans="2:16" ht="15" thickBot="1">
      <c r="B68" s="3"/>
      <c r="C68" s="261" t="s">
        <v>74</v>
      </c>
      <c r="D68" s="262"/>
      <c r="E68" s="262"/>
      <c r="F68" s="262"/>
      <c r="G68" s="262"/>
      <c r="H68" s="262"/>
      <c r="I68" s="262"/>
      <c r="J68" s="262"/>
      <c r="K68" s="262"/>
      <c r="L68" s="262"/>
      <c r="M68" s="262"/>
      <c r="N68" s="263"/>
      <c r="O68" s="166">
        <f>ROUND(O58+O66,0)</f>
        <v>48604</v>
      </c>
      <c r="P68" s="2"/>
    </row>
    <row r="69" spans="2:16">
      <c r="B69" s="3"/>
      <c r="C69" s="25"/>
      <c r="D69" s="26"/>
      <c r="E69" s="26"/>
      <c r="F69" s="26"/>
      <c r="G69" s="26"/>
      <c r="H69" s="26"/>
      <c r="I69" s="26"/>
      <c r="J69" s="26"/>
      <c r="K69" s="26"/>
      <c r="L69" s="26"/>
      <c r="M69" s="26"/>
      <c r="N69" s="26"/>
      <c r="O69" s="27"/>
      <c r="P69" s="2"/>
    </row>
    <row r="70" spans="2:16">
      <c r="B70" s="3"/>
      <c r="C70" s="28"/>
      <c r="O70" s="29"/>
      <c r="P70" s="2"/>
    </row>
    <row r="71" spans="2:16">
      <c r="B71" s="3"/>
      <c r="C71" s="28"/>
      <c r="O71" s="29"/>
      <c r="P71" s="2"/>
    </row>
    <row r="72" spans="2:16">
      <c r="B72" s="3"/>
      <c r="C72" s="28"/>
      <c r="H72" s="71" t="s">
        <v>75</v>
      </c>
      <c r="I72" s="71"/>
      <c r="J72" s="71"/>
      <c r="K72" s="71"/>
      <c r="O72" s="29"/>
      <c r="P72" s="2"/>
    </row>
    <row r="73" spans="2:16">
      <c r="B73" s="3"/>
      <c r="C73" s="28"/>
      <c r="H73" s="71" t="s">
        <v>76</v>
      </c>
      <c r="O73" s="29"/>
      <c r="P73" s="2"/>
    </row>
    <row r="74" spans="2:16">
      <c r="B74" s="3"/>
      <c r="C74" s="28"/>
      <c r="H74" s="71" t="s">
        <v>77</v>
      </c>
      <c r="O74" s="29"/>
      <c r="P74" s="2"/>
    </row>
    <row r="75" spans="2:16">
      <c r="B75" s="3"/>
      <c r="C75" s="14"/>
      <c r="D75" s="72"/>
      <c r="E75" s="72"/>
      <c r="F75" s="72"/>
      <c r="G75" s="72"/>
      <c r="H75" s="71" t="s">
        <v>78</v>
      </c>
      <c r="I75" s="72"/>
      <c r="J75" s="72"/>
      <c r="K75" s="72"/>
      <c r="L75" s="72"/>
      <c r="M75" s="72"/>
      <c r="N75" s="72"/>
      <c r="O75" s="73"/>
      <c r="P75" s="2"/>
    </row>
    <row r="76" spans="2:16">
      <c r="B76" s="3"/>
      <c r="C76" s="28"/>
      <c r="H76" s="1" t="s">
        <v>79</v>
      </c>
      <c r="O76" s="29"/>
      <c r="P76" s="2"/>
    </row>
    <row r="77" spans="2:16">
      <c r="B77" s="3"/>
      <c r="C77" s="74" t="s">
        <v>80</v>
      </c>
      <c r="D77" s="35"/>
      <c r="E77" s="35"/>
      <c r="F77" s="35"/>
      <c r="G77" s="35"/>
      <c r="H77" s="35"/>
      <c r="I77" s="35"/>
      <c r="J77" s="35"/>
      <c r="K77" s="35"/>
      <c r="L77" s="35"/>
      <c r="M77" s="35"/>
      <c r="N77" s="35"/>
      <c r="O77" s="75"/>
      <c r="P77" s="2"/>
    </row>
    <row r="78" spans="2:16">
      <c r="B78" s="3"/>
      <c r="C78" s="249"/>
      <c r="D78" s="250"/>
      <c r="E78" s="250"/>
      <c r="F78" s="250"/>
      <c r="G78" s="250"/>
      <c r="H78" s="250"/>
      <c r="I78" s="250"/>
      <c r="J78" s="250"/>
      <c r="K78" s="250"/>
      <c r="L78" s="250"/>
      <c r="M78" s="250"/>
      <c r="N78" s="250"/>
      <c r="O78" s="251"/>
      <c r="P78" s="2"/>
    </row>
    <row r="79" spans="2:16">
      <c r="B79" s="3"/>
      <c r="C79" s="249"/>
      <c r="D79" s="250"/>
      <c r="E79" s="250"/>
      <c r="F79" s="250"/>
      <c r="G79" s="250"/>
      <c r="H79" s="250"/>
      <c r="I79" s="250"/>
      <c r="J79" s="250"/>
      <c r="K79" s="250"/>
      <c r="L79" s="250"/>
      <c r="M79" s="250"/>
      <c r="N79" s="250"/>
      <c r="O79" s="251"/>
      <c r="P79" s="2"/>
    </row>
    <row r="80" spans="2:16">
      <c r="B80" s="3"/>
      <c r="C80" s="14"/>
      <c r="D80" s="72"/>
      <c r="E80" s="72"/>
      <c r="F80" s="72"/>
      <c r="G80" s="72"/>
      <c r="H80" s="72"/>
      <c r="I80" s="72"/>
      <c r="J80" s="72"/>
      <c r="K80" s="72"/>
      <c r="L80" s="72"/>
      <c r="M80" s="72"/>
      <c r="N80" s="72"/>
      <c r="O80" s="73"/>
      <c r="P80" s="2"/>
    </row>
    <row r="81" spans="2:16">
      <c r="B81" s="3"/>
      <c r="C81" s="76" t="s">
        <v>81</v>
      </c>
      <c r="D81" s="72"/>
      <c r="E81" s="72"/>
      <c r="F81" s="72"/>
      <c r="G81" s="72"/>
      <c r="H81" s="72"/>
      <c r="I81" s="72"/>
      <c r="J81" s="72"/>
      <c r="K81" s="72"/>
      <c r="L81" s="72"/>
      <c r="M81" s="72"/>
      <c r="N81" s="72"/>
      <c r="O81" s="73"/>
      <c r="P81" s="2"/>
    </row>
    <row r="82" spans="2:16" ht="12.75" customHeight="1">
      <c r="B82" s="3"/>
      <c r="C82" s="246" t="s">
        <v>82</v>
      </c>
      <c r="D82" s="247"/>
      <c r="E82" s="247"/>
      <c r="F82" s="247"/>
      <c r="G82" s="247"/>
      <c r="H82" s="247"/>
      <c r="I82" s="247"/>
      <c r="J82" s="247"/>
      <c r="K82" s="247"/>
      <c r="L82" s="247"/>
      <c r="M82" s="247"/>
      <c r="N82" s="247"/>
      <c r="O82" s="248"/>
      <c r="P82" s="2"/>
    </row>
    <row r="83" spans="2:16">
      <c r="B83" s="3"/>
      <c r="C83" s="246"/>
      <c r="D83" s="247"/>
      <c r="E83" s="247"/>
      <c r="F83" s="247"/>
      <c r="G83" s="247"/>
      <c r="H83" s="247"/>
      <c r="I83" s="247"/>
      <c r="J83" s="247"/>
      <c r="K83" s="247"/>
      <c r="L83" s="247"/>
      <c r="M83" s="247"/>
      <c r="N83" s="247"/>
      <c r="O83" s="248"/>
      <c r="P83" s="2"/>
    </row>
    <row r="84" spans="2:16" ht="12.95" customHeight="1">
      <c r="B84" s="3"/>
      <c r="C84" s="246" t="s">
        <v>83</v>
      </c>
      <c r="D84" s="247"/>
      <c r="E84" s="247"/>
      <c r="F84" s="247"/>
      <c r="G84" s="247"/>
      <c r="H84" s="247"/>
      <c r="I84" s="247"/>
      <c r="J84" s="247"/>
      <c r="K84" s="247"/>
      <c r="L84" s="247"/>
      <c r="M84" s="247"/>
      <c r="N84" s="247"/>
      <c r="O84" s="248"/>
      <c r="P84" s="2"/>
    </row>
    <row r="85" spans="2:16">
      <c r="B85" s="3"/>
      <c r="C85" s="246"/>
      <c r="D85" s="247"/>
      <c r="E85" s="247"/>
      <c r="F85" s="247"/>
      <c r="G85" s="247"/>
      <c r="H85" s="247"/>
      <c r="I85" s="247"/>
      <c r="J85" s="247"/>
      <c r="K85" s="247"/>
      <c r="L85" s="247"/>
      <c r="M85" s="247"/>
      <c r="N85" s="247"/>
      <c r="O85" s="248"/>
      <c r="P85" s="2"/>
    </row>
    <row r="86" spans="2:16">
      <c r="B86" s="3"/>
      <c r="C86" s="14"/>
      <c r="D86" s="72"/>
      <c r="E86" s="72"/>
      <c r="F86" s="72"/>
      <c r="G86" s="72"/>
      <c r="H86" s="72"/>
      <c r="I86" s="72"/>
      <c r="J86" s="72"/>
      <c r="K86" s="72"/>
      <c r="L86" s="72"/>
      <c r="M86" s="72"/>
      <c r="N86" s="72"/>
      <c r="O86" s="73"/>
      <c r="P86" s="2"/>
    </row>
    <row r="87" spans="2:16">
      <c r="B87" s="3"/>
      <c r="C87" s="28"/>
      <c r="H87" s="71" t="s">
        <v>75</v>
      </c>
      <c r="O87" s="29"/>
      <c r="P87" s="2"/>
    </row>
    <row r="88" spans="2:16">
      <c r="B88" s="3"/>
      <c r="C88" s="28"/>
      <c r="H88" s="1" t="s">
        <v>76</v>
      </c>
      <c r="I88" s="39"/>
      <c r="J88" s="39"/>
      <c r="K88" s="39"/>
      <c r="O88" s="29"/>
      <c r="P88" s="2"/>
    </row>
    <row r="89" spans="2:16">
      <c r="B89" s="3"/>
      <c r="C89" s="28"/>
      <c r="H89" s="1" t="s">
        <v>84</v>
      </c>
      <c r="I89" s="77"/>
      <c r="J89" s="77"/>
      <c r="K89" s="77"/>
      <c r="O89" s="29"/>
      <c r="P89" s="2"/>
    </row>
    <row r="90" spans="2:16">
      <c r="B90" s="3"/>
      <c r="C90" s="78"/>
      <c r="D90" s="72"/>
      <c r="E90" s="72"/>
      <c r="F90" s="72"/>
      <c r="G90" s="72"/>
      <c r="H90" s="1" t="s">
        <v>78</v>
      </c>
      <c r="L90" s="72"/>
      <c r="M90" s="72"/>
      <c r="N90" s="72"/>
      <c r="O90" s="73"/>
      <c r="P90" s="2"/>
    </row>
    <row r="91" spans="2:16" ht="17.25" customHeight="1">
      <c r="B91" s="3"/>
      <c r="C91" s="78"/>
      <c r="D91" s="77"/>
      <c r="E91" s="77"/>
      <c r="K91" s="238"/>
      <c r="L91" s="238"/>
      <c r="M91" s="238"/>
      <c r="N91" s="238"/>
      <c r="O91" s="239"/>
      <c r="P91" s="2"/>
    </row>
    <row r="92" spans="2:16" ht="18.75" customHeight="1" thickBot="1">
      <c r="B92" s="3"/>
      <c r="C92" s="242"/>
      <c r="D92" s="243"/>
      <c r="E92" s="243"/>
      <c r="F92" s="52"/>
      <c r="G92" s="52"/>
      <c r="H92" s="52"/>
      <c r="I92" s="52"/>
      <c r="J92" s="52"/>
      <c r="K92" s="240"/>
      <c r="L92" s="240"/>
      <c r="M92" s="240"/>
      <c r="N92" s="240"/>
      <c r="O92" s="241"/>
      <c r="P92" s="2"/>
    </row>
    <row r="93" spans="2:16" ht="15" thickBot="1">
      <c r="B93" s="79"/>
      <c r="C93" s="80"/>
      <c r="D93" s="80"/>
      <c r="E93" s="80"/>
      <c r="F93" s="80"/>
      <c r="G93" s="80"/>
      <c r="H93" s="80"/>
      <c r="I93" s="80"/>
      <c r="J93" s="80"/>
      <c r="K93" s="80"/>
      <c r="L93" s="80"/>
      <c r="M93" s="80"/>
      <c r="N93" s="80"/>
      <c r="O93" s="80"/>
      <c r="P93" s="81"/>
    </row>
    <row r="94" spans="2:16" ht="15" thickTop="1"/>
  </sheetData>
  <mergeCells count="81">
    <mergeCell ref="C82:O83"/>
    <mergeCell ref="C84:O85"/>
    <mergeCell ref="K91:O92"/>
    <mergeCell ref="C92:E92"/>
    <mergeCell ref="M39:N39"/>
    <mergeCell ref="M64:N64"/>
    <mergeCell ref="M65:N65"/>
    <mergeCell ref="C66:N66"/>
    <mergeCell ref="C68:N68"/>
    <mergeCell ref="C78:O78"/>
    <mergeCell ref="C79:O79"/>
    <mergeCell ref="C56:N56"/>
    <mergeCell ref="C58:N58"/>
    <mergeCell ref="C59:O61"/>
    <mergeCell ref="C62:I62"/>
    <mergeCell ref="M62:N62"/>
    <mergeCell ref="C63:I63"/>
    <mergeCell ref="M63:N63"/>
    <mergeCell ref="C52:I52"/>
    <mergeCell ref="M52:N52"/>
    <mergeCell ref="M53:N53"/>
    <mergeCell ref="M54:N54"/>
    <mergeCell ref="C55:I55"/>
    <mergeCell ref="M55:N55"/>
    <mergeCell ref="C49:O51"/>
    <mergeCell ref="C40:J40"/>
    <mergeCell ref="M40:N40"/>
    <mergeCell ref="C41:N41"/>
    <mergeCell ref="C42:O44"/>
    <mergeCell ref="C45:I45"/>
    <mergeCell ref="M45:N45"/>
    <mergeCell ref="C46:I46"/>
    <mergeCell ref="M46:N46"/>
    <mergeCell ref="C47:I47"/>
    <mergeCell ref="M47:N47"/>
    <mergeCell ref="C48:N48"/>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CA2FC-0708-4267-9EF2-E959FA5F0DA4}">
  <dimension ref="B1:V93"/>
  <sheetViews>
    <sheetView showGridLines="0" view="pageBreakPreview" topLeftCell="A5" zoomScale="85" zoomScaleNormal="80" zoomScaleSheetLayoutView="8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9" width="11.42578125" style="1"/>
    <col min="20" max="20" width="25" style="1" customWidth="1"/>
    <col min="21" max="21" width="23.5703125" style="1" customWidth="1"/>
    <col min="22" max="22" width="31.42578125" style="1" customWidth="1"/>
    <col min="23"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(Entidad)'!D20</f>
        <v>2.0099999999999998</v>
      </c>
      <c r="D24" s="311" t="str">
        <f>+'PRESUPUESTO OFICIAL (Entidad)'!G20</f>
        <v>Suministro y aplicación de pintura de maxima resistencia y durabilidad para exteriores e interiores.</v>
      </c>
      <c r="E24" s="312"/>
      <c r="F24" s="312"/>
      <c r="G24" s="312"/>
      <c r="H24" s="312"/>
      <c r="I24" s="312"/>
      <c r="J24" s="312"/>
      <c r="K24" s="312"/>
      <c r="L24" s="313"/>
      <c r="M24" s="302" t="str">
        <f>+'PRESUPUESTO OFICIAL (Entidad)'!H20</f>
        <v>M2</v>
      </c>
      <c r="N24" s="303"/>
      <c r="O24" s="31">
        <f>+'PRESUPUESTO OFICIAL (Entidad)'!I20</f>
        <v>1227.99</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127</v>
      </c>
      <c r="D29" s="253"/>
      <c r="E29" s="253"/>
      <c r="F29" s="253"/>
      <c r="G29" s="280"/>
      <c r="H29" s="298"/>
      <c r="I29" s="280"/>
      <c r="J29" s="298"/>
      <c r="K29" s="280"/>
      <c r="L29" s="36"/>
      <c r="M29" s="299">
        <v>0.1</v>
      </c>
      <c r="N29" s="297"/>
      <c r="O29" s="169">
        <f>+M29*O55</f>
        <v>641.13773584905675</v>
      </c>
      <c r="P29" s="2"/>
    </row>
    <row r="30" spans="2:16">
      <c r="B30" s="3"/>
      <c r="C30" s="38" t="s">
        <v>121</v>
      </c>
      <c r="D30" s="39"/>
      <c r="E30" s="39"/>
      <c r="F30" s="39"/>
      <c r="G30" s="40"/>
      <c r="H30" s="41"/>
      <c r="I30" s="40"/>
      <c r="J30" s="41"/>
      <c r="K30" s="40"/>
      <c r="L30" s="36">
        <v>20000</v>
      </c>
      <c r="M30" s="296">
        <v>30</v>
      </c>
      <c r="N30" s="297"/>
      <c r="O30" s="37">
        <f>+L30/M30</f>
        <v>666.66666666666663</v>
      </c>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+SUM(O29:O30)</f>
        <v>1307.8044025157233</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t="s">
        <v>136</v>
      </c>
      <c r="D37" s="253"/>
      <c r="E37" s="253"/>
      <c r="F37" s="253"/>
      <c r="G37" s="253"/>
      <c r="H37" s="253"/>
      <c r="I37" s="253"/>
      <c r="J37" s="280"/>
      <c r="K37" s="45" t="s">
        <v>137</v>
      </c>
      <c r="L37" s="161">
        <v>0.13</v>
      </c>
      <c r="M37" s="285">
        <v>149900</v>
      </c>
      <c r="N37" s="286"/>
      <c r="O37" s="37">
        <f>+L37*M37</f>
        <v>19487</v>
      </c>
      <c r="P37" s="2"/>
    </row>
    <row r="38" spans="2:16">
      <c r="B38" s="3"/>
      <c r="C38" s="38"/>
      <c r="D38" s="39"/>
      <c r="E38" s="39"/>
      <c r="F38" s="39"/>
      <c r="G38" s="39"/>
      <c r="H38" s="39"/>
      <c r="I38" s="39"/>
      <c r="J38" s="40"/>
      <c r="K38" s="158"/>
      <c r="L38" s="161"/>
      <c r="M38" s="285"/>
      <c r="N38" s="286"/>
      <c r="O38" s="159"/>
      <c r="P38" s="2"/>
    </row>
    <row r="39" spans="2:16">
      <c r="B39" s="3"/>
      <c r="C39" s="38"/>
      <c r="D39" s="39"/>
      <c r="E39" s="39"/>
      <c r="F39" s="39"/>
      <c r="G39" s="39"/>
      <c r="H39" s="39"/>
      <c r="I39" s="39"/>
      <c r="J39" s="40"/>
      <c r="K39" s="158"/>
      <c r="L39" s="161"/>
      <c r="M39" s="285"/>
      <c r="N39" s="286"/>
      <c r="O39" s="159"/>
      <c r="P39" s="2"/>
    </row>
    <row r="40" spans="2:16" ht="15" thickBot="1">
      <c r="B40" s="3"/>
      <c r="C40" s="264"/>
      <c r="D40" s="265"/>
      <c r="E40" s="265"/>
      <c r="F40" s="265"/>
      <c r="G40" s="265"/>
      <c r="H40" s="265"/>
      <c r="I40" s="265"/>
      <c r="J40" s="277"/>
      <c r="K40" s="158"/>
      <c r="L40" s="161"/>
      <c r="M40" s="285"/>
      <c r="N40" s="286"/>
      <c r="O40" s="46"/>
      <c r="P40" s="2"/>
    </row>
    <row r="41" spans="2:16" ht="15" thickBot="1">
      <c r="B41" s="3"/>
      <c r="C41" s="258" t="s">
        <v>53</v>
      </c>
      <c r="D41" s="259"/>
      <c r="E41" s="259"/>
      <c r="F41" s="259"/>
      <c r="G41" s="259"/>
      <c r="H41" s="259"/>
      <c r="I41" s="259"/>
      <c r="J41" s="259"/>
      <c r="K41" s="259"/>
      <c r="L41" s="259"/>
      <c r="M41" s="259"/>
      <c r="N41" s="260"/>
      <c r="O41" s="47">
        <f>SUM(O37:O40)</f>
        <v>19487</v>
      </c>
      <c r="P41" s="2"/>
    </row>
    <row r="42" spans="2:16">
      <c r="B42" s="3"/>
      <c r="C42" s="268" t="s">
        <v>56</v>
      </c>
      <c r="D42" s="269"/>
      <c r="E42" s="269"/>
      <c r="F42" s="269"/>
      <c r="G42" s="269"/>
      <c r="H42" s="269"/>
      <c r="I42" s="269"/>
      <c r="J42" s="269"/>
      <c r="K42" s="269"/>
      <c r="L42" s="269"/>
      <c r="M42" s="269"/>
      <c r="N42" s="269"/>
      <c r="O42" s="270"/>
      <c r="P42" s="2"/>
    </row>
    <row r="43" spans="2:16">
      <c r="B43" s="3"/>
      <c r="C43" s="271"/>
      <c r="D43" s="272"/>
      <c r="E43" s="272"/>
      <c r="F43" s="272"/>
      <c r="G43" s="272"/>
      <c r="H43" s="272"/>
      <c r="I43" s="272"/>
      <c r="J43" s="272"/>
      <c r="K43" s="272"/>
      <c r="L43" s="272"/>
      <c r="M43" s="272"/>
      <c r="N43" s="272"/>
      <c r="O43" s="273"/>
      <c r="P43" s="2"/>
    </row>
    <row r="44" spans="2:16" ht="15" thickBot="1">
      <c r="B44" s="3"/>
      <c r="C44" s="274"/>
      <c r="D44" s="275"/>
      <c r="E44" s="275"/>
      <c r="F44" s="275"/>
      <c r="G44" s="275"/>
      <c r="H44" s="275"/>
      <c r="I44" s="275"/>
      <c r="J44" s="275"/>
      <c r="K44" s="275"/>
      <c r="L44" s="275"/>
      <c r="M44" s="275"/>
      <c r="N44" s="275"/>
      <c r="O44" s="276"/>
      <c r="P44" s="2"/>
    </row>
    <row r="45" spans="2:16" ht="15.75">
      <c r="B45" s="3"/>
      <c r="C45" s="281" t="s">
        <v>57</v>
      </c>
      <c r="D45" s="282"/>
      <c r="E45" s="282"/>
      <c r="F45" s="282"/>
      <c r="G45" s="282"/>
      <c r="H45" s="282"/>
      <c r="I45" s="282"/>
      <c r="J45" s="33" t="s">
        <v>58</v>
      </c>
      <c r="K45" s="44" t="s">
        <v>59</v>
      </c>
      <c r="L45" s="48" t="s">
        <v>60</v>
      </c>
      <c r="M45" s="284" t="s">
        <v>61</v>
      </c>
      <c r="N45" s="283"/>
      <c r="O45" s="34" t="s">
        <v>52</v>
      </c>
      <c r="P45" s="2"/>
    </row>
    <row r="46" spans="2:16">
      <c r="B46" s="3"/>
      <c r="C46" s="252"/>
      <c r="D46" s="253"/>
      <c r="E46" s="253"/>
      <c r="F46" s="253"/>
      <c r="G46" s="253"/>
      <c r="H46" s="253"/>
      <c r="I46" s="253"/>
      <c r="J46" s="49"/>
      <c r="K46" s="50"/>
      <c r="L46" s="49"/>
      <c r="M46" s="289"/>
      <c r="N46" s="290"/>
      <c r="O46" s="37"/>
      <c r="P46" s="2"/>
    </row>
    <row r="47" spans="2:16" ht="15" thickBot="1">
      <c r="B47" s="3"/>
      <c r="C47" s="264"/>
      <c r="D47" s="265"/>
      <c r="E47" s="265"/>
      <c r="F47" s="265"/>
      <c r="G47" s="265"/>
      <c r="H47" s="265"/>
      <c r="I47" s="265"/>
      <c r="J47" s="51"/>
      <c r="K47" s="52"/>
      <c r="L47" s="51"/>
      <c r="M47" s="266"/>
      <c r="N47" s="267"/>
      <c r="O47" s="53"/>
      <c r="P47" s="2"/>
    </row>
    <row r="48" spans="2:16" ht="15" thickBot="1">
      <c r="B48" s="3"/>
      <c r="C48" s="258" t="s">
        <v>53</v>
      </c>
      <c r="D48" s="259"/>
      <c r="E48" s="259"/>
      <c r="F48" s="259"/>
      <c r="G48" s="259"/>
      <c r="H48" s="259"/>
      <c r="I48" s="259"/>
      <c r="J48" s="259"/>
      <c r="K48" s="259"/>
      <c r="L48" s="259"/>
      <c r="M48" s="259"/>
      <c r="N48" s="260"/>
      <c r="O48" s="43"/>
      <c r="P48" s="2"/>
    </row>
    <row r="49" spans="2:22">
      <c r="B49" s="3"/>
      <c r="C49" s="268" t="s">
        <v>62</v>
      </c>
      <c r="D49" s="269"/>
      <c r="E49" s="269"/>
      <c r="F49" s="269"/>
      <c r="G49" s="269"/>
      <c r="H49" s="269"/>
      <c r="I49" s="269"/>
      <c r="J49" s="269"/>
      <c r="K49" s="269"/>
      <c r="L49" s="269"/>
      <c r="M49" s="269"/>
      <c r="N49" s="269"/>
      <c r="O49" s="270"/>
      <c r="P49" s="2"/>
    </row>
    <row r="50" spans="2:22">
      <c r="B50" s="3"/>
      <c r="C50" s="271"/>
      <c r="D50" s="272"/>
      <c r="E50" s="272"/>
      <c r="F50" s="272"/>
      <c r="G50" s="272"/>
      <c r="H50" s="272"/>
      <c r="I50" s="272"/>
      <c r="J50" s="272"/>
      <c r="K50" s="272"/>
      <c r="L50" s="272"/>
      <c r="M50" s="272"/>
      <c r="N50" s="272"/>
      <c r="O50" s="273"/>
      <c r="P50" s="2"/>
    </row>
    <row r="51" spans="2:22" ht="15" thickBot="1">
      <c r="B51" s="3"/>
      <c r="C51" s="274"/>
      <c r="D51" s="275"/>
      <c r="E51" s="275"/>
      <c r="F51" s="275"/>
      <c r="G51" s="275"/>
      <c r="H51" s="275"/>
      <c r="I51" s="275"/>
      <c r="J51" s="275"/>
      <c r="K51" s="275"/>
      <c r="L51" s="275"/>
      <c r="M51" s="275"/>
      <c r="N51" s="275"/>
      <c r="O51" s="276"/>
      <c r="P51" s="2"/>
    </row>
    <row r="52" spans="2:22" ht="31.5" customHeight="1">
      <c r="B52" s="3"/>
      <c r="C52" s="281" t="s">
        <v>63</v>
      </c>
      <c r="D52" s="282"/>
      <c r="E52" s="282"/>
      <c r="F52" s="282"/>
      <c r="G52" s="282"/>
      <c r="H52" s="282"/>
      <c r="I52" s="282"/>
      <c r="J52" s="33" t="s">
        <v>64</v>
      </c>
      <c r="K52" s="54" t="s">
        <v>65</v>
      </c>
      <c r="L52" s="55" t="s">
        <v>66</v>
      </c>
      <c r="M52" s="287" t="s">
        <v>51</v>
      </c>
      <c r="N52" s="288"/>
      <c r="O52" s="57" t="s">
        <v>52</v>
      </c>
      <c r="P52" s="2"/>
    </row>
    <row r="53" spans="2:22">
      <c r="B53" s="3"/>
      <c r="C53" s="58" t="s">
        <v>119</v>
      </c>
      <c r="D53" s="59"/>
      <c r="E53" s="59"/>
      <c r="F53" s="59"/>
      <c r="G53" s="59"/>
      <c r="H53" s="59"/>
      <c r="I53" s="59"/>
      <c r="J53" s="162">
        <v>104603</v>
      </c>
      <c r="K53" s="163">
        <v>83683</v>
      </c>
      <c r="L53" s="62">
        <v>188286</v>
      </c>
      <c r="M53" s="291">
        <v>53</v>
      </c>
      <c r="N53" s="292"/>
      <c r="O53" s="164">
        <f>+L53/M53</f>
        <v>3552.566037735849</v>
      </c>
      <c r="P53" s="2"/>
    </row>
    <row r="54" spans="2:22" ht="15" thickBot="1">
      <c r="B54" s="3"/>
      <c r="C54" s="58" t="s">
        <v>120</v>
      </c>
      <c r="D54" s="59"/>
      <c r="E54" s="59"/>
      <c r="F54" s="59"/>
      <c r="G54" s="59"/>
      <c r="H54" s="59"/>
      <c r="I54" s="59"/>
      <c r="J54" s="162">
        <v>84176</v>
      </c>
      <c r="K54" s="163">
        <v>67341</v>
      </c>
      <c r="L54" s="62">
        <v>151517</v>
      </c>
      <c r="M54" s="291">
        <f>+M53</f>
        <v>53</v>
      </c>
      <c r="N54" s="292"/>
      <c r="O54" s="164">
        <f>+L54/M54</f>
        <v>2858.8113207547171</v>
      </c>
      <c r="P54" s="2"/>
    </row>
    <row r="55" spans="2:22" ht="17.25" thickBot="1">
      <c r="B55" s="3"/>
      <c r="C55" s="258" t="s">
        <v>53</v>
      </c>
      <c r="D55" s="259"/>
      <c r="E55" s="259"/>
      <c r="F55" s="259"/>
      <c r="G55" s="259"/>
      <c r="H55" s="259"/>
      <c r="I55" s="259"/>
      <c r="J55" s="259"/>
      <c r="K55" s="259"/>
      <c r="L55" s="259"/>
      <c r="M55" s="259"/>
      <c r="N55" s="260"/>
      <c r="O55" s="165">
        <f>SUM(O53:O54)</f>
        <v>6411.3773584905666</v>
      </c>
      <c r="P55" s="2"/>
      <c r="T55" s="1">
        <f>+'PRESUPUESTO OFICIAL (Entidad)'!K33</f>
        <v>75700649</v>
      </c>
      <c r="V55" s="122">
        <v>75700649</v>
      </c>
    </row>
    <row r="56" spans="2:22" ht="15" thickBot="1">
      <c r="B56" s="3"/>
      <c r="C56" s="28"/>
      <c r="O56" s="29"/>
      <c r="P56" s="2"/>
    </row>
    <row r="57" spans="2:22" ht="15" thickBot="1">
      <c r="B57" s="3"/>
      <c r="C57" s="261" t="s">
        <v>67</v>
      </c>
      <c r="D57" s="262"/>
      <c r="E57" s="262"/>
      <c r="F57" s="262"/>
      <c r="G57" s="262"/>
      <c r="H57" s="262"/>
      <c r="I57" s="262"/>
      <c r="J57" s="262"/>
      <c r="K57" s="262"/>
      <c r="L57" s="262"/>
      <c r="M57" s="262"/>
      <c r="N57" s="263"/>
      <c r="O57" s="165">
        <f>+O55+O41+O32</f>
        <v>27206.181761006286</v>
      </c>
      <c r="P57" s="2"/>
      <c r="U57" s="1">
        <f>+T55-V55</f>
        <v>0</v>
      </c>
    </row>
    <row r="58" spans="2:22">
      <c r="B58" s="3"/>
      <c r="C58" s="268" t="s">
        <v>68</v>
      </c>
      <c r="D58" s="269"/>
      <c r="E58" s="269"/>
      <c r="F58" s="269"/>
      <c r="G58" s="269"/>
      <c r="H58" s="269"/>
      <c r="I58" s="269"/>
      <c r="J58" s="269"/>
      <c r="K58" s="269"/>
      <c r="L58" s="269"/>
      <c r="M58" s="269"/>
      <c r="N58" s="269"/>
      <c r="O58" s="270"/>
      <c r="P58" s="2"/>
    </row>
    <row r="59" spans="2:22">
      <c r="B59" s="3"/>
      <c r="C59" s="271"/>
      <c r="D59" s="272"/>
      <c r="E59" s="272"/>
      <c r="F59" s="272"/>
      <c r="G59" s="272"/>
      <c r="H59" s="272"/>
      <c r="I59" s="272"/>
      <c r="J59" s="272"/>
      <c r="K59" s="272"/>
      <c r="L59" s="272"/>
      <c r="M59" s="272"/>
      <c r="N59" s="272"/>
      <c r="O59" s="273"/>
      <c r="P59" s="2"/>
    </row>
    <row r="60" spans="2:22" ht="15" thickBot="1">
      <c r="B60" s="3"/>
      <c r="C60" s="274"/>
      <c r="D60" s="275"/>
      <c r="E60" s="275"/>
      <c r="F60" s="275"/>
      <c r="G60" s="275"/>
      <c r="H60" s="275"/>
      <c r="I60" s="275"/>
      <c r="J60" s="275"/>
      <c r="K60" s="275"/>
      <c r="L60" s="275"/>
      <c r="M60" s="275"/>
      <c r="N60" s="275"/>
      <c r="O60" s="276"/>
      <c r="P60" s="2"/>
    </row>
    <row r="61" spans="2:22">
      <c r="B61" s="3"/>
      <c r="C61" s="281" t="s">
        <v>69</v>
      </c>
      <c r="D61" s="282"/>
      <c r="E61" s="282"/>
      <c r="F61" s="282"/>
      <c r="G61" s="282"/>
      <c r="H61" s="282"/>
      <c r="I61" s="282"/>
      <c r="J61" s="44"/>
      <c r="K61" s="56"/>
      <c r="L61" s="55" t="s">
        <v>70</v>
      </c>
      <c r="M61" s="287" t="s">
        <v>71</v>
      </c>
      <c r="N61" s="288"/>
      <c r="O61" s="57"/>
      <c r="P61" s="2"/>
    </row>
    <row r="62" spans="2:22">
      <c r="B62" s="3"/>
      <c r="C62" s="252" t="s">
        <v>19</v>
      </c>
      <c r="D62" s="253"/>
      <c r="E62" s="253"/>
      <c r="F62" s="253"/>
      <c r="G62" s="253"/>
      <c r="H62" s="253"/>
      <c r="I62" s="253"/>
      <c r="J62" s="64"/>
      <c r="K62" s="65"/>
      <c r="L62" s="66">
        <v>0.28999999999999998</v>
      </c>
      <c r="M62" s="254"/>
      <c r="N62" s="255"/>
      <c r="O62" s="167">
        <f>+$O$57*L62</f>
        <v>7889.7927106918223</v>
      </c>
      <c r="P62" s="2"/>
    </row>
    <row r="63" spans="2:22">
      <c r="B63" s="3"/>
      <c r="C63" s="38" t="s">
        <v>72</v>
      </c>
      <c r="D63" s="39"/>
      <c r="E63" s="39"/>
      <c r="F63" s="39"/>
      <c r="G63" s="39"/>
      <c r="H63" s="39"/>
      <c r="I63" s="39"/>
      <c r="J63" s="64"/>
      <c r="K63" s="65"/>
      <c r="L63" s="66">
        <v>0.01</v>
      </c>
      <c r="M63" s="254"/>
      <c r="N63" s="255"/>
      <c r="O63" s="167">
        <f t="shared" ref="O63:O64" si="0">+$O$57*L63</f>
        <v>272.06181761006286</v>
      </c>
      <c r="P63" s="2"/>
    </row>
    <row r="64" spans="2:22" ht="15" thickBot="1">
      <c r="B64" s="3"/>
      <c r="C64" s="22" t="s">
        <v>73</v>
      </c>
      <c r="D64" s="23"/>
      <c r="E64" s="23"/>
      <c r="F64" s="23"/>
      <c r="G64" s="23"/>
      <c r="H64" s="23"/>
      <c r="I64" s="23"/>
      <c r="J64" s="68"/>
      <c r="K64" s="69"/>
      <c r="L64" s="66">
        <v>0.05</v>
      </c>
      <c r="M64" s="256"/>
      <c r="N64" s="257"/>
      <c r="O64" s="167">
        <f t="shared" si="0"/>
        <v>1360.3090880503144</v>
      </c>
      <c r="P64" s="2"/>
    </row>
    <row r="65" spans="2:16" ht="15" thickBot="1">
      <c r="B65" s="3"/>
      <c r="C65" s="258" t="s">
        <v>53</v>
      </c>
      <c r="D65" s="259"/>
      <c r="E65" s="259"/>
      <c r="F65" s="259"/>
      <c r="G65" s="259"/>
      <c r="H65" s="259"/>
      <c r="I65" s="259"/>
      <c r="J65" s="259"/>
      <c r="K65" s="259"/>
      <c r="L65" s="259"/>
      <c r="M65" s="259"/>
      <c r="N65" s="260"/>
      <c r="O65" s="168">
        <f>SUM(O62:O64)</f>
        <v>9522.1636163521998</v>
      </c>
      <c r="P65" s="2"/>
    </row>
    <row r="66" spans="2:16" ht="15" thickBot="1">
      <c r="B66" s="3"/>
      <c r="C66" s="28"/>
      <c r="O66" s="29"/>
      <c r="P66" s="2"/>
    </row>
    <row r="67" spans="2:16" ht="15" thickBot="1">
      <c r="B67" s="3"/>
      <c r="C67" s="261" t="s">
        <v>74</v>
      </c>
      <c r="D67" s="262"/>
      <c r="E67" s="262"/>
      <c r="F67" s="262"/>
      <c r="G67" s="262"/>
      <c r="H67" s="262"/>
      <c r="I67" s="262"/>
      <c r="J67" s="262"/>
      <c r="K67" s="262"/>
      <c r="L67" s="262"/>
      <c r="M67" s="262"/>
      <c r="N67" s="263"/>
      <c r="O67" s="166">
        <f>ROUND(O57+O65,0)</f>
        <v>36728</v>
      </c>
      <c r="P67" s="2"/>
    </row>
    <row r="68" spans="2:16">
      <c r="B68" s="3"/>
      <c r="C68" s="25"/>
      <c r="D68" s="26"/>
      <c r="E68" s="26"/>
      <c r="F68" s="26"/>
      <c r="G68" s="26"/>
      <c r="H68" s="26"/>
      <c r="I68" s="26"/>
      <c r="J68" s="26"/>
      <c r="K68" s="26"/>
      <c r="L68" s="26"/>
      <c r="M68" s="26"/>
      <c r="N68" s="26"/>
      <c r="O68" s="27"/>
      <c r="P68" s="2"/>
    </row>
    <row r="69" spans="2:16">
      <c r="B69" s="3"/>
      <c r="C69" s="28"/>
      <c r="O69" s="29"/>
      <c r="P69" s="2"/>
    </row>
    <row r="70" spans="2:16">
      <c r="B70" s="3"/>
      <c r="C70" s="28"/>
      <c r="O70" s="29"/>
      <c r="P70" s="2"/>
    </row>
    <row r="71" spans="2:16">
      <c r="B71" s="3"/>
      <c r="C71" s="28"/>
      <c r="H71" s="71" t="s">
        <v>75</v>
      </c>
      <c r="I71" s="71"/>
      <c r="J71" s="71"/>
      <c r="K71" s="71"/>
      <c r="O71" s="29"/>
      <c r="P71" s="2"/>
    </row>
    <row r="72" spans="2:16">
      <c r="B72" s="3"/>
      <c r="C72" s="28"/>
      <c r="H72" s="71" t="s">
        <v>76</v>
      </c>
      <c r="O72" s="29"/>
      <c r="P72" s="2"/>
    </row>
    <row r="73" spans="2:16">
      <c r="B73" s="3"/>
      <c r="C73" s="28"/>
      <c r="H73" s="71" t="s">
        <v>77</v>
      </c>
      <c r="O73" s="29"/>
      <c r="P73" s="2"/>
    </row>
    <row r="74" spans="2:16">
      <c r="B74" s="3"/>
      <c r="C74" s="14"/>
      <c r="D74" s="72"/>
      <c r="E74" s="72"/>
      <c r="F74" s="72"/>
      <c r="G74" s="72"/>
      <c r="H74" s="71" t="s">
        <v>78</v>
      </c>
      <c r="I74" s="72"/>
      <c r="J74" s="72"/>
      <c r="K74" s="72"/>
      <c r="L74" s="72"/>
      <c r="M74" s="72"/>
      <c r="N74" s="72"/>
      <c r="O74" s="73"/>
      <c r="P74" s="2"/>
    </row>
    <row r="75" spans="2:16">
      <c r="B75" s="3"/>
      <c r="C75" s="28"/>
      <c r="H75" s="1" t="s">
        <v>79</v>
      </c>
      <c r="O75" s="29"/>
      <c r="P75" s="2"/>
    </row>
    <row r="76" spans="2:16">
      <c r="B76" s="3"/>
      <c r="C76" s="74" t="s">
        <v>80</v>
      </c>
      <c r="D76" s="35"/>
      <c r="E76" s="35"/>
      <c r="F76" s="35"/>
      <c r="G76" s="35"/>
      <c r="H76" s="35"/>
      <c r="I76" s="35"/>
      <c r="J76" s="35"/>
      <c r="K76" s="35"/>
      <c r="L76" s="35"/>
      <c r="M76" s="35"/>
      <c r="N76" s="35"/>
      <c r="O76" s="75"/>
      <c r="P76" s="2"/>
    </row>
    <row r="77" spans="2:16">
      <c r="B77" s="3"/>
      <c r="C77" s="249"/>
      <c r="D77" s="250"/>
      <c r="E77" s="250"/>
      <c r="F77" s="250"/>
      <c r="G77" s="250"/>
      <c r="H77" s="250"/>
      <c r="I77" s="250"/>
      <c r="J77" s="250"/>
      <c r="K77" s="250"/>
      <c r="L77" s="250"/>
      <c r="M77" s="250"/>
      <c r="N77" s="250"/>
      <c r="O77" s="251"/>
      <c r="P77" s="2"/>
    </row>
    <row r="78" spans="2:16">
      <c r="B78" s="3"/>
      <c r="C78" s="249"/>
      <c r="D78" s="250"/>
      <c r="E78" s="250"/>
      <c r="F78" s="250"/>
      <c r="G78" s="250"/>
      <c r="H78" s="250"/>
      <c r="I78" s="250"/>
      <c r="J78" s="250"/>
      <c r="K78" s="250"/>
      <c r="L78" s="250"/>
      <c r="M78" s="250"/>
      <c r="N78" s="250"/>
      <c r="O78" s="251"/>
      <c r="P78" s="2"/>
    </row>
    <row r="79" spans="2:16">
      <c r="B79" s="3"/>
      <c r="C79" s="14"/>
      <c r="D79" s="72"/>
      <c r="E79" s="72"/>
      <c r="F79" s="72"/>
      <c r="G79" s="72"/>
      <c r="H79" s="72"/>
      <c r="I79" s="72"/>
      <c r="J79" s="72"/>
      <c r="K79" s="72"/>
      <c r="L79" s="72"/>
      <c r="M79" s="72"/>
      <c r="N79" s="72"/>
      <c r="O79" s="73"/>
      <c r="P79" s="2"/>
    </row>
    <row r="80" spans="2:16">
      <c r="B80" s="3"/>
      <c r="C80" s="76" t="s">
        <v>81</v>
      </c>
      <c r="D80" s="72"/>
      <c r="E80" s="72"/>
      <c r="F80" s="72"/>
      <c r="G80" s="72"/>
      <c r="H80" s="72"/>
      <c r="I80" s="72"/>
      <c r="J80" s="72"/>
      <c r="K80" s="72"/>
      <c r="L80" s="72"/>
      <c r="M80" s="72"/>
      <c r="N80" s="72"/>
      <c r="O80" s="73"/>
      <c r="P80" s="2"/>
    </row>
    <row r="81" spans="2:16" ht="12.75" customHeight="1">
      <c r="B81" s="3"/>
      <c r="C81" s="246" t="s">
        <v>82</v>
      </c>
      <c r="D81" s="247"/>
      <c r="E81" s="247"/>
      <c r="F81" s="247"/>
      <c r="G81" s="247"/>
      <c r="H81" s="247"/>
      <c r="I81" s="247"/>
      <c r="J81" s="247"/>
      <c r="K81" s="247"/>
      <c r="L81" s="247"/>
      <c r="M81" s="247"/>
      <c r="N81" s="247"/>
      <c r="O81" s="248"/>
      <c r="P81" s="2"/>
    </row>
    <row r="82" spans="2:16">
      <c r="B82" s="3"/>
      <c r="C82" s="246"/>
      <c r="D82" s="247"/>
      <c r="E82" s="247"/>
      <c r="F82" s="247"/>
      <c r="G82" s="247"/>
      <c r="H82" s="247"/>
      <c r="I82" s="247"/>
      <c r="J82" s="247"/>
      <c r="K82" s="247"/>
      <c r="L82" s="247"/>
      <c r="M82" s="247"/>
      <c r="N82" s="247"/>
      <c r="O82" s="248"/>
      <c r="P82" s="2"/>
    </row>
    <row r="83" spans="2:16" ht="12.95" customHeight="1">
      <c r="B83" s="3"/>
      <c r="C83" s="246" t="s">
        <v>83</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c r="B85" s="3"/>
      <c r="C85" s="14"/>
      <c r="D85" s="72"/>
      <c r="E85" s="72"/>
      <c r="F85" s="72"/>
      <c r="G85" s="72"/>
      <c r="H85" s="72"/>
      <c r="I85" s="72"/>
      <c r="J85" s="72"/>
      <c r="K85" s="72"/>
      <c r="L85" s="72"/>
      <c r="M85" s="72"/>
      <c r="N85" s="72"/>
      <c r="O85" s="73"/>
      <c r="P85" s="2"/>
    </row>
    <row r="86" spans="2:16">
      <c r="B86" s="3"/>
      <c r="C86" s="28"/>
      <c r="H86" s="71" t="s">
        <v>75</v>
      </c>
      <c r="O86" s="29"/>
      <c r="P86" s="2"/>
    </row>
    <row r="87" spans="2:16">
      <c r="B87" s="3"/>
      <c r="C87" s="28"/>
      <c r="H87" s="1" t="s">
        <v>76</v>
      </c>
      <c r="I87" s="39"/>
      <c r="J87" s="39"/>
      <c r="K87" s="39"/>
      <c r="O87" s="29"/>
      <c r="P87" s="2"/>
    </row>
    <row r="88" spans="2:16">
      <c r="B88" s="3"/>
      <c r="C88" s="28"/>
      <c r="H88" s="1" t="s">
        <v>84</v>
      </c>
      <c r="I88" s="77"/>
      <c r="J88" s="77"/>
      <c r="K88" s="77"/>
      <c r="O88" s="29"/>
      <c r="P88" s="2"/>
    </row>
    <row r="89" spans="2:16">
      <c r="B89" s="3"/>
      <c r="C89" s="78"/>
      <c r="D89" s="72"/>
      <c r="E89" s="72"/>
      <c r="F89" s="72"/>
      <c r="G89" s="72"/>
      <c r="H89" s="1" t="s">
        <v>78</v>
      </c>
      <c r="L89" s="72"/>
      <c r="M89" s="72"/>
      <c r="N89" s="72"/>
      <c r="O89" s="73"/>
      <c r="P89" s="2"/>
    </row>
    <row r="90" spans="2:16" ht="17.25" customHeight="1">
      <c r="B90" s="3"/>
      <c r="C90" s="78"/>
      <c r="D90" s="77"/>
      <c r="E90" s="77"/>
      <c r="K90" s="238"/>
      <c r="L90" s="238"/>
      <c r="M90" s="238"/>
      <c r="N90" s="238"/>
      <c r="O90" s="239"/>
      <c r="P90" s="2"/>
    </row>
    <row r="91" spans="2:16" ht="18.75" customHeight="1" thickBot="1">
      <c r="B91" s="3"/>
      <c r="C91" s="242"/>
      <c r="D91" s="243"/>
      <c r="E91" s="243"/>
      <c r="F91" s="52"/>
      <c r="G91" s="52"/>
      <c r="H91" s="52"/>
      <c r="I91" s="52"/>
      <c r="J91" s="52"/>
      <c r="K91" s="240"/>
      <c r="L91" s="240"/>
      <c r="M91" s="240"/>
      <c r="N91" s="240"/>
      <c r="O91" s="241"/>
      <c r="P91" s="2"/>
    </row>
    <row r="92" spans="2:16" ht="15" thickBot="1">
      <c r="B92" s="79"/>
      <c r="C92" s="80"/>
      <c r="D92" s="80"/>
      <c r="E92" s="80"/>
      <c r="F92" s="80"/>
      <c r="G92" s="80"/>
      <c r="H92" s="80"/>
      <c r="I92" s="80"/>
      <c r="J92" s="80"/>
      <c r="K92" s="80"/>
      <c r="L92" s="80"/>
      <c r="M92" s="80"/>
      <c r="N92" s="80"/>
      <c r="O92" s="80"/>
      <c r="P92" s="81"/>
    </row>
    <row r="93" spans="2:16" ht="15" thickTop="1"/>
  </sheetData>
  <mergeCells count="79">
    <mergeCell ref="C81:O82"/>
    <mergeCell ref="C83:O84"/>
    <mergeCell ref="K90:O91"/>
    <mergeCell ref="C91:E91"/>
    <mergeCell ref="M63:N63"/>
    <mergeCell ref="M64:N64"/>
    <mergeCell ref="C65:N65"/>
    <mergeCell ref="C67:N67"/>
    <mergeCell ref="C77:O77"/>
    <mergeCell ref="C78:O78"/>
    <mergeCell ref="C62:I62"/>
    <mergeCell ref="M62:N62"/>
    <mergeCell ref="C52:I52"/>
    <mergeCell ref="M52:N52"/>
    <mergeCell ref="M53:N53"/>
    <mergeCell ref="M54:N54"/>
    <mergeCell ref="C55:N55"/>
    <mergeCell ref="C57:N57"/>
    <mergeCell ref="C58:O60"/>
    <mergeCell ref="C61:I61"/>
    <mergeCell ref="M61:N61"/>
    <mergeCell ref="C49:O51"/>
    <mergeCell ref="M39:N39"/>
    <mergeCell ref="C40:J40"/>
    <mergeCell ref="M40:N40"/>
    <mergeCell ref="C41:N41"/>
    <mergeCell ref="C42:O44"/>
    <mergeCell ref="C45:I45"/>
    <mergeCell ref="M45:N45"/>
    <mergeCell ref="C46:I46"/>
    <mergeCell ref="M46:N46"/>
    <mergeCell ref="C47:I47"/>
    <mergeCell ref="M47:N47"/>
    <mergeCell ref="C48:N48"/>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D5DC0-E833-4246-9C16-DA60CA752CE0}">
  <dimension ref="B1:P93"/>
  <sheetViews>
    <sheetView showGridLines="0" view="pageBreakPreview" topLeftCell="A6" zoomScale="55" zoomScaleNormal="80" zoomScaleSheetLayoutView="5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(Entidad)'!D21</f>
        <v>2.02</v>
      </c>
      <c r="D24" s="311" t="str">
        <f>+'PRESUPUESTO OFICIAL (Entidad)'!G21</f>
        <v>Suministro y aplicación de pintura tipo esmalte para puertas metalicas.</v>
      </c>
      <c r="E24" s="312"/>
      <c r="F24" s="312"/>
      <c r="G24" s="312"/>
      <c r="H24" s="312"/>
      <c r="I24" s="312"/>
      <c r="J24" s="312"/>
      <c r="K24" s="312"/>
      <c r="L24" s="313"/>
      <c r="M24" s="302" t="str">
        <f>+'PRESUPUESTO OFICIAL (Entidad)'!H21</f>
        <v>M2</v>
      </c>
      <c r="N24" s="303"/>
      <c r="O24" s="31">
        <f>+'PRESUPUESTO OFICIAL (Entidad)'!I21</f>
        <v>46.21</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127</v>
      </c>
      <c r="D29" s="253"/>
      <c r="E29" s="253"/>
      <c r="F29" s="253"/>
      <c r="G29" s="280"/>
      <c r="H29" s="298"/>
      <c r="I29" s="280"/>
      <c r="J29" s="298"/>
      <c r="K29" s="280"/>
      <c r="L29" s="36"/>
      <c r="M29" s="299">
        <v>0.1</v>
      </c>
      <c r="N29" s="297"/>
      <c r="O29" s="169">
        <f>+M29*O55</f>
        <v>1359.212</v>
      </c>
      <c r="P29" s="2"/>
    </row>
    <row r="30" spans="2:16">
      <c r="B30" s="3"/>
      <c r="C30" s="38" t="s">
        <v>121</v>
      </c>
      <c r="D30" s="39"/>
      <c r="E30" s="39"/>
      <c r="F30" s="39"/>
      <c r="G30" s="40"/>
      <c r="H30" s="41"/>
      <c r="I30" s="40"/>
      <c r="J30" s="41"/>
      <c r="K30" s="40"/>
      <c r="L30" s="36">
        <v>20000</v>
      </c>
      <c r="M30" s="296">
        <v>27</v>
      </c>
      <c r="N30" s="297"/>
      <c r="O30" s="37">
        <f>+L30/M30</f>
        <v>740.74074074074076</v>
      </c>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+SUM(O29:O30)</f>
        <v>2099.9527407407409</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t="s">
        <v>132</v>
      </c>
      <c r="D37" s="253"/>
      <c r="E37" s="253"/>
      <c r="F37" s="253"/>
      <c r="G37" s="253"/>
      <c r="H37" s="253"/>
      <c r="I37" s="253"/>
      <c r="J37" s="280"/>
      <c r="K37" s="45" t="s">
        <v>130</v>
      </c>
      <c r="L37" s="161">
        <v>1.2E-2</v>
      </c>
      <c r="M37" s="285">
        <v>75900</v>
      </c>
      <c r="N37" s="286"/>
      <c r="O37" s="37">
        <f>+M37*L37</f>
        <v>910.80000000000007</v>
      </c>
      <c r="P37" s="2"/>
    </row>
    <row r="38" spans="2:16">
      <c r="B38" s="3"/>
      <c r="C38" s="38" t="s">
        <v>133</v>
      </c>
      <c r="D38" s="39"/>
      <c r="E38" s="39"/>
      <c r="F38" s="39"/>
      <c r="G38" s="39"/>
      <c r="H38" s="39"/>
      <c r="I38" s="39"/>
      <c r="J38" s="40"/>
      <c r="K38" s="158" t="s">
        <v>130</v>
      </c>
      <c r="L38" s="161">
        <v>1.2E-2</v>
      </c>
      <c r="M38" s="285">
        <v>101000</v>
      </c>
      <c r="N38" s="286"/>
      <c r="O38" s="37">
        <f t="shared" ref="O38:O40" si="0">+M38*L38</f>
        <v>1212</v>
      </c>
      <c r="P38" s="2"/>
    </row>
    <row r="39" spans="2:16">
      <c r="B39" s="3"/>
      <c r="C39" s="38" t="s">
        <v>134</v>
      </c>
      <c r="D39" s="39"/>
      <c r="E39" s="39"/>
      <c r="F39" s="39"/>
      <c r="G39" s="39"/>
      <c r="H39" s="39"/>
      <c r="I39" s="39"/>
      <c r="J39" s="40"/>
      <c r="K39" s="158" t="s">
        <v>131</v>
      </c>
      <c r="L39" s="161">
        <v>0.6</v>
      </c>
      <c r="M39" s="285">
        <v>15900</v>
      </c>
      <c r="N39" s="286"/>
      <c r="O39" s="37">
        <f t="shared" si="0"/>
        <v>9540</v>
      </c>
      <c r="P39" s="2"/>
    </row>
    <row r="40" spans="2:16" ht="15" thickBot="1">
      <c r="B40" s="3"/>
      <c r="C40" s="264" t="s">
        <v>135</v>
      </c>
      <c r="D40" s="265"/>
      <c r="E40" s="265"/>
      <c r="F40" s="265"/>
      <c r="G40" s="265"/>
      <c r="H40" s="265"/>
      <c r="I40" s="265"/>
      <c r="J40" s="277"/>
      <c r="K40" s="158" t="s">
        <v>130</v>
      </c>
      <c r="L40" s="161">
        <v>0.01</v>
      </c>
      <c r="M40" s="285">
        <v>36900</v>
      </c>
      <c r="N40" s="286"/>
      <c r="O40" s="37">
        <f t="shared" si="0"/>
        <v>369</v>
      </c>
      <c r="P40" s="2"/>
    </row>
    <row r="41" spans="2:16" ht="15" thickBot="1">
      <c r="B41" s="3"/>
      <c r="C41" s="258" t="s">
        <v>53</v>
      </c>
      <c r="D41" s="259"/>
      <c r="E41" s="259"/>
      <c r="F41" s="259"/>
      <c r="G41" s="259"/>
      <c r="H41" s="259"/>
      <c r="I41" s="259"/>
      <c r="J41" s="259"/>
      <c r="K41" s="259"/>
      <c r="L41" s="259"/>
      <c r="M41" s="259"/>
      <c r="N41" s="260"/>
      <c r="O41" s="47">
        <f>SUM(O37:O40)</f>
        <v>12031.8</v>
      </c>
      <c r="P41" s="2"/>
    </row>
    <row r="42" spans="2:16">
      <c r="B42" s="3"/>
      <c r="C42" s="268" t="s">
        <v>56</v>
      </c>
      <c r="D42" s="269"/>
      <c r="E42" s="269"/>
      <c r="F42" s="269"/>
      <c r="G42" s="269"/>
      <c r="H42" s="269"/>
      <c r="I42" s="269"/>
      <c r="J42" s="269"/>
      <c r="K42" s="269"/>
      <c r="L42" s="269"/>
      <c r="M42" s="269"/>
      <c r="N42" s="269"/>
      <c r="O42" s="270"/>
      <c r="P42" s="2"/>
    </row>
    <row r="43" spans="2:16">
      <c r="B43" s="3"/>
      <c r="C43" s="271"/>
      <c r="D43" s="272"/>
      <c r="E43" s="272"/>
      <c r="F43" s="272"/>
      <c r="G43" s="272"/>
      <c r="H43" s="272"/>
      <c r="I43" s="272"/>
      <c r="J43" s="272"/>
      <c r="K43" s="272"/>
      <c r="L43" s="272"/>
      <c r="M43" s="272"/>
      <c r="N43" s="272"/>
      <c r="O43" s="273"/>
      <c r="P43" s="2"/>
    </row>
    <row r="44" spans="2:16" ht="15" thickBot="1">
      <c r="B44" s="3"/>
      <c r="C44" s="274"/>
      <c r="D44" s="275"/>
      <c r="E44" s="275"/>
      <c r="F44" s="275"/>
      <c r="G44" s="275"/>
      <c r="H44" s="275"/>
      <c r="I44" s="275"/>
      <c r="J44" s="275"/>
      <c r="K44" s="275"/>
      <c r="L44" s="275"/>
      <c r="M44" s="275"/>
      <c r="N44" s="275"/>
      <c r="O44" s="276"/>
      <c r="P44" s="2"/>
    </row>
    <row r="45" spans="2:16" ht="15.75">
      <c r="B45" s="3"/>
      <c r="C45" s="281" t="s">
        <v>57</v>
      </c>
      <c r="D45" s="282"/>
      <c r="E45" s="282"/>
      <c r="F45" s="282"/>
      <c r="G45" s="282"/>
      <c r="H45" s="282"/>
      <c r="I45" s="282"/>
      <c r="J45" s="33" t="s">
        <v>58</v>
      </c>
      <c r="K45" s="44" t="s">
        <v>59</v>
      </c>
      <c r="L45" s="48" t="s">
        <v>60</v>
      </c>
      <c r="M45" s="284" t="s">
        <v>61</v>
      </c>
      <c r="N45" s="283"/>
      <c r="O45" s="34" t="s">
        <v>52</v>
      </c>
      <c r="P45" s="2"/>
    </row>
    <row r="46" spans="2:16">
      <c r="B46" s="3"/>
      <c r="C46" s="252"/>
      <c r="D46" s="253"/>
      <c r="E46" s="253"/>
      <c r="F46" s="253"/>
      <c r="G46" s="253"/>
      <c r="H46" s="253"/>
      <c r="I46" s="253"/>
      <c r="J46" s="49"/>
      <c r="K46" s="50"/>
      <c r="L46" s="49"/>
      <c r="M46" s="289"/>
      <c r="N46" s="290"/>
      <c r="O46" s="37"/>
      <c r="P46" s="2"/>
    </row>
    <row r="47" spans="2:16" ht="15" thickBot="1">
      <c r="B47" s="3"/>
      <c r="C47" s="264"/>
      <c r="D47" s="265"/>
      <c r="E47" s="265"/>
      <c r="F47" s="265"/>
      <c r="G47" s="265"/>
      <c r="H47" s="265"/>
      <c r="I47" s="265"/>
      <c r="J47" s="51"/>
      <c r="K47" s="52"/>
      <c r="L47" s="51"/>
      <c r="M47" s="266"/>
      <c r="N47" s="267"/>
      <c r="O47" s="53"/>
      <c r="P47" s="2"/>
    </row>
    <row r="48" spans="2:16" ht="15" thickBot="1">
      <c r="B48" s="3"/>
      <c r="C48" s="258" t="s">
        <v>53</v>
      </c>
      <c r="D48" s="259"/>
      <c r="E48" s="259"/>
      <c r="F48" s="259"/>
      <c r="G48" s="259"/>
      <c r="H48" s="259"/>
      <c r="I48" s="259"/>
      <c r="J48" s="259"/>
      <c r="K48" s="259"/>
      <c r="L48" s="259"/>
      <c r="M48" s="259"/>
      <c r="N48" s="260"/>
      <c r="O48" s="43"/>
      <c r="P48" s="2"/>
    </row>
    <row r="49" spans="2:16">
      <c r="B49" s="3"/>
      <c r="C49" s="268" t="s">
        <v>62</v>
      </c>
      <c r="D49" s="269"/>
      <c r="E49" s="269"/>
      <c r="F49" s="269"/>
      <c r="G49" s="269"/>
      <c r="H49" s="269"/>
      <c r="I49" s="269"/>
      <c r="J49" s="269"/>
      <c r="K49" s="269"/>
      <c r="L49" s="269"/>
      <c r="M49" s="269"/>
      <c r="N49" s="269"/>
      <c r="O49" s="270"/>
      <c r="P49" s="2"/>
    </row>
    <row r="50" spans="2:16">
      <c r="B50" s="3"/>
      <c r="C50" s="271"/>
      <c r="D50" s="272"/>
      <c r="E50" s="272"/>
      <c r="F50" s="272"/>
      <c r="G50" s="272"/>
      <c r="H50" s="272"/>
      <c r="I50" s="272"/>
      <c r="J50" s="272"/>
      <c r="K50" s="272"/>
      <c r="L50" s="272"/>
      <c r="M50" s="272"/>
      <c r="N50" s="272"/>
      <c r="O50" s="273"/>
      <c r="P50" s="2"/>
    </row>
    <row r="51" spans="2:16" ht="15" thickBot="1">
      <c r="B51" s="3"/>
      <c r="C51" s="274"/>
      <c r="D51" s="275"/>
      <c r="E51" s="275"/>
      <c r="F51" s="275"/>
      <c r="G51" s="275"/>
      <c r="H51" s="275"/>
      <c r="I51" s="275"/>
      <c r="J51" s="275"/>
      <c r="K51" s="275"/>
      <c r="L51" s="275"/>
      <c r="M51" s="275"/>
      <c r="N51" s="275"/>
      <c r="O51" s="276"/>
      <c r="P51" s="2"/>
    </row>
    <row r="52" spans="2:16" ht="31.5" customHeight="1">
      <c r="B52" s="3"/>
      <c r="C52" s="281" t="s">
        <v>63</v>
      </c>
      <c r="D52" s="282"/>
      <c r="E52" s="282"/>
      <c r="F52" s="282"/>
      <c r="G52" s="282"/>
      <c r="H52" s="282"/>
      <c r="I52" s="282"/>
      <c r="J52" s="33" t="s">
        <v>64</v>
      </c>
      <c r="K52" s="54" t="s">
        <v>65</v>
      </c>
      <c r="L52" s="55" t="s">
        <v>66</v>
      </c>
      <c r="M52" s="287" t="s">
        <v>51</v>
      </c>
      <c r="N52" s="288"/>
      <c r="O52" s="57" t="s">
        <v>52</v>
      </c>
      <c r="P52" s="2"/>
    </row>
    <row r="53" spans="2:16">
      <c r="B53" s="3"/>
      <c r="C53" s="58" t="s">
        <v>119</v>
      </c>
      <c r="D53" s="59"/>
      <c r="E53" s="59"/>
      <c r="F53" s="59"/>
      <c r="G53" s="59"/>
      <c r="H53" s="59"/>
      <c r="I53" s="59"/>
      <c r="J53" s="162">
        <v>104603</v>
      </c>
      <c r="K53" s="163">
        <v>83683</v>
      </c>
      <c r="L53" s="62">
        <v>188286</v>
      </c>
      <c r="M53" s="291">
        <v>25</v>
      </c>
      <c r="N53" s="292"/>
      <c r="O53" s="164">
        <f>+L53/M53</f>
        <v>7531.44</v>
      </c>
      <c r="P53" s="2"/>
    </row>
    <row r="54" spans="2:16" ht="15" thickBot="1">
      <c r="B54" s="3"/>
      <c r="C54" s="58" t="s">
        <v>120</v>
      </c>
      <c r="D54" s="59"/>
      <c r="E54" s="59"/>
      <c r="F54" s="59"/>
      <c r="G54" s="59"/>
      <c r="H54" s="59"/>
      <c r="I54" s="59"/>
      <c r="J54" s="162">
        <v>84176</v>
      </c>
      <c r="K54" s="163">
        <v>67341</v>
      </c>
      <c r="L54" s="62">
        <v>151517</v>
      </c>
      <c r="M54" s="291">
        <v>25</v>
      </c>
      <c r="N54" s="292"/>
      <c r="O54" s="164">
        <f>+L54/M54</f>
        <v>6060.68</v>
      </c>
      <c r="P54" s="2"/>
    </row>
    <row r="55" spans="2:16" ht="15" thickBot="1">
      <c r="B55" s="3"/>
      <c r="C55" s="258" t="s">
        <v>53</v>
      </c>
      <c r="D55" s="259"/>
      <c r="E55" s="259"/>
      <c r="F55" s="259"/>
      <c r="G55" s="259"/>
      <c r="H55" s="259"/>
      <c r="I55" s="259"/>
      <c r="J55" s="259"/>
      <c r="K55" s="259"/>
      <c r="L55" s="259"/>
      <c r="M55" s="259"/>
      <c r="N55" s="260"/>
      <c r="O55" s="165">
        <f>SUM(O53:O54)</f>
        <v>13592.119999999999</v>
      </c>
      <c r="P55" s="2"/>
    </row>
    <row r="56" spans="2:16" ht="15" thickBot="1">
      <c r="B56" s="3"/>
      <c r="C56" s="28"/>
      <c r="O56" s="29"/>
      <c r="P56" s="2"/>
    </row>
    <row r="57" spans="2:16" ht="15" thickBot="1">
      <c r="B57" s="3"/>
      <c r="C57" s="261" t="s">
        <v>67</v>
      </c>
      <c r="D57" s="262"/>
      <c r="E57" s="262"/>
      <c r="F57" s="262"/>
      <c r="G57" s="262"/>
      <c r="H57" s="262"/>
      <c r="I57" s="262"/>
      <c r="J57" s="262"/>
      <c r="K57" s="262"/>
      <c r="L57" s="262"/>
      <c r="M57" s="262"/>
      <c r="N57" s="263"/>
      <c r="O57" s="165">
        <f>+O55+O41+O32</f>
        <v>27723.872740740739</v>
      </c>
      <c r="P57" s="2"/>
    </row>
    <row r="58" spans="2:16">
      <c r="B58" s="3"/>
      <c r="C58" s="268" t="s">
        <v>68</v>
      </c>
      <c r="D58" s="269"/>
      <c r="E58" s="269"/>
      <c r="F58" s="269"/>
      <c r="G58" s="269"/>
      <c r="H58" s="269"/>
      <c r="I58" s="269"/>
      <c r="J58" s="269"/>
      <c r="K58" s="269"/>
      <c r="L58" s="269"/>
      <c r="M58" s="269"/>
      <c r="N58" s="269"/>
      <c r="O58" s="270"/>
      <c r="P58" s="2"/>
    </row>
    <row r="59" spans="2:16">
      <c r="B59" s="3"/>
      <c r="C59" s="271"/>
      <c r="D59" s="272"/>
      <c r="E59" s="272"/>
      <c r="F59" s="272"/>
      <c r="G59" s="272"/>
      <c r="H59" s="272"/>
      <c r="I59" s="272"/>
      <c r="J59" s="272"/>
      <c r="K59" s="272"/>
      <c r="L59" s="272"/>
      <c r="M59" s="272"/>
      <c r="N59" s="272"/>
      <c r="O59" s="273"/>
      <c r="P59" s="2"/>
    </row>
    <row r="60" spans="2:16" ht="15" thickBot="1">
      <c r="B60" s="3"/>
      <c r="C60" s="274"/>
      <c r="D60" s="275"/>
      <c r="E60" s="275"/>
      <c r="F60" s="275"/>
      <c r="G60" s="275"/>
      <c r="H60" s="275"/>
      <c r="I60" s="275"/>
      <c r="J60" s="275"/>
      <c r="K60" s="275"/>
      <c r="L60" s="275"/>
      <c r="M60" s="275"/>
      <c r="N60" s="275"/>
      <c r="O60" s="276"/>
      <c r="P60" s="2"/>
    </row>
    <row r="61" spans="2:16">
      <c r="B61" s="3"/>
      <c r="C61" s="281" t="s">
        <v>69</v>
      </c>
      <c r="D61" s="282"/>
      <c r="E61" s="282"/>
      <c r="F61" s="282"/>
      <c r="G61" s="282"/>
      <c r="H61" s="282"/>
      <c r="I61" s="282"/>
      <c r="J61" s="44"/>
      <c r="K61" s="56"/>
      <c r="L61" s="55" t="s">
        <v>70</v>
      </c>
      <c r="M61" s="287" t="s">
        <v>71</v>
      </c>
      <c r="N61" s="288"/>
      <c r="O61" s="57"/>
      <c r="P61" s="2"/>
    </row>
    <row r="62" spans="2:16">
      <c r="B62" s="3"/>
      <c r="C62" s="252" t="s">
        <v>19</v>
      </c>
      <c r="D62" s="253"/>
      <c r="E62" s="253"/>
      <c r="F62" s="253"/>
      <c r="G62" s="253"/>
      <c r="H62" s="253"/>
      <c r="I62" s="253"/>
      <c r="J62" s="64"/>
      <c r="K62" s="65"/>
      <c r="L62" s="66">
        <v>0.28999999999999998</v>
      </c>
      <c r="M62" s="254"/>
      <c r="N62" s="255"/>
      <c r="O62" s="167">
        <f>+$O$57*L62</f>
        <v>8039.9230948148133</v>
      </c>
      <c r="P62" s="2"/>
    </row>
    <row r="63" spans="2:16">
      <c r="B63" s="3"/>
      <c r="C63" s="38" t="s">
        <v>72</v>
      </c>
      <c r="D63" s="39"/>
      <c r="E63" s="39"/>
      <c r="F63" s="39"/>
      <c r="G63" s="39"/>
      <c r="H63" s="39"/>
      <c r="I63" s="39"/>
      <c r="J63" s="64"/>
      <c r="K63" s="65"/>
      <c r="L63" s="66">
        <v>0.01</v>
      </c>
      <c r="M63" s="254"/>
      <c r="N63" s="255"/>
      <c r="O63" s="167">
        <f t="shared" ref="O63:O64" si="1">+$O$57*L63</f>
        <v>277.2387274074074</v>
      </c>
      <c r="P63" s="2"/>
    </row>
    <row r="64" spans="2:16" ht="15" thickBot="1">
      <c r="B64" s="3"/>
      <c r="C64" s="22" t="s">
        <v>73</v>
      </c>
      <c r="D64" s="23"/>
      <c r="E64" s="23"/>
      <c r="F64" s="23"/>
      <c r="G64" s="23"/>
      <c r="H64" s="23"/>
      <c r="I64" s="23"/>
      <c r="J64" s="68"/>
      <c r="K64" s="69"/>
      <c r="L64" s="66">
        <v>0.05</v>
      </c>
      <c r="M64" s="256"/>
      <c r="N64" s="257"/>
      <c r="O64" s="167">
        <f t="shared" si="1"/>
        <v>1386.193637037037</v>
      </c>
      <c r="P64" s="2"/>
    </row>
    <row r="65" spans="2:16" ht="15" thickBot="1">
      <c r="B65" s="3"/>
      <c r="C65" s="258" t="s">
        <v>53</v>
      </c>
      <c r="D65" s="259"/>
      <c r="E65" s="259"/>
      <c r="F65" s="259"/>
      <c r="G65" s="259"/>
      <c r="H65" s="259"/>
      <c r="I65" s="259"/>
      <c r="J65" s="259"/>
      <c r="K65" s="259"/>
      <c r="L65" s="259"/>
      <c r="M65" s="259"/>
      <c r="N65" s="260"/>
      <c r="O65" s="168">
        <f>SUM(O62:O64)</f>
        <v>9703.3554592592573</v>
      </c>
      <c r="P65" s="2"/>
    </row>
    <row r="66" spans="2:16" ht="15" thickBot="1">
      <c r="B66" s="3"/>
      <c r="C66" s="28"/>
      <c r="O66" s="29"/>
      <c r="P66" s="2"/>
    </row>
    <row r="67" spans="2:16" ht="15" thickBot="1">
      <c r="B67" s="3"/>
      <c r="C67" s="261" t="s">
        <v>74</v>
      </c>
      <c r="D67" s="262"/>
      <c r="E67" s="262"/>
      <c r="F67" s="262"/>
      <c r="G67" s="262"/>
      <c r="H67" s="262"/>
      <c r="I67" s="262"/>
      <c r="J67" s="262"/>
      <c r="K67" s="262"/>
      <c r="L67" s="262"/>
      <c r="M67" s="262"/>
      <c r="N67" s="263"/>
      <c r="O67" s="166">
        <f>ROUND(O57+O65,0)</f>
        <v>37427</v>
      </c>
      <c r="P67" s="2"/>
    </row>
    <row r="68" spans="2:16">
      <c r="B68" s="3"/>
      <c r="C68" s="25"/>
      <c r="D68" s="26"/>
      <c r="E68" s="26"/>
      <c r="F68" s="26"/>
      <c r="G68" s="26"/>
      <c r="H68" s="26"/>
      <c r="I68" s="26"/>
      <c r="J68" s="26"/>
      <c r="K68" s="26"/>
      <c r="L68" s="26"/>
      <c r="M68" s="26"/>
      <c r="N68" s="26"/>
      <c r="O68" s="27"/>
      <c r="P68" s="2"/>
    </row>
    <row r="69" spans="2:16">
      <c r="B69" s="3"/>
      <c r="C69" s="28"/>
      <c r="O69" s="29"/>
      <c r="P69" s="2"/>
    </row>
    <row r="70" spans="2:16">
      <c r="B70" s="3"/>
      <c r="C70" s="28"/>
      <c r="O70" s="29"/>
      <c r="P70" s="2"/>
    </row>
    <row r="71" spans="2:16">
      <c r="B71" s="3"/>
      <c r="C71" s="28"/>
      <c r="H71" s="71" t="s">
        <v>75</v>
      </c>
      <c r="I71" s="71"/>
      <c r="J71" s="71"/>
      <c r="K71" s="71"/>
      <c r="O71" s="29"/>
      <c r="P71" s="2"/>
    </row>
    <row r="72" spans="2:16">
      <c r="B72" s="3"/>
      <c r="C72" s="28"/>
      <c r="H72" s="71" t="s">
        <v>76</v>
      </c>
      <c r="O72" s="29"/>
      <c r="P72" s="2"/>
    </row>
    <row r="73" spans="2:16">
      <c r="B73" s="3"/>
      <c r="C73" s="28"/>
      <c r="H73" s="71" t="s">
        <v>77</v>
      </c>
      <c r="O73" s="29"/>
      <c r="P73" s="2"/>
    </row>
    <row r="74" spans="2:16">
      <c r="B74" s="3"/>
      <c r="C74" s="14"/>
      <c r="D74" s="72"/>
      <c r="E74" s="72"/>
      <c r="F74" s="72"/>
      <c r="G74" s="72"/>
      <c r="H74" s="71" t="s">
        <v>78</v>
      </c>
      <c r="I74" s="72"/>
      <c r="J74" s="72"/>
      <c r="K74" s="72"/>
      <c r="L74" s="72"/>
      <c r="M74" s="72"/>
      <c r="N74" s="72"/>
      <c r="O74" s="73"/>
      <c r="P74" s="2"/>
    </row>
    <row r="75" spans="2:16">
      <c r="B75" s="3"/>
      <c r="C75" s="28"/>
      <c r="H75" s="1" t="s">
        <v>79</v>
      </c>
      <c r="O75" s="29"/>
      <c r="P75" s="2"/>
    </row>
    <row r="76" spans="2:16">
      <c r="B76" s="3"/>
      <c r="C76" s="74" t="s">
        <v>80</v>
      </c>
      <c r="D76" s="35"/>
      <c r="E76" s="35"/>
      <c r="F76" s="35"/>
      <c r="G76" s="35"/>
      <c r="H76" s="35"/>
      <c r="I76" s="35"/>
      <c r="J76" s="35"/>
      <c r="K76" s="35"/>
      <c r="L76" s="35"/>
      <c r="M76" s="35"/>
      <c r="N76" s="35"/>
      <c r="O76" s="75"/>
      <c r="P76" s="2"/>
    </row>
    <row r="77" spans="2:16">
      <c r="B77" s="3"/>
      <c r="C77" s="249"/>
      <c r="D77" s="250"/>
      <c r="E77" s="250"/>
      <c r="F77" s="250"/>
      <c r="G77" s="250"/>
      <c r="H77" s="250"/>
      <c r="I77" s="250"/>
      <c r="J77" s="250"/>
      <c r="K77" s="250"/>
      <c r="L77" s="250"/>
      <c r="M77" s="250"/>
      <c r="N77" s="250"/>
      <c r="O77" s="251"/>
      <c r="P77" s="2"/>
    </row>
    <row r="78" spans="2:16">
      <c r="B78" s="3"/>
      <c r="C78" s="249"/>
      <c r="D78" s="250"/>
      <c r="E78" s="250"/>
      <c r="F78" s="250"/>
      <c r="G78" s="250"/>
      <c r="H78" s="250"/>
      <c r="I78" s="250"/>
      <c r="J78" s="250"/>
      <c r="K78" s="250"/>
      <c r="L78" s="250"/>
      <c r="M78" s="250"/>
      <c r="N78" s="250"/>
      <c r="O78" s="251"/>
      <c r="P78" s="2"/>
    </row>
    <row r="79" spans="2:16">
      <c r="B79" s="3"/>
      <c r="C79" s="14"/>
      <c r="D79" s="72"/>
      <c r="E79" s="72"/>
      <c r="F79" s="72"/>
      <c r="G79" s="72"/>
      <c r="H79" s="72"/>
      <c r="I79" s="72"/>
      <c r="J79" s="72"/>
      <c r="K79" s="72"/>
      <c r="L79" s="72"/>
      <c r="M79" s="72"/>
      <c r="N79" s="72"/>
      <c r="O79" s="73"/>
      <c r="P79" s="2"/>
    </row>
    <row r="80" spans="2:16">
      <c r="B80" s="3"/>
      <c r="C80" s="76" t="s">
        <v>81</v>
      </c>
      <c r="D80" s="72"/>
      <c r="E80" s="72"/>
      <c r="F80" s="72"/>
      <c r="G80" s="72"/>
      <c r="H80" s="72"/>
      <c r="I80" s="72"/>
      <c r="J80" s="72"/>
      <c r="K80" s="72"/>
      <c r="L80" s="72"/>
      <c r="M80" s="72"/>
      <c r="N80" s="72"/>
      <c r="O80" s="73"/>
      <c r="P80" s="2"/>
    </row>
    <row r="81" spans="2:16" ht="12.75" customHeight="1">
      <c r="B81" s="3"/>
      <c r="C81" s="246" t="s">
        <v>82</v>
      </c>
      <c r="D81" s="247"/>
      <c r="E81" s="247"/>
      <c r="F81" s="247"/>
      <c r="G81" s="247"/>
      <c r="H81" s="247"/>
      <c r="I81" s="247"/>
      <c r="J81" s="247"/>
      <c r="K81" s="247"/>
      <c r="L81" s="247"/>
      <c r="M81" s="247"/>
      <c r="N81" s="247"/>
      <c r="O81" s="248"/>
      <c r="P81" s="2"/>
    </row>
    <row r="82" spans="2:16">
      <c r="B82" s="3"/>
      <c r="C82" s="246"/>
      <c r="D82" s="247"/>
      <c r="E82" s="247"/>
      <c r="F82" s="247"/>
      <c r="G82" s="247"/>
      <c r="H82" s="247"/>
      <c r="I82" s="247"/>
      <c r="J82" s="247"/>
      <c r="K82" s="247"/>
      <c r="L82" s="247"/>
      <c r="M82" s="247"/>
      <c r="N82" s="247"/>
      <c r="O82" s="248"/>
      <c r="P82" s="2"/>
    </row>
    <row r="83" spans="2:16" ht="12.95" customHeight="1">
      <c r="B83" s="3"/>
      <c r="C83" s="246" t="s">
        <v>83</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c r="B85" s="3"/>
      <c r="C85" s="14"/>
      <c r="D85" s="72"/>
      <c r="E85" s="72"/>
      <c r="F85" s="72"/>
      <c r="G85" s="72"/>
      <c r="H85" s="72"/>
      <c r="I85" s="72"/>
      <c r="J85" s="72"/>
      <c r="K85" s="72"/>
      <c r="L85" s="72"/>
      <c r="M85" s="72"/>
      <c r="N85" s="72"/>
      <c r="O85" s="73"/>
      <c r="P85" s="2"/>
    </row>
    <row r="86" spans="2:16">
      <c r="B86" s="3"/>
      <c r="C86" s="28"/>
      <c r="H86" s="71" t="s">
        <v>75</v>
      </c>
      <c r="O86" s="29"/>
      <c r="P86" s="2"/>
    </row>
    <row r="87" spans="2:16">
      <c r="B87" s="3"/>
      <c r="C87" s="28"/>
      <c r="H87" s="1" t="s">
        <v>76</v>
      </c>
      <c r="I87" s="39"/>
      <c r="J87" s="39"/>
      <c r="K87" s="39"/>
      <c r="O87" s="29"/>
      <c r="P87" s="2"/>
    </row>
    <row r="88" spans="2:16">
      <c r="B88" s="3"/>
      <c r="C88" s="28"/>
      <c r="H88" s="1" t="s">
        <v>84</v>
      </c>
      <c r="I88" s="77"/>
      <c r="J88" s="77"/>
      <c r="K88" s="77"/>
      <c r="O88" s="29"/>
      <c r="P88" s="2"/>
    </row>
    <row r="89" spans="2:16">
      <c r="B89" s="3"/>
      <c r="C89" s="78"/>
      <c r="D89" s="72"/>
      <c r="E89" s="72"/>
      <c r="F89" s="72"/>
      <c r="G89" s="72"/>
      <c r="H89" s="1" t="s">
        <v>78</v>
      </c>
      <c r="L89" s="72"/>
      <c r="M89" s="72"/>
      <c r="N89" s="72"/>
      <c r="O89" s="73"/>
      <c r="P89" s="2"/>
    </row>
    <row r="90" spans="2:16" ht="17.25" customHeight="1">
      <c r="B90" s="3"/>
      <c r="C90" s="78"/>
      <c r="D90" s="77"/>
      <c r="E90" s="77"/>
      <c r="K90" s="238"/>
      <c r="L90" s="238"/>
      <c r="M90" s="238"/>
      <c r="N90" s="238"/>
      <c r="O90" s="239"/>
      <c r="P90" s="2"/>
    </row>
    <row r="91" spans="2:16" ht="18.75" customHeight="1" thickBot="1">
      <c r="B91" s="3"/>
      <c r="C91" s="242"/>
      <c r="D91" s="243"/>
      <c r="E91" s="243"/>
      <c r="F91" s="52"/>
      <c r="G91" s="52"/>
      <c r="H91" s="52"/>
      <c r="I91" s="52"/>
      <c r="J91" s="52"/>
      <c r="K91" s="240"/>
      <c r="L91" s="240"/>
      <c r="M91" s="240"/>
      <c r="N91" s="240"/>
      <c r="O91" s="241"/>
      <c r="P91" s="2"/>
    </row>
    <row r="92" spans="2:16" ht="15" thickBot="1">
      <c r="B92" s="79"/>
      <c r="C92" s="80"/>
      <c r="D92" s="80"/>
      <c r="E92" s="80"/>
      <c r="F92" s="80"/>
      <c r="G92" s="80"/>
      <c r="H92" s="80"/>
      <c r="I92" s="80"/>
      <c r="J92" s="80"/>
      <c r="K92" s="80"/>
      <c r="L92" s="80"/>
      <c r="M92" s="80"/>
      <c r="N92" s="80"/>
      <c r="O92" s="80"/>
      <c r="P92" s="81"/>
    </row>
    <row r="93" spans="2:16" ht="15" thickTop="1"/>
  </sheetData>
  <mergeCells count="79">
    <mergeCell ref="C83:O84"/>
    <mergeCell ref="K90:O91"/>
    <mergeCell ref="C91:E91"/>
    <mergeCell ref="M64:N64"/>
    <mergeCell ref="C65:N65"/>
    <mergeCell ref="C67:N67"/>
    <mergeCell ref="C77:O77"/>
    <mergeCell ref="C78:O78"/>
    <mergeCell ref="C81:O82"/>
    <mergeCell ref="M63:N63"/>
    <mergeCell ref="C52:I52"/>
    <mergeCell ref="M52:N52"/>
    <mergeCell ref="M53:N53"/>
    <mergeCell ref="M54:N54"/>
    <mergeCell ref="C55:N55"/>
    <mergeCell ref="C57:N57"/>
    <mergeCell ref="C58:O60"/>
    <mergeCell ref="C61:I61"/>
    <mergeCell ref="M61:N61"/>
    <mergeCell ref="C62:I62"/>
    <mergeCell ref="M62:N62"/>
    <mergeCell ref="C49:O51"/>
    <mergeCell ref="M39:N39"/>
    <mergeCell ref="C40:J40"/>
    <mergeCell ref="M40:N40"/>
    <mergeCell ref="C41:N41"/>
    <mergeCell ref="C42:O44"/>
    <mergeCell ref="C45:I45"/>
    <mergeCell ref="M45:N45"/>
    <mergeCell ref="C46:I46"/>
    <mergeCell ref="M46:N46"/>
    <mergeCell ref="C47:I47"/>
    <mergeCell ref="M47:N47"/>
    <mergeCell ref="C48:N48"/>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D11D1-E926-4399-97A1-A91E472F530F}">
  <dimension ref="B1:P93"/>
  <sheetViews>
    <sheetView showGridLines="0" view="pageBreakPreview" topLeftCell="B10" zoomScale="70" zoomScaleNormal="80" zoomScaleSheetLayoutView="70"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(Entidad)'!D21</f>
        <v>2.02</v>
      </c>
      <c r="D24" s="311" t="str">
        <f>+'PRESUPUESTO OFICIAL (Entidad)'!G22</f>
        <v>Suministro y aplicación de pintura tipo esmalte para ventaneria metalica.</v>
      </c>
      <c r="E24" s="312"/>
      <c r="F24" s="312"/>
      <c r="G24" s="312"/>
      <c r="H24" s="312"/>
      <c r="I24" s="312"/>
      <c r="J24" s="312"/>
      <c r="K24" s="312"/>
      <c r="L24" s="313"/>
      <c r="M24" s="302" t="str">
        <f>+'PRESUPUESTO OFICIAL (Entidad)'!H21</f>
        <v>M2</v>
      </c>
      <c r="N24" s="303"/>
      <c r="O24" s="31">
        <f>+'PRESUPUESTO OFICIAL (Entidad)'!I21</f>
        <v>46.21</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127</v>
      </c>
      <c r="D29" s="253"/>
      <c r="E29" s="253"/>
      <c r="F29" s="253"/>
      <c r="G29" s="280"/>
      <c r="H29" s="298"/>
      <c r="I29" s="280"/>
      <c r="J29" s="298"/>
      <c r="K29" s="280"/>
      <c r="L29" s="36"/>
      <c r="M29" s="299">
        <v>0.1</v>
      </c>
      <c r="N29" s="297"/>
      <c r="O29" s="169">
        <f>+M29*O55</f>
        <v>1258.5296296296297</v>
      </c>
      <c r="P29" s="2"/>
    </row>
    <row r="30" spans="2:16">
      <c r="B30" s="3"/>
      <c r="C30" s="38" t="s">
        <v>121</v>
      </c>
      <c r="D30" s="39"/>
      <c r="E30" s="39"/>
      <c r="F30" s="39"/>
      <c r="G30" s="40"/>
      <c r="H30" s="41"/>
      <c r="I30" s="40"/>
      <c r="J30" s="41"/>
      <c r="K30" s="40"/>
      <c r="L30" s="36">
        <v>20000</v>
      </c>
      <c r="M30" s="296">
        <v>27</v>
      </c>
      <c r="N30" s="297"/>
      <c r="O30" s="169">
        <f>+L30/M30</f>
        <v>740.74074074074076</v>
      </c>
      <c r="P30" s="2"/>
    </row>
    <row r="31" spans="2:16" ht="15" thickBot="1">
      <c r="B31" s="3"/>
      <c r="C31" s="264"/>
      <c r="D31" s="265"/>
      <c r="E31" s="265"/>
      <c r="F31" s="265"/>
      <c r="G31" s="277"/>
      <c r="H31" s="293"/>
      <c r="I31" s="277"/>
      <c r="J31" s="293"/>
      <c r="K31" s="277"/>
      <c r="L31" s="42"/>
      <c r="M31" s="294"/>
      <c r="N31" s="295"/>
      <c r="O31" s="37"/>
      <c r="P31" s="2"/>
    </row>
    <row r="32" spans="2:16" ht="15" thickBot="1">
      <c r="B32" s="3"/>
      <c r="C32" s="258" t="s">
        <v>53</v>
      </c>
      <c r="D32" s="259"/>
      <c r="E32" s="259"/>
      <c r="F32" s="259"/>
      <c r="G32" s="259"/>
      <c r="H32" s="259"/>
      <c r="I32" s="259"/>
      <c r="J32" s="259"/>
      <c r="K32" s="259"/>
      <c r="L32" s="259"/>
      <c r="M32" s="259"/>
      <c r="N32" s="260"/>
      <c r="O32" s="43">
        <f>+SUM(O29:O30)</f>
        <v>1999.2703703703705</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t="s">
        <v>132</v>
      </c>
      <c r="D37" s="253"/>
      <c r="E37" s="253"/>
      <c r="F37" s="253"/>
      <c r="G37" s="253"/>
      <c r="H37" s="253"/>
      <c r="I37" s="253"/>
      <c r="J37" s="280"/>
      <c r="K37" s="45" t="s">
        <v>130</v>
      </c>
      <c r="L37" s="161">
        <v>0.02</v>
      </c>
      <c r="M37" s="285">
        <v>75900</v>
      </c>
      <c r="N37" s="286"/>
      <c r="O37" s="37">
        <f>+L37*M37</f>
        <v>1518</v>
      </c>
      <c r="P37" s="2"/>
    </row>
    <row r="38" spans="2:16">
      <c r="B38" s="3"/>
      <c r="C38" s="38" t="s">
        <v>133</v>
      </c>
      <c r="D38" s="39"/>
      <c r="E38" s="39"/>
      <c r="F38" s="39"/>
      <c r="G38" s="39"/>
      <c r="H38" s="39"/>
      <c r="I38" s="39"/>
      <c r="J38" s="40"/>
      <c r="K38" s="158" t="s">
        <v>130</v>
      </c>
      <c r="L38" s="161">
        <v>0.02</v>
      </c>
      <c r="M38" s="285">
        <v>101000</v>
      </c>
      <c r="N38" s="286"/>
      <c r="O38" s="37">
        <f t="shared" ref="O38:O40" si="0">+L38*M38</f>
        <v>2020</v>
      </c>
      <c r="P38" s="2"/>
    </row>
    <row r="39" spans="2:16">
      <c r="B39" s="3"/>
      <c r="C39" s="38" t="s">
        <v>134</v>
      </c>
      <c r="D39" s="39"/>
      <c r="E39" s="39"/>
      <c r="F39" s="39"/>
      <c r="G39" s="39"/>
      <c r="H39" s="39"/>
      <c r="I39" s="39"/>
      <c r="J39" s="40"/>
      <c r="K39" s="158" t="s">
        <v>131</v>
      </c>
      <c r="L39" s="161">
        <v>0.8</v>
      </c>
      <c r="M39" s="285">
        <v>15900</v>
      </c>
      <c r="N39" s="286"/>
      <c r="O39" s="37">
        <f t="shared" si="0"/>
        <v>12720</v>
      </c>
      <c r="P39" s="2"/>
    </row>
    <row r="40" spans="2:16" ht="15" thickBot="1">
      <c r="B40" s="3"/>
      <c r="C40" s="264" t="s">
        <v>135</v>
      </c>
      <c r="D40" s="265"/>
      <c r="E40" s="265"/>
      <c r="F40" s="265"/>
      <c r="G40" s="265"/>
      <c r="H40" s="265"/>
      <c r="I40" s="265"/>
      <c r="J40" s="277"/>
      <c r="K40" s="158" t="s">
        <v>130</v>
      </c>
      <c r="L40" s="161">
        <v>0.01</v>
      </c>
      <c r="M40" s="285">
        <v>36900</v>
      </c>
      <c r="N40" s="286"/>
      <c r="O40" s="37">
        <f t="shared" si="0"/>
        <v>369</v>
      </c>
      <c r="P40" s="2"/>
    </row>
    <row r="41" spans="2:16" ht="15" thickBot="1">
      <c r="B41" s="3"/>
      <c r="C41" s="258" t="s">
        <v>53</v>
      </c>
      <c r="D41" s="259"/>
      <c r="E41" s="259"/>
      <c r="F41" s="259"/>
      <c r="G41" s="259"/>
      <c r="H41" s="259"/>
      <c r="I41" s="259"/>
      <c r="J41" s="259"/>
      <c r="K41" s="259"/>
      <c r="L41" s="259"/>
      <c r="M41" s="259"/>
      <c r="N41" s="260"/>
      <c r="O41" s="47">
        <f>SUM(O37:O40)</f>
        <v>16627</v>
      </c>
      <c r="P41" s="2"/>
    </row>
    <row r="42" spans="2:16">
      <c r="B42" s="3"/>
      <c r="C42" s="268" t="s">
        <v>56</v>
      </c>
      <c r="D42" s="269"/>
      <c r="E42" s="269"/>
      <c r="F42" s="269"/>
      <c r="G42" s="269"/>
      <c r="H42" s="269"/>
      <c r="I42" s="269"/>
      <c r="J42" s="269"/>
      <c r="K42" s="269"/>
      <c r="L42" s="269"/>
      <c r="M42" s="269"/>
      <c r="N42" s="269"/>
      <c r="O42" s="270"/>
      <c r="P42" s="2"/>
    </row>
    <row r="43" spans="2:16">
      <c r="B43" s="3"/>
      <c r="C43" s="271"/>
      <c r="D43" s="272"/>
      <c r="E43" s="272"/>
      <c r="F43" s="272"/>
      <c r="G43" s="272"/>
      <c r="H43" s="272"/>
      <c r="I43" s="272"/>
      <c r="J43" s="272"/>
      <c r="K43" s="272"/>
      <c r="L43" s="272"/>
      <c r="M43" s="272"/>
      <c r="N43" s="272"/>
      <c r="O43" s="273"/>
      <c r="P43" s="2"/>
    </row>
    <row r="44" spans="2:16" ht="15" thickBot="1">
      <c r="B44" s="3"/>
      <c r="C44" s="274"/>
      <c r="D44" s="275"/>
      <c r="E44" s="275"/>
      <c r="F44" s="275"/>
      <c r="G44" s="275"/>
      <c r="H44" s="275"/>
      <c r="I44" s="275"/>
      <c r="J44" s="275"/>
      <c r="K44" s="275"/>
      <c r="L44" s="275"/>
      <c r="M44" s="275"/>
      <c r="N44" s="275"/>
      <c r="O44" s="276"/>
      <c r="P44" s="2"/>
    </row>
    <row r="45" spans="2:16" ht="15.75">
      <c r="B45" s="3"/>
      <c r="C45" s="281" t="s">
        <v>57</v>
      </c>
      <c r="D45" s="282"/>
      <c r="E45" s="282"/>
      <c r="F45" s="282"/>
      <c r="G45" s="282"/>
      <c r="H45" s="282"/>
      <c r="I45" s="282"/>
      <c r="J45" s="33" t="s">
        <v>58</v>
      </c>
      <c r="K45" s="44" t="s">
        <v>59</v>
      </c>
      <c r="L45" s="48" t="s">
        <v>60</v>
      </c>
      <c r="M45" s="284" t="s">
        <v>61</v>
      </c>
      <c r="N45" s="283"/>
      <c r="O45" s="34" t="s">
        <v>52</v>
      </c>
      <c r="P45" s="2"/>
    </row>
    <row r="46" spans="2:16">
      <c r="B46" s="3"/>
      <c r="C46" s="252"/>
      <c r="D46" s="253"/>
      <c r="E46" s="253"/>
      <c r="F46" s="253"/>
      <c r="G46" s="253"/>
      <c r="H46" s="253"/>
      <c r="I46" s="253"/>
      <c r="J46" s="49"/>
      <c r="K46" s="50"/>
      <c r="L46" s="49"/>
      <c r="M46" s="289"/>
      <c r="N46" s="290"/>
      <c r="O46" s="37"/>
      <c r="P46" s="2"/>
    </row>
    <row r="47" spans="2:16" ht="15" thickBot="1">
      <c r="B47" s="3"/>
      <c r="C47" s="264"/>
      <c r="D47" s="265"/>
      <c r="E47" s="265"/>
      <c r="F47" s="265"/>
      <c r="G47" s="265"/>
      <c r="H47" s="265"/>
      <c r="I47" s="265"/>
      <c r="J47" s="51"/>
      <c r="K47" s="52"/>
      <c r="L47" s="51"/>
      <c r="M47" s="266"/>
      <c r="N47" s="267"/>
      <c r="O47" s="53"/>
      <c r="P47" s="2"/>
    </row>
    <row r="48" spans="2:16" ht="15" thickBot="1">
      <c r="B48" s="3"/>
      <c r="C48" s="258" t="s">
        <v>53</v>
      </c>
      <c r="D48" s="259"/>
      <c r="E48" s="259"/>
      <c r="F48" s="259"/>
      <c r="G48" s="259"/>
      <c r="H48" s="259"/>
      <c r="I48" s="259"/>
      <c r="J48" s="259"/>
      <c r="K48" s="259"/>
      <c r="L48" s="259"/>
      <c r="M48" s="259"/>
      <c r="N48" s="260"/>
      <c r="O48" s="43"/>
      <c r="P48" s="2"/>
    </row>
    <row r="49" spans="2:16">
      <c r="B49" s="3"/>
      <c r="C49" s="268" t="s">
        <v>62</v>
      </c>
      <c r="D49" s="269"/>
      <c r="E49" s="269"/>
      <c r="F49" s="269"/>
      <c r="G49" s="269"/>
      <c r="H49" s="269"/>
      <c r="I49" s="269"/>
      <c r="J49" s="269"/>
      <c r="K49" s="269"/>
      <c r="L49" s="269"/>
      <c r="M49" s="269"/>
      <c r="N49" s="269"/>
      <c r="O49" s="270"/>
      <c r="P49" s="2"/>
    </row>
    <row r="50" spans="2:16">
      <c r="B50" s="3"/>
      <c r="C50" s="271"/>
      <c r="D50" s="272"/>
      <c r="E50" s="272"/>
      <c r="F50" s="272"/>
      <c r="G50" s="272"/>
      <c r="H50" s="272"/>
      <c r="I50" s="272"/>
      <c r="J50" s="272"/>
      <c r="K50" s="272"/>
      <c r="L50" s="272"/>
      <c r="M50" s="272"/>
      <c r="N50" s="272"/>
      <c r="O50" s="273"/>
      <c r="P50" s="2"/>
    </row>
    <row r="51" spans="2:16" ht="15" thickBot="1">
      <c r="B51" s="3"/>
      <c r="C51" s="274"/>
      <c r="D51" s="275"/>
      <c r="E51" s="275"/>
      <c r="F51" s="275"/>
      <c r="G51" s="275"/>
      <c r="H51" s="275"/>
      <c r="I51" s="275"/>
      <c r="J51" s="275"/>
      <c r="K51" s="275"/>
      <c r="L51" s="275"/>
      <c r="M51" s="275"/>
      <c r="N51" s="275"/>
      <c r="O51" s="276"/>
      <c r="P51" s="2"/>
    </row>
    <row r="52" spans="2:16" ht="31.5" customHeight="1">
      <c r="B52" s="3"/>
      <c r="C52" s="281" t="s">
        <v>63</v>
      </c>
      <c r="D52" s="282"/>
      <c r="E52" s="282"/>
      <c r="F52" s="282"/>
      <c r="G52" s="282"/>
      <c r="H52" s="282"/>
      <c r="I52" s="282"/>
      <c r="J52" s="33" t="s">
        <v>64</v>
      </c>
      <c r="K52" s="54" t="s">
        <v>65</v>
      </c>
      <c r="L52" s="55" t="s">
        <v>66</v>
      </c>
      <c r="M52" s="287" t="s">
        <v>51</v>
      </c>
      <c r="N52" s="288"/>
      <c r="O52" s="57" t="s">
        <v>52</v>
      </c>
      <c r="P52" s="2"/>
    </row>
    <row r="53" spans="2:16">
      <c r="B53" s="3"/>
      <c r="C53" s="58" t="s">
        <v>119</v>
      </c>
      <c r="D53" s="59"/>
      <c r="E53" s="59"/>
      <c r="F53" s="59"/>
      <c r="G53" s="59"/>
      <c r="H53" s="59"/>
      <c r="I53" s="59"/>
      <c r="J53" s="162">
        <v>104603</v>
      </c>
      <c r="K53" s="163">
        <v>83683</v>
      </c>
      <c r="L53" s="62">
        <v>188286</v>
      </c>
      <c r="M53" s="291">
        <v>27</v>
      </c>
      <c r="N53" s="292"/>
      <c r="O53" s="164">
        <f>+L53/M53</f>
        <v>6973.5555555555557</v>
      </c>
      <c r="P53" s="2"/>
    </row>
    <row r="54" spans="2:16" ht="15" thickBot="1">
      <c r="B54" s="3"/>
      <c r="C54" s="58" t="s">
        <v>120</v>
      </c>
      <c r="D54" s="59"/>
      <c r="E54" s="59"/>
      <c r="F54" s="59"/>
      <c r="G54" s="59"/>
      <c r="H54" s="59"/>
      <c r="I54" s="59"/>
      <c r="J54" s="162">
        <v>84176</v>
      </c>
      <c r="K54" s="163">
        <v>67341</v>
      </c>
      <c r="L54" s="62">
        <v>151517</v>
      </c>
      <c r="M54" s="291">
        <v>27</v>
      </c>
      <c r="N54" s="292"/>
      <c r="O54" s="164">
        <f>+L54/M54</f>
        <v>5611.7407407407409</v>
      </c>
      <c r="P54" s="2"/>
    </row>
    <row r="55" spans="2:16" ht="15" thickBot="1">
      <c r="B55" s="3"/>
      <c r="C55" s="258" t="s">
        <v>53</v>
      </c>
      <c r="D55" s="259"/>
      <c r="E55" s="259"/>
      <c r="F55" s="259"/>
      <c r="G55" s="259"/>
      <c r="H55" s="259"/>
      <c r="I55" s="259"/>
      <c r="J55" s="259"/>
      <c r="K55" s="259"/>
      <c r="L55" s="259"/>
      <c r="M55" s="259"/>
      <c r="N55" s="260"/>
      <c r="O55" s="165">
        <f>SUM(O53:O54)</f>
        <v>12585.296296296296</v>
      </c>
      <c r="P55" s="2"/>
    </row>
    <row r="56" spans="2:16" ht="15" thickBot="1">
      <c r="B56" s="3"/>
      <c r="C56" s="28"/>
      <c r="O56" s="29"/>
      <c r="P56" s="2"/>
    </row>
    <row r="57" spans="2:16" ht="15" thickBot="1">
      <c r="B57" s="3"/>
      <c r="C57" s="261" t="s">
        <v>67</v>
      </c>
      <c r="D57" s="262"/>
      <c r="E57" s="262"/>
      <c r="F57" s="262"/>
      <c r="G57" s="262"/>
      <c r="H57" s="262"/>
      <c r="I57" s="262"/>
      <c r="J57" s="262"/>
      <c r="K57" s="262"/>
      <c r="L57" s="262"/>
      <c r="M57" s="262"/>
      <c r="N57" s="263"/>
      <c r="O57" s="165">
        <f>+O55+O41+O32</f>
        <v>31211.566666666666</v>
      </c>
      <c r="P57" s="2"/>
    </row>
    <row r="58" spans="2:16">
      <c r="B58" s="3"/>
      <c r="C58" s="268" t="s">
        <v>68</v>
      </c>
      <c r="D58" s="269"/>
      <c r="E58" s="269"/>
      <c r="F58" s="269"/>
      <c r="G58" s="269"/>
      <c r="H58" s="269"/>
      <c r="I58" s="269"/>
      <c r="J58" s="269"/>
      <c r="K58" s="269"/>
      <c r="L58" s="269"/>
      <c r="M58" s="269"/>
      <c r="N58" s="269"/>
      <c r="O58" s="270"/>
      <c r="P58" s="2"/>
    </row>
    <row r="59" spans="2:16">
      <c r="B59" s="3"/>
      <c r="C59" s="271"/>
      <c r="D59" s="272"/>
      <c r="E59" s="272"/>
      <c r="F59" s="272"/>
      <c r="G59" s="272"/>
      <c r="H59" s="272"/>
      <c r="I59" s="272"/>
      <c r="J59" s="272"/>
      <c r="K59" s="272"/>
      <c r="L59" s="272"/>
      <c r="M59" s="272"/>
      <c r="N59" s="272"/>
      <c r="O59" s="273"/>
      <c r="P59" s="2"/>
    </row>
    <row r="60" spans="2:16" ht="15" thickBot="1">
      <c r="B60" s="3"/>
      <c r="C60" s="274"/>
      <c r="D60" s="275"/>
      <c r="E60" s="275"/>
      <c r="F60" s="275"/>
      <c r="G60" s="275"/>
      <c r="H60" s="275"/>
      <c r="I60" s="275"/>
      <c r="J60" s="275"/>
      <c r="K60" s="275"/>
      <c r="L60" s="275"/>
      <c r="M60" s="275"/>
      <c r="N60" s="275"/>
      <c r="O60" s="276"/>
      <c r="P60" s="2"/>
    </row>
    <row r="61" spans="2:16">
      <c r="B61" s="3"/>
      <c r="C61" s="281" t="s">
        <v>69</v>
      </c>
      <c r="D61" s="282"/>
      <c r="E61" s="282"/>
      <c r="F61" s="282"/>
      <c r="G61" s="282"/>
      <c r="H61" s="282"/>
      <c r="I61" s="282"/>
      <c r="J61" s="44"/>
      <c r="K61" s="56"/>
      <c r="L61" s="55" t="s">
        <v>70</v>
      </c>
      <c r="M61" s="287" t="s">
        <v>71</v>
      </c>
      <c r="N61" s="288"/>
      <c r="O61" s="57"/>
      <c r="P61" s="2"/>
    </row>
    <row r="62" spans="2:16">
      <c r="B62" s="3"/>
      <c r="C62" s="252" t="s">
        <v>19</v>
      </c>
      <c r="D62" s="253"/>
      <c r="E62" s="253"/>
      <c r="F62" s="253"/>
      <c r="G62" s="253"/>
      <c r="H62" s="253"/>
      <c r="I62" s="253"/>
      <c r="J62" s="64"/>
      <c r="K62" s="65"/>
      <c r="L62" s="66">
        <v>0.28999999999999998</v>
      </c>
      <c r="M62" s="254"/>
      <c r="N62" s="255"/>
      <c r="O62" s="167">
        <f>+$O$57*L62</f>
        <v>9051.3543333333328</v>
      </c>
      <c r="P62" s="2"/>
    </row>
    <row r="63" spans="2:16">
      <c r="B63" s="3"/>
      <c r="C63" s="38" t="s">
        <v>72</v>
      </c>
      <c r="D63" s="39"/>
      <c r="E63" s="39"/>
      <c r="F63" s="39"/>
      <c r="G63" s="39"/>
      <c r="H63" s="39"/>
      <c r="I63" s="39"/>
      <c r="J63" s="64"/>
      <c r="K63" s="65"/>
      <c r="L63" s="66">
        <v>0.01</v>
      </c>
      <c r="M63" s="254"/>
      <c r="N63" s="255"/>
      <c r="O63" s="167">
        <f t="shared" ref="O63:O64" si="1">+$O$57*L63</f>
        <v>312.11566666666664</v>
      </c>
      <c r="P63" s="2"/>
    </row>
    <row r="64" spans="2:16" ht="15" thickBot="1">
      <c r="B64" s="3"/>
      <c r="C64" s="22" t="s">
        <v>73</v>
      </c>
      <c r="D64" s="23"/>
      <c r="E64" s="23"/>
      <c r="F64" s="23"/>
      <c r="G64" s="23"/>
      <c r="H64" s="23"/>
      <c r="I64" s="23"/>
      <c r="J64" s="68"/>
      <c r="K64" s="69"/>
      <c r="L64" s="66">
        <v>0.05</v>
      </c>
      <c r="M64" s="256"/>
      <c r="N64" s="257"/>
      <c r="O64" s="167">
        <f t="shared" si="1"/>
        <v>1560.5783333333334</v>
      </c>
      <c r="P64" s="2"/>
    </row>
    <row r="65" spans="2:16" ht="15" thickBot="1">
      <c r="B65" s="3"/>
      <c r="C65" s="258" t="s">
        <v>53</v>
      </c>
      <c r="D65" s="259"/>
      <c r="E65" s="259"/>
      <c r="F65" s="259"/>
      <c r="G65" s="259"/>
      <c r="H65" s="259"/>
      <c r="I65" s="259"/>
      <c r="J65" s="259"/>
      <c r="K65" s="259"/>
      <c r="L65" s="259"/>
      <c r="M65" s="259"/>
      <c r="N65" s="260"/>
      <c r="O65" s="168">
        <f>SUM(O62:O64)</f>
        <v>10924.048333333332</v>
      </c>
      <c r="P65" s="2"/>
    </row>
    <row r="66" spans="2:16" ht="15" thickBot="1">
      <c r="B66" s="3"/>
      <c r="C66" s="28"/>
      <c r="O66" s="29"/>
      <c r="P66" s="2"/>
    </row>
    <row r="67" spans="2:16" ht="15" thickBot="1">
      <c r="B67" s="3"/>
      <c r="C67" s="261" t="s">
        <v>74</v>
      </c>
      <c r="D67" s="262"/>
      <c r="E67" s="262"/>
      <c r="F67" s="262"/>
      <c r="G67" s="262"/>
      <c r="H67" s="262"/>
      <c r="I67" s="262"/>
      <c r="J67" s="262"/>
      <c r="K67" s="262"/>
      <c r="L67" s="262"/>
      <c r="M67" s="262"/>
      <c r="N67" s="263"/>
      <c r="O67" s="166">
        <f>ROUND(O57+O65,0)</f>
        <v>42136</v>
      </c>
      <c r="P67" s="2"/>
    </row>
    <row r="68" spans="2:16">
      <c r="B68" s="3"/>
      <c r="C68" s="25"/>
      <c r="D68" s="26"/>
      <c r="E68" s="26"/>
      <c r="F68" s="26"/>
      <c r="G68" s="26"/>
      <c r="H68" s="26"/>
      <c r="I68" s="26"/>
      <c r="J68" s="26"/>
      <c r="K68" s="26"/>
      <c r="L68" s="26"/>
      <c r="M68" s="26"/>
      <c r="N68" s="26"/>
      <c r="O68" s="27"/>
      <c r="P68" s="2"/>
    </row>
    <row r="69" spans="2:16">
      <c r="B69" s="3"/>
      <c r="C69" s="28"/>
      <c r="O69" s="29"/>
      <c r="P69" s="2"/>
    </row>
    <row r="70" spans="2:16">
      <c r="B70" s="3"/>
      <c r="C70" s="28"/>
      <c r="O70" s="29"/>
      <c r="P70" s="2"/>
    </row>
    <row r="71" spans="2:16">
      <c r="B71" s="3"/>
      <c r="C71" s="28"/>
      <c r="H71" s="71" t="s">
        <v>75</v>
      </c>
      <c r="I71" s="71"/>
      <c r="J71" s="71"/>
      <c r="K71" s="71"/>
      <c r="O71" s="29"/>
      <c r="P71" s="2"/>
    </row>
    <row r="72" spans="2:16">
      <c r="B72" s="3"/>
      <c r="C72" s="28"/>
      <c r="H72" s="71" t="s">
        <v>76</v>
      </c>
      <c r="O72" s="29"/>
      <c r="P72" s="2"/>
    </row>
    <row r="73" spans="2:16">
      <c r="B73" s="3"/>
      <c r="C73" s="28"/>
      <c r="H73" s="71" t="s">
        <v>77</v>
      </c>
      <c r="O73" s="29"/>
      <c r="P73" s="2"/>
    </row>
    <row r="74" spans="2:16">
      <c r="B74" s="3"/>
      <c r="C74" s="14"/>
      <c r="D74" s="72"/>
      <c r="E74" s="72"/>
      <c r="F74" s="72"/>
      <c r="G74" s="72"/>
      <c r="H74" s="71" t="s">
        <v>78</v>
      </c>
      <c r="I74" s="72"/>
      <c r="J74" s="72"/>
      <c r="K74" s="72"/>
      <c r="L74" s="72"/>
      <c r="M74" s="72"/>
      <c r="N74" s="72"/>
      <c r="O74" s="73"/>
      <c r="P74" s="2"/>
    </row>
    <row r="75" spans="2:16">
      <c r="B75" s="3"/>
      <c r="C75" s="28"/>
      <c r="H75" s="1" t="s">
        <v>79</v>
      </c>
      <c r="O75" s="29"/>
      <c r="P75" s="2"/>
    </row>
    <row r="76" spans="2:16">
      <c r="B76" s="3"/>
      <c r="C76" s="74" t="s">
        <v>80</v>
      </c>
      <c r="D76" s="35"/>
      <c r="E76" s="35"/>
      <c r="F76" s="35"/>
      <c r="G76" s="35"/>
      <c r="H76" s="35"/>
      <c r="I76" s="35"/>
      <c r="J76" s="35"/>
      <c r="K76" s="35"/>
      <c r="L76" s="35"/>
      <c r="M76" s="35"/>
      <c r="N76" s="35"/>
      <c r="O76" s="75"/>
      <c r="P76" s="2"/>
    </row>
    <row r="77" spans="2:16">
      <c r="B77" s="3"/>
      <c r="C77" s="249"/>
      <c r="D77" s="250"/>
      <c r="E77" s="250"/>
      <c r="F77" s="250"/>
      <c r="G77" s="250"/>
      <c r="H77" s="250"/>
      <c r="I77" s="250"/>
      <c r="J77" s="250"/>
      <c r="K77" s="250"/>
      <c r="L77" s="250"/>
      <c r="M77" s="250"/>
      <c r="N77" s="250"/>
      <c r="O77" s="251"/>
      <c r="P77" s="2"/>
    </row>
    <row r="78" spans="2:16">
      <c r="B78" s="3"/>
      <c r="C78" s="249"/>
      <c r="D78" s="250"/>
      <c r="E78" s="250"/>
      <c r="F78" s="250"/>
      <c r="G78" s="250"/>
      <c r="H78" s="250"/>
      <c r="I78" s="250"/>
      <c r="J78" s="250"/>
      <c r="K78" s="250"/>
      <c r="L78" s="250"/>
      <c r="M78" s="250"/>
      <c r="N78" s="250"/>
      <c r="O78" s="251"/>
      <c r="P78" s="2"/>
    </row>
    <row r="79" spans="2:16">
      <c r="B79" s="3"/>
      <c r="C79" s="14"/>
      <c r="D79" s="72"/>
      <c r="E79" s="72"/>
      <c r="F79" s="72"/>
      <c r="G79" s="72"/>
      <c r="H79" s="72"/>
      <c r="I79" s="72"/>
      <c r="J79" s="72"/>
      <c r="K79" s="72"/>
      <c r="L79" s="72"/>
      <c r="M79" s="72"/>
      <c r="N79" s="72"/>
      <c r="O79" s="73"/>
      <c r="P79" s="2"/>
    </row>
    <row r="80" spans="2:16">
      <c r="B80" s="3"/>
      <c r="C80" s="76" t="s">
        <v>81</v>
      </c>
      <c r="D80" s="72"/>
      <c r="E80" s="72"/>
      <c r="F80" s="72"/>
      <c r="G80" s="72"/>
      <c r="H80" s="72"/>
      <c r="I80" s="72"/>
      <c r="J80" s="72"/>
      <c r="K80" s="72"/>
      <c r="L80" s="72"/>
      <c r="M80" s="72"/>
      <c r="N80" s="72"/>
      <c r="O80" s="73"/>
      <c r="P80" s="2"/>
    </row>
    <row r="81" spans="2:16" ht="12.75" customHeight="1">
      <c r="B81" s="3"/>
      <c r="C81" s="246" t="s">
        <v>82</v>
      </c>
      <c r="D81" s="247"/>
      <c r="E81" s="247"/>
      <c r="F81" s="247"/>
      <c r="G81" s="247"/>
      <c r="H81" s="247"/>
      <c r="I81" s="247"/>
      <c r="J81" s="247"/>
      <c r="K81" s="247"/>
      <c r="L81" s="247"/>
      <c r="M81" s="247"/>
      <c r="N81" s="247"/>
      <c r="O81" s="248"/>
      <c r="P81" s="2"/>
    </row>
    <row r="82" spans="2:16">
      <c r="B82" s="3"/>
      <c r="C82" s="246"/>
      <c r="D82" s="247"/>
      <c r="E82" s="247"/>
      <c r="F82" s="247"/>
      <c r="G82" s="247"/>
      <c r="H82" s="247"/>
      <c r="I82" s="247"/>
      <c r="J82" s="247"/>
      <c r="K82" s="247"/>
      <c r="L82" s="247"/>
      <c r="M82" s="247"/>
      <c r="N82" s="247"/>
      <c r="O82" s="248"/>
      <c r="P82" s="2"/>
    </row>
    <row r="83" spans="2:16" ht="12.95" customHeight="1">
      <c r="B83" s="3"/>
      <c r="C83" s="246" t="s">
        <v>83</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c r="B85" s="3"/>
      <c r="C85" s="14"/>
      <c r="D85" s="72"/>
      <c r="E85" s="72"/>
      <c r="F85" s="72"/>
      <c r="G85" s="72"/>
      <c r="H85" s="72"/>
      <c r="I85" s="72"/>
      <c r="J85" s="72"/>
      <c r="K85" s="72"/>
      <c r="L85" s="72"/>
      <c r="M85" s="72"/>
      <c r="N85" s="72"/>
      <c r="O85" s="73"/>
      <c r="P85" s="2"/>
    </row>
    <row r="86" spans="2:16">
      <c r="B86" s="3"/>
      <c r="C86" s="28"/>
      <c r="H86" s="71" t="s">
        <v>75</v>
      </c>
      <c r="O86" s="29"/>
      <c r="P86" s="2"/>
    </row>
    <row r="87" spans="2:16">
      <c r="B87" s="3"/>
      <c r="C87" s="28"/>
      <c r="H87" s="1" t="s">
        <v>76</v>
      </c>
      <c r="I87" s="39"/>
      <c r="J87" s="39"/>
      <c r="K87" s="39"/>
      <c r="O87" s="29"/>
      <c r="P87" s="2"/>
    </row>
    <row r="88" spans="2:16">
      <c r="B88" s="3"/>
      <c r="C88" s="28"/>
      <c r="H88" s="1" t="s">
        <v>84</v>
      </c>
      <c r="I88" s="77"/>
      <c r="J88" s="77"/>
      <c r="K88" s="77"/>
      <c r="O88" s="29"/>
      <c r="P88" s="2"/>
    </row>
    <row r="89" spans="2:16">
      <c r="B89" s="3"/>
      <c r="C89" s="78"/>
      <c r="D89" s="72"/>
      <c r="E89" s="72"/>
      <c r="F89" s="72"/>
      <c r="G89" s="72"/>
      <c r="H89" s="1" t="s">
        <v>78</v>
      </c>
      <c r="L89" s="72"/>
      <c r="M89" s="72"/>
      <c r="N89" s="72"/>
      <c r="O89" s="73"/>
      <c r="P89" s="2"/>
    </row>
    <row r="90" spans="2:16" ht="17.25" customHeight="1">
      <c r="B90" s="3"/>
      <c r="C90" s="78"/>
      <c r="D90" s="77"/>
      <c r="E90" s="77"/>
      <c r="K90" s="238"/>
      <c r="L90" s="238"/>
      <c r="M90" s="238"/>
      <c r="N90" s="238"/>
      <c r="O90" s="239"/>
      <c r="P90" s="2"/>
    </row>
    <row r="91" spans="2:16" ht="18.75" customHeight="1" thickBot="1">
      <c r="B91" s="3"/>
      <c r="C91" s="242"/>
      <c r="D91" s="243"/>
      <c r="E91" s="243"/>
      <c r="F91" s="52"/>
      <c r="G91" s="52"/>
      <c r="H91" s="52"/>
      <c r="I91" s="52"/>
      <c r="J91" s="52"/>
      <c r="K91" s="240"/>
      <c r="L91" s="240"/>
      <c r="M91" s="240"/>
      <c r="N91" s="240"/>
      <c r="O91" s="241"/>
      <c r="P91" s="2"/>
    </row>
    <row r="92" spans="2:16" ht="15" thickBot="1">
      <c r="B92" s="79"/>
      <c r="C92" s="80"/>
      <c r="D92" s="80"/>
      <c r="E92" s="80"/>
      <c r="F92" s="80"/>
      <c r="G92" s="80"/>
      <c r="H92" s="80"/>
      <c r="I92" s="80"/>
      <c r="J92" s="80"/>
      <c r="K92" s="80"/>
      <c r="L92" s="80"/>
      <c r="M92" s="80"/>
      <c r="N92" s="80"/>
      <c r="O92" s="80"/>
      <c r="P92" s="81"/>
    </row>
    <row r="93" spans="2:16" ht="15" thickTop="1"/>
  </sheetData>
  <mergeCells count="79">
    <mergeCell ref="C83:O84"/>
    <mergeCell ref="K90:O91"/>
    <mergeCell ref="C91:E91"/>
    <mergeCell ref="M64:N64"/>
    <mergeCell ref="C65:N65"/>
    <mergeCell ref="C67:N67"/>
    <mergeCell ref="C77:O77"/>
    <mergeCell ref="C78:O78"/>
    <mergeCell ref="C81:O82"/>
    <mergeCell ref="M63:N63"/>
    <mergeCell ref="C52:I52"/>
    <mergeCell ref="M52:N52"/>
    <mergeCell ref="M53:N53"/>
    <mergeCell ref="M54:N54"/>
    <mergeCell ref="C55:N55"/>
    <mergeCell ref="C57:N57"/>
    <mergeCell ref="C58:O60"/>
    <mergeCell ref="C61:I61"/>
    <mergeCell ref="M61:N61"/>
    <mergeCell ref="C62:I62"/>
    <mergeCell ref="M62:N62"/>
    <mergeCell ref="C49:O51"/>
    <mergeCell ref="M39:N39"/>
    <mergeCell ref="C40:J40"/>
    <mergeCell ref="M40:N40"/>
    <mergeCell ref="C41:N41"/>
    <mergeCell ref="C42:O44"/>
    <mergeCell ref="C45:I45"/>
    <mergeCell ref="M45:N45"/>
    <mergeCell ref="C46:I46"/>
    <mergeCell ref="M46:N46"/>
    <mergeCell ref="C47:I47"/>
    <mergeCell ref="M47:N47"/>
    <mergeCell ref="C48:N48"/>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04723-3805-4F09-A8B2-9D1AC20C648A}">
  <dimension ref="B1:P93"/>
  <sheetViews>
    <sheetView showGridLines="0" view="pageBreakPreview" zoomScale="55" zoomScaleNormal="80" zoomScaleSheetLayoutView="5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(Entidad)'!D25</f>
        <v>3.01</v>
      </c>
      <c r="D24" s="311" t="str">
        <f>+'PRESUPUESTO OFICIAL (Entidad)'!G25</f>
        <v>Demolicion de concreto existente en rampas</v>
      </c>
      <c r="E24" s="312"/>
      <c r="F24" s="312"/>
      <c r="G24" s="312"/>
      <c r="H24" s="312"/>
      <c r="I24" s="312"/>
      <c r="J24" s="312"/>
      <c r="K24" s="312"/>
      <c r="L24" s="313"/>
      <c r="M24" s="302" t="str">
        <f>+'PRESUPUESTO OFICIAL (Entidad)'!H25</f>
        <v>M2</v>
      </c>
      <c r="N24" s="303"/>
      <c r="O24" s="31">
        <f>+'PRESUPUESTO OFICIAL (Entidad)'!I25</f>
        <v>21.98</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252" t="s">
        <v>127</v>
      </c>
      <c r="D29" s="253"/>
      <c r="E29" s="253"/>
      <c r="F29" s="253"/>
      <c r="G29" s="280"/>
      <c r="H29" s="298"/>
      <c r="I29" s="280"/>
      <c r="J29" s="298"/>
      <c r="K29" s="280"/>
      <c r="L29" s="36"/>
      <c r="M29" s="299">
        <v>0.1</v>
      </c>
      <c r="N29" s="297"/>
      <c r="O29" s="169">
        <v>2613.8690000000001</v>
      </c>
      <c r="P29" s="2"/>
    </row>
    <row r="30" spans="2:16">
      <c r="B30" s="3"/>
      <c r="C30" s="38" t="s">
        <v>113</v>
      </c>
      <c r="D30" s="39"/>
      <c r="E30" s="39"/>
      <c r="F30" s="39"/>
      <c r="G30" s="40"/>
      <c r="H30" s="41"/>
      <c r="I30" s="40"/>
      <c r="J30" s="41"/>
      <c r="K30" s="40"/>
      <c r="L30" s="36">
        <v>70000</v>
      </c>
      <c r="M30" s="296">
        <v>25</v>
      </c>
      <c r="N30" s="297"/>
      <c r="O30" s="169">
        <f>+L30/M30</f>
        <v>2800</v>
      </c>
      <c r="P30" s="2"/>
    </row>
    <row r="31" spans="2:16" ht="15" thickBot="1">
      <c r="B31" s="3"/>
      <c r="C31" s="264" t="s">
        <v>138</v>
      </c>
      <c r="D31" s="265"/>
      <c r="E31" s="265"/>
      <c r="F31" s="265"/>
      <c r="G31" s="277"/>
      <c r="H31" s="293"/>
      <c r="I31" s="277"/>
      <c r="J31" s="293"/>
      <c r="K31" s="277"/>
      <c r="L31" s="42">
        <v>80000</v>
      </c>
      <c r="M31" s="294">
        <v>25</v>
      </c>
      <c r="N31" s="295"/>
      <c r="O31" s="169">
        <f>+L31/M31</f>
        <v>3200</v>
      </c>
      <c r="P31" s="2"/>
    </row>
    <row r="32" spans="2:16" ht="15" thickBot="1">
      <c r="B32" s="3"/>
      <c r="C32" s="258" t="s">
        <v>53</v>
      </c>
      <c r="D32" s="259"/>
      <c r="E32" s="259"/>
      <c r="F32" s="259"/>
      <c r="G32" s="259"/>
      <c r="H32" s="259"/>
      <c r="I32" s="259"/>
      <c r="J32" s="259"/>
      <c r="K32" s="259"/>
      <c r="L32" s="259"/>
      <c r="M32" s="259"/>
      <c r="N32" s="260"/>
      <c r="O32" s="43">
        <f>+SUM(O29:O31)</f>
        <v>8613.8690000000006</v>
      </c>
      <c r="P32" s="2"/>
    </row>
    <row r="33" spans="2:16" ht="13.5" customHeight="1">
      <c r="B33" s="3"/>
      <c r="C33" s="268" t="s">
        <v>54</v>
      </c>
      <c r="D33" s="269"/>
      <c r="E33" s="269"/>
      <c r="F33" s="269"/>
      <c r="G33" s="269"/>
      <c r="H33" s="269"/>
      <c r="I33" s="269"/>
      <c r="J33" s="269"/>
      <c r="K33" s="269"/>
      <c r="L33" s="269"/>
      <c r="M33" s="269"/>
      <c r="N33" s="269"/>
      <c r="O33" s="270"/>
      <c r="P33" s="2"/>
    </row>
    <row r="34" spans="2:16">
      <c r="B34" s="3"/>
      <c r="C34" s="271"/>
      <c r="D34" s="272"/>
      <c r="E34" s="272"/>
      <c r="F34" s="272"/>
      <c r="G34" s="272"/>
      <c r="H34" s="272"/>
      <c r="I34" s="272"/>
      <c r="J34" s="272"/>
      <c r="K34" s="272"/>
      <c r="L34" s="272"/>
      <c r="M34" s="272"/>
      <c r="N34" s="272"/>
      <c r="O34" s="273"/>
      <c r="P34" s="2"/>
    </row>
    <row r="35" spans="2:16" ht="15" thickBot="1">
      <c r="B35" s="3"/>
      <c r="C35" s="274"/>
      <c r="D35" s="275"/>
      <c r="E35" s="275"/>
      <c r="F35" s="275"/>
      <c r="G35" s="275"/>
      <c r="H35" s="275"/>
      <c r="I35" s="275"/>
      <c r="J35" s="275"/>
      <c r="K35" s="275"/>
      <c r="L35" s="275"/>
      <c r="M35" s="275"/>
      <c r="N35" s="275"/>
      <c r="O35" s="276"/>
      <c r="P35" s="2"/>
    </row>
    <row r="36" spans="2:16">
      <c r="B36" s="3"/>
      <c r="C36" s="281" t="s">
        <v>45</v>
      </c>
      <c r="D36" s="282"/>
      <c r="E36" s="282"/>
      <c r="F36" s="282"/>
      <c r="G36" s="282"/>
      <c r="H36" s="282"/>
      <c r="I36" s="282"/>
      <c r="J36" s="283"/>
      <c r="K36" s="32" t="s">
        <v>46</v>
      </c>
      <c r="L36" s="33" t="s">
        <v>10</v>
      </c>
      <c r="M36" s="284" t="s">
        <v>55</v>
      </c>
      <c r="N36" s="283"/>
      <c r="O36" s="34" t="s">
        <v>52</v>
      </c>
      <c r="P36" s="2"/>
    </row>
    <row r="37" spans="2:16">
      <c r="B37" s="3"/>
      <c r="C37" s="252"/>
      <c r="D37" s="253"/>
      <c r="E37" s="253"/>
      <c r="F37" s="253"/>
      <c r="G37" s="253"/>
      <c r="H37" s="253"/>
      <c r="I37" s="253"/>
      <c r="J37" s="280"/>
      <c r="K37" s="45"/>
      <c r="L37" s="161"/>
      <c r="M37" s="285"/>
      <c r="N37" s="286"/>
      <c r="O37" s="37"/>
      <c r="P37" s="2"/>
    </row>
    <row r="38" spans="2:16">
      <c r="B38" s="3"/>
      <c r="C38" s="38"/>
      <c r="D38" s="39"/>
      <c r="E38" s="39"/>
      <c r="F38" s="39"/>
      <c r="G38" s="39"/>
      <c r="H38" s="39"/>
      <c r="I38" s="39"/>
      <c r="J38" s="40"/>
      <c r="K38" s="158"/>
      <c r="L38" s="161"/>
      <c r="M38" s="285"/>
      <c r="N38" s="286"/>
      <c r="O38" s="159"/>
      <c r="P38" s="2"/>
    </row>
    <row r="39" spans="2:16">
      <c r="B39" s="3"/>
      <c r="C39" s="38"/>
      <c r="D39" s="39"/>
      <c r="E39" s="39"/>
      <c r="F39" s="39"/>
      <c r="G39" s="39"/>
      <c r="H39" s="39"/>
      <c r="I39" s="39"/>
      <c r="J39" s="40"/>
      <c r="K39" s="158"/>
      <c r="L39" s="161"/>
      <c r="M39" s="285"/>
      <c r="N39" s="286"/>
      <c r="O39" s="159"/>
      <c r="P39" s="2"/>
    </row>
    <row r="40" spans="2:16" ht="15" thickBot="1">
      <c r="B40" s="3"/>
      <c r="C40" s="264"/>
      <c r="D40" s="265"/>
      <c r="E40" s="265"/>
      <c r="F40" s="265"/>
      <c r="G40" s="265"/>
      <c r="H40" s="265"/>
      <c r="I40" s="265"/>
      <c r="J40" s="277"/>
      <c r="K40" s="158"/>
      <c r="L40" s="161"/>
      <c r="M40" s="285"/>
      <c r="N40" s="286"/>
      <c r="O40" s="46"/>
      <c r="P40" s="2"/>
    </row>
    <row r="41" spans="2:16" ht="15" thickBot="1">
      <c r="B41" s="3"/>
      <c r="C41" s="258" t="s">
        <v>53</v>
      </c>
      <c r="D41" s="259"/>
      <c r="E41" s="259"/>
      <c r="F41" s="259"/>
      <c r="G41" s="259"/>
      <c r="H41" s="259"/>
      <c r="I41" s="259"/>
      <c r="J41" s="259"/>
      <c r="K41" s="259"/>
      <c r="L41" s="259"/>
      <c r="M41" s="259"/>
      <c r="N41" s="260"/>
      <c r="O41" s="47">
        <f>SUM(O37:O40)</f>
        <v>0</v>
      </c>
      <c r="P41" s="2"/>
    </row>
    <row r="42" spans="2:16">
      <c r="B42" s="3"/>
      <c r="C42" s="268" t="s">
        <v>56</v>
      </c>
      <c r="D42" s="269"/>
      <c r="E42" s="269"/>
      <c r="F42" s="269"/>
      <c r="G42" s="269"/>
      <c r="H42" s="269"/>
      <c r="I42" s="269"/>
      <c r="J42" s="269"/>
      <c r="K42" s="269"/>
      <c r="L42" s="269"/>
      <c r="M42" s="269"/>
      <c r="N42" s="269"/>
      <c r="O42" s="270"/>
      <c r="P42" s="2"/>
    </row>
    <row r="43" spans="2:16">
      <c r="B43" s="3"/>
      <c r="C43" s="271"/>
      <c r="D43" s="272"/>
      <c r="E43" s="272"/>
      <c r="F43" s="272"/>
      <c r="G43" s="272"/>
      <c r="H43" s="272"/>
      <c r="I43" s="272"/>
      <c r="J43" s="272"/>
      <c r="K43" s="272"/>
      <c r="L43" s="272"/>
      <c r="M43" s="272"/>
      <c r="N43" s="272"/>
      <c r="O43" s="273"/>
      <c r="P43" s="2"/>
    </row>
    <row r="44" spans="2:16" ht="15" thickBot="1">
      <c r="B44" s="3"/>
      <c r="C44" s="274"/>
      <c r="D44" s="275"/>
      <c r="E44" s="275"/>
      <c r="F44" s="275"/>
      <c r="G44" s="275"/>
      <c r="H44" s="275"/>
      <c r="I44" s="275"/>
      <c r="J44" s="275"/>
      <c r="K44" s="275"/>
      <c r="L44" s="275"/>
      <c r="M44" s="275"/>
      <c r="N44" s="275"/>
      <c r="O44" s="276"/>
      <c r="P44" s="2"/>
    </row>
    <row r="45" spans="2:16" ht="15.75">
      <c r="B45" s="3"/>
      <c r="C45" s="281" t="s">
        <v>57</v>
      </c>
      <c r="D45" s="282"/>
      <c r="E45" s="282"/>
      <c r="F45" s="282"/>
      <c r="G45" s="282"/>
      <c r="H45" s="282"/>
      <c r="I45" s="282"/>
      <c r="J45" s="33" t="s">
        <v>58</v>
      </c>
      <c r="K45" s="44" t="s">
        <v>59</v>
      </c>
      <c r="L45" s="48" t="s">
        <v>60</v>
      </c>
      <c r="M45" s="284" t="s">
        <v>61</v>
      </c>
      <c r="N45" s="283"/>
      <c r="O45" s="34" t="s">
        <v>52</v>
      </c>
      <c r="P45" s="2"/>
    </row>
    <row r="46" spans="2:16">
      <c r="B46" s="3"/>
      <c r="C46" s="252"/>
      <c r="D46" s="253"/>
      <c r="E46" s="253"/>
      <c r="F46" s="253"/>
      <c r="G46" s="253"/>
      <c r="H46" s="253"/>
      <c r="I46" s="253"/>
      <c r="J46" s="49"/>
      <c r="K46" s="50"/>
      <c r="L46" s="49"/>
      <c r="M46" s="289"/>
      <c r="N46" s="290"/>
      <c r="O46" s="37"/>
      <c r="P46" s="2"/>
    </row>
    <row r="47" spans="2:16" ht="15" thickBot="1">
      <c r="B47" s="3"/>
      <c r="C47" s="264"/>
      <c r="D47" s="265"/>
      <c r="E47" s="265"/>
      <c r="F47" s="265"/>
      <c r="G47" s="265"/>
      <c r="H47" s="265"/>
      <c r="I47" s="265"/>
      <c r="J47" s="51"/>
      <c r="K47" s="52"/>
      <c r="L47" s="51"/>
      <c r="M47" s="266"/>
      <c r="N47" s="267"/>
      <c r="O47" s="53"/>
      <c r="P47" s="2"/>
    </row>
    <row r="48" spans="2:16" ht="15" thickBot="1">
      <c r="B48" s="3"/>
      <c r="C48" s="258" t="s">
        <v>53</v>
      </c>
      <c r="D48" s="259"/>
      <c r="E48" s="259"/>
      <c r="F48" s="259"/>
      <c r="G48" s="259"/>
      <c r="H48" s="259"/>
      <c r="I48" s="259"/>
      <c r="J48" s="259"/>
      <c r="K48" s="259"/>
      <c r="L48" s="259"/>
      <c r="M48" s="259"/>
      <c r="N48" s="260"/>
      <c r="O48" s="43"/>
      <c r="P48" s="2"/>
    </row>
    <row r="49" spans="2:16">
      <c r="B49" s="3"/>
      <c r="C49" s="268" t="s">
        <v>62</v>
      </c>
      <c r="D49" s="269"/>
      <c r="E49" s="269"/>
      <c r="F49" s="269"/>
      <c r="G49" s="269"/>
      <c r="H49" s="269"/>
      <c r="I49" s="269"/>
      <c r="J49" s="269"/>
      <c r="K49" s="269"/>
      <c r="L49" s="269"/>
      <c r="M49" s="269"/>
      <c r="N49" s="269"/>
      <c r="O49" s="270"/>
      <c r="P49" s="2"/>
    </row>
    <row r="50" spans="2:16">
      <c r="B50" s="3"/>
      <c r="C50" s="271"/>
      <c r="D50" s="272"/>
      <c r="E50" s="272"/>
      <c r="F50" s="272"/>
      <c r="G50" s="272"/>
      <c r="H50" s="272"/>
      <c r="I50" s="272"/>
      <c r="J50" s="272"/>
      <c r="K50" s="272"/>
      <c r="L50" s="272"/>
      <c r="M50" s="272"/>
      <c r="N50" s="272"/>
      <c r="O50" s="273"/>
      <c r="P50" s="2"/>
    </row>
    <row r="51" spans="2:16" ht="15" thickBot="1">
      <c r="B51" s="3"/>
      <c r="C51" s="274"/>
      <c r="D51" s="275"/>
      <c r="E51" s="275"/>
      <c r="F51" s="275"/>
      <c r="G51" s="275"/>
      <c r="H51" s="275"/>
      <c r="I51" s="275"/>
      <c r="J51" s="275"/>
      <c r="K51" s="275"/>
      <c r="L51" s="275"/>
      <c r="M51" s="275"/>
      <c r="N51" s="275"/>
      <c r="O51" s="276"/>
      <c r="P51" s="2"/>
    </row>
    <row r="52" spans="2:16" ht="31.5" customHeight="1">
      <c r="B52" s="3"/>
      <c r="C52" s="281" t="s">
        <v>63</v>
      </c>
      <c r="D52" s="282"/>
      <c r="E52" s="282"/>
      <c r="F52" s="282"/>
      <c r="G52" s="282"/>
      <c r="H52" s="282"/>
      <c r="I52" s="282"/>
      <c r="J52" s="33" t="s">
        <v>64</v>
      </c>
      <c r="K52" s="54" t="s">
        <v>65</v>
      </c>
      <c r="L52" s="55" t="s">
        <v>66</v>
      </c>
      <c r="M52" s="287" t="s">
        <v>51</v>
      </c>
      <c r="N52" s="288"/>
      <c r="O52" s="57" t="s">
        <v>52</v>
      </c>
      <c r="P52" s="2"/>
    </row>
    <row r="53" spans="2:16">
      <c r="B53" s="3"/>
      <c r="C53" s="58" t="s">
        <v>119</v>
      </c>
      <c r="D53" s="59"/>
      <c r="E53" s="59"/>
      <c r="F53" s="59"/>
      <c r="G53" s="59"/>
      <c r="H53" s="59"/>
      <c r="I53" s="59"/>
      <c r="J53" s="162">
        <v>104603</v>
      </c>
      <c r="K53" s="163">
        <v>83683</v>
      </c>
      <c r="L53" s="62">
        <v>188286</v>
      </c>
      <c r="M53" s="291">
        <v>13</v>
      </c>
      <c r="N53" s="292"/>
      <c r="O53" s="164">
        <f>+L53/M53</f>
        <v>14483.538461538461</v>
      </c>
      <c r="P53" s="2"/>
    </row>
    <row r="54" spans="2:16" ht="15" thickBot="1">
      <c r="B54" s="3"/>
      <c r="C54" s="58" t="s">
        <v>120</v>
      </c>
      <c r="D54" s="59"/>
      <c r="E54" s="59"/>
      <c r="F54" s="59"/>
      <c r="G54" s="59"/>
      <c r="H54" s="59"/>
      <c r="I54" s="59"/>
      <c r="J54" s="162">
        <v>84176</v>
      </c>
      <c r="K54" s="163">
        <v>67341</v>
      </c>
      <c r="L54" s="62">
        <v>151517</v>
      </c>
      <c r="M54" s="291">
        <v>13</v>
      </c>
      <c r="N54" s="292"/>
      <c r="O54" s="164">
        <f>+L54/M54</f>
        <v>11655.153846153846</v>
      </c>
      <c r="P54" s="2"/>
    </row>
    <row r="55" spans="2:16" ht="15" thickBot="1">
      <c r="B55" s="3"/>
      <c r="C55" s="258" t="s">
        <v>53</v>
      </c>
      <c r="D55" s="259"/>
      <c r="E55" s="259"/>
      <c r="F55" s="259"/>
      <c r="G55" s="259"/>
      <c r="H55" s="259"/>
      <c r="I55" s="259"/>
      <c r="J55" s="259"/>
      <c r="K55" s="259"/>
      <c r="L55" s="259"/>
      <c r="M55" s="259"/>
      <c r="N55" s="260"/>
      <c r="O55" s="165">
        <f>SUM(O53:O54)</f>
        <v>26138.692307692305</v>
      </c>
      <c r="P55" s="2"/>
    </row>
    <row r="56" spans="2:16" ht="15" thickBot="1">
      <c r="B56" s="3"/>
      <c r="C56" s="28"/>
      <c r="O56" s="29"/>
      <c r="P56" s="2"/>
    </row>
    <row r="57" spans="2:16" ht="15" thickBot="1">
      <c r="B57" s="3"/>
      <c r="C57" s="261" t="s">
        <v>67</v>
      </c>
      <c r="D57" s="262"/>
      <c r="E57" s="262"/>
      <c r="F57" s="262"/>
      <c r="G57" s="262"/>
      <c r="H57" s="262"/>
      <c r="I57" s="262"/>
      <c r="J57" s="262"/>
      <c r="K57" s="262"/>
      <c r="L57" s="262"/>
      <c r="M57" s="262"/>
      <c r="N57" s="263"/>
      <c r="O57" s="165">
        <f>+O55+O41+O32</f>
        <v>34752.561307692304</v>
      </c>
      <c r="P57" s="2"/>
    </row>
    <row r="58" spans="2:16">
      <c r="B58" s="3"/>
      <c r="C58" s="268" t="s">
        <v>68</v>
      </c>
      <c r="D58" s="269"/>
      <c r="E58" s="269"/>
      <c r="F58" s="269"/>
      <c r="G58" s="269"/>
      <c r="H58" s="269"/>
      <c r="I58" s="269"/>
      <c r="J58" s="269"/>
      <c r="K58" s="269"/>
      <c r="L58" s="269"/>
      <c r="M58" s="269"/>
      <c r="N58" s="269"/>
      <c r="O58" s="270"/>
      <c r="P58" s="2"/>
    </row>
    <row r="59" spans="2:16">
      <c r="B59" s="3"/>
      <c r="C59" s="271"/>
      <c r="D59" s="272"/>
      <c r="E59" s="272"/>
      <c r="F59" s="272"/>
      <c r="G59" s="272"/>
      <c r="H59" s="272"/>
      <c r="I59" s="272"/>
      <c r="J59" s="272"/>
      <c r="K59" s="272"/>
      <c r="L59" s="272"/>
      <c r="M59" s="272"/>
      <c r="N59" s="272"/>
      <c r="O59" s="273"/>
      <c r="P59" s="2"/>
    </row>
    <row r="60" spans="2:16" ht="15" thickBot="1">
      <c r="B60" s="3"/>
      <c r="C60" s="274"/>
      <c r="D60" s="275"/>
      <c r="E60" s="275"/>
      <c r="F60" s="275"/>
      <c r="G60" s="275"/>
      <c r="H60" s="275"/>
      <c r="I60" s="275"/>
      <c r="J60" s="275"/>
      <c r="K60" s="275"/>
      <c r="L60" s="275"/>
      <c r="M60" s="275"/>
      <c r="N60" s="275"/>
      <c r="O60" s="276"/>
      <c r="P60" s="2"/>
    </row>
    <row r="61" spans="2:16">
      <c r="B61" s="3"/>
      <c r="C61" s="281" t="s">
        <v>69</v>
      </c>
      <c r="D61" s="282"/>
      <c r="E61" s="282"/>
      <c r="F61" s="282"/>
      <c r="G61" s="282"/>
      <c r="H61" s="282"/>
      <c r="I61" s="282"/>
      <c r="J61" s="44"/>
      <c r="K61" s="56"/>
      <c r="L61" s="55" t="s">
        <v>70</v>
      </c>
      <c r="M61" s="287" t="s">
        <v>71</v>
      </c>
      <c r="N61" s="288"/>
      <c r="O61" s="57"/>
      <c r="P61" s="2"/>
    </row>
    <row r="62" spans="2:16">
      <c r="B62" s="3"/>
      <c r="C62" s="252" t="s">
        <v>19</v>
      </c>
      <c r="D62" s="253"/>
      <c r="E62" s="253"/>
      <c r="F62" s="253"/>
      <c r="G62" s="253"/>
      <c r="H62" s="253"/>
      <c r="I62" s="253"/>
      <c r="J62" s="64"/>
      <c r="K62" s="65"/>
      <c r="L62" s="66">
        <v>0.28999999999999998</v>
      </c>
      <c r="M62" s="254"/>
      <c r="N62" s="255"/>
      <c r="O62" s="167">
        <f>+$O$57*L62</f>
        <v>10078.242779230768</v>
      </c>
      <c r="P62" s="2"/>
    </row>
    <row r="63" spans="2:16">
      <c r="B63" s="3"/>
      <c r="C63" s="38" t="s">
        <v>72</v>
      </c>
      <c r="D63" s="39"/>
      <c r="E63" s="39"/>
      <c r="F63" s="39"/>
      <c r="G63" s="39"/>
      <c r="H63" s="39"/>
      <c r="I63" s="39"/>
      <c r="J63" s="64"/>
      <c r="K63" s="65"/>
      <c r="L63" s="66">
        <v>0.01</v>
      </c>
      <c r="M63" s="254"/>
      <c r="N63" s="255"/>
      <c r="O63" s="167">
        <f t="shared" ref="O63:O64" si="0">+$O$57*L63</f>
        <v>347.52561307692304</v>
      </c>
      <c r="P63" s="2"/>
    </row>
    <row r="64" spans="2:16" ht="15" thickBot="1">
      <c r="B64" s="3"/>
      <c r="C64" s="22" t="s">
        <v>73</v>
      </c>
      <c r="D64" s="23"/>
      <c r="E64" s="23"/>
      <c r="F64" s="23"/>
      <c r="G64" s="23"/>
      <c r="H64" s="23"/>
      <c r="I64" s="23"/>
      <c r="J64" s="68"/>
      <c r="K64" s="69"/>
      <c r="L64" s="66">
        <v>0.05</v>
      </c>
      <c r="M64" s="256"/>
      <c r="N64" s="257"/>
      <c r="O64" s="167">
        <f t="shared" si="0"/>
        <v>1737.6280653846152</v>
      </c>
      <c r="P64" s="2"/>
    </row>
    <row r="65" spans="2:16" ht="15" thickBot="1">
      <c r="B65" s="3"/>
      <c r="C65" s="258" t="s">
        <v>53</v>
      </c>
      <c r="D65" s="259"/>
      <c r="E65" s="259"/>
      <c r="F65" s="259"/>
      <c r="G65" s="259"/>
      <c r="H65" s="259"/>
      <c r="I65" s="259"/>
      <c r="J65" s="259"/>
      <c r="K65" s="259"/>
      <c r="L65" s="259"/>
      <c r="M65" s="259"/>
      <c r="N65" s="260"/>
      <c r="O65" s="168">
        <f>SUM(O62:O64)</f>
        <v>12163.396457692306</v>
      </c>
      <c r="P65" s="2"/>
    </row>
    <row r="66" spans="2:16" ht="15" thickBot="1">
      <c r="B66" s="3"/>
      <c r="C66" s="28"/>
      <c r="O66" s="29"/>
      <c r="P66" s="2"/>
    </row>
    <row r="67" spans="2:16" ht="15" thickBot="1">
      <c r="B67" s="3"/>
      <c r="C67" s="261" t="s">
        <v>74</v>
      </c>
      <c r="D67" s="262"/>
      <c r="E67" s="262"/>
      <c r="F67" s="262"/>
      <c r="G67" s="262"/>
      <c r="H67" s="262"/>
      <c r="I67" s="262"/>
      <c r="J67" s="262"/>
      <c r="K67" s="262"/>
      <c r="L67" s="262"/>
      <c r="M67" s="262"/>
      <c r="N67" s="263"/>
      <c r="O67" s="166">
        <f>ROUND(O57+O65,0)</f>
        <v>46916</v>
      </c>
      <c r="P67" s="2"/>
    </row>
    <row r="68" spans="2:16">
      <c r="B68" s="3"/>
      <c r="C68" s="25"/>
      <c r="D68" s="26"/>
      <c r="E68" s="26"/>
      <c r="F68" s="26"/>
      <c r="G68" s="26"/>
      <c r="H68" s="26"/>
      <c r="I68" s="26"/>
      <c r="J68" s="26"/>
      <c r="K68" s="26"/>
      <c r="L68" s="26"/>
      <c r="M68" s="26"/>
      <c r="N68" s="26"/>
      <c r="O68" s="27"/>
      <c r="P68" s="2"/>
    </row>
    <row r="69" spans="2:16">
      <c r="B69" s="3"/>
      <c r="C69" s="28"/>
      <c r="O69" s="29"/>
      <c r="P69" s="2"/>
    </row>
    <row r="70" spans="2:16">
      <c r="B70" s="3"/>
      <c r="C70" s="28"/>
      <c r="O70" s="29"/>
      <c r="P70" s="2"/>
    </row>
    <row r="71" spans="2:16">
      <c r="B71" s="3"/>
      <c r="C71" s="28"/>
      <c r="H71" s="71" t="s">
        <v>75</v>
      </c>
      <c r="I71" s="71"/>
      <c r="J71" s="71"/>
      <c r="K71" s="71"/>
      <c r="O71" s="29"/>
      <c r="P71" s="2"/>
    </row>
    <row r="72" spans="2:16">
      <c r="B72" s="3"/>
      <c r="C72" s="28"/>
      <c r="H72" s="71" t="s">
        <v>76</v>
      </c>
      <c r="O72" s="29"/>
      <c r="P72" s="2"/>
    </row>
    <row r="73" spans="2:16">
      <c r="B73" s="3"/>
      <c r="C73" s="28"/>
      <c r="H73" s="71" t="s">
        <v>77</v>
      </c>
      <c r="O73" s="29"/>
      <c r="P73" s="2"/>
    </row>
    <row r="74" spans="2:16">
      <c r="B74" s="3"/>
      <c r="C74" s="14"/>
      <c r="D74" s="72"/>
      <c r="E74" s="72"/>
      <c r="F74" s="72"/>
      <c r="G74" s="72"/>
      <c r="H74" s="71" t="s">
        <v>78</v>
      </c>
      <c r="I74" s="72"/>
      <c r="J74" s="72"/>
      <c r="K74" s="72"/>
      <c r="L74" s="72"/>
      <c r="M74" s="72"/>
      <c r="N74" s="72"/>
      <c r="O74" s="73"/>
      <c r="P74" s="2"/>
    </row>
    <row r="75" spans="2:16">
      <c r="B75" s="3"/>
      <c r="C75" s="28"/>
      <c r="H75" s="1" t="s">
        <v>79</v>
      </c>
      <c r="O75" s="29"/>
      <c r="P75" s="2"/>
    </row>
    <row r="76" spans="2:16">
      <c r="B76" s="3"/>
      <c r="C76" s="74" t="s">
        <v>80</v>
      </c>
      <c r="D76" s="35"/>
      <c r="E76" s="35"/>
      <c r="F76" s="35"/>
      <c r="G76" s="35"/>
      <c r="H76" s="35"/>
      <c r="I76" s="35"/>
      <c r="J76" s="35"/>
      <c r="K76" s="35"/>
      <c r="L76" s="35"/>
      <c r="M76" s="35"/>
      <c r="N76" s="35"/>
      <c r="O76" s="75"/>
      <c r="P76" s="2"/>
    </row>
    <row r="77" spans="2:16">
      <c r="B77" s="3"/>
      <c r="C77" s="249"/>
      <c r="D77" s="250"/>
      <c r="E77" s="250"/>
      <c r="F77" s="250"/>
      <c r="G77" s="250"/>
      <c r="H77" s="250"/>
      <c r="I77" s="250"/>
      <c r="J77" s="250"/>
      <c r="K77" s="250"/>
      <c r="L77" s="250"/>
      <c r="M77" s="250"/>
      <c r="N77" s="250"/>
      <c r="O77" s="251"/>
      <c r="P77" s="2"/>
    </row>
    <row r="78" spans="2:16">
      <c r="B78" s="3"/>
      <c r="C78" s="249"/>
      <c r="D78" s="250"/>
      <c r="E78" s="250"/>
      <c r="F78" s="250"/>
      <c r="G78" s="250"/>
      <c r="H78" s="250"/>
      <c r="I78" s="250"/>
      <c r="J78" s="250"/>
      <c r="K78" s="250"/>
      <c r="L78" s="250"/>
      <c r="M78" s="250"/>
      <c r="N78" s="250"/>
      <c r="O78" s="251"/>
      <c r="P78" s="2"/>
    </row>
    <row r="79" spans="2:16">
      <c r="B79" s="3"/>
      <c r="C79" s="14"/>
      <c r="D79" s="72"/>
      <c r="E79" s="72"/>
      <c r="F79" s="72"/>
      <c r="G79" s="72"/>
      <c r="H79" s="72"/>
      <c r="I79" s="72"/>
      <c r="J79" s="72"/>
      <c r="K79" s="72"/>
      <c r="L79" s="72"/>
      <c r="M79" s="72"/>
      <c r="N79" s="72"/>
      <c r="O79" s="73"/>
      <c r="P79" s="2"/>
    </row>
    <row r="80" spans="2:16">
      <c r="B80" s="3"/>
      <c r="C80" s="76" t="s">
        <v>81</v>
      </c>
      <c r="D80" s="72"/>
      <c r="E80" s="72"/>
      <c r="F80" s="72"/>
      <c r="G80" s="72"/>
      <c r="H80" s="72"/>
      <c r="I80" s="72"/>
      <c r="J80" s="72"/>
      <c r="K80" s="72"/>
      <c r="L80" s="72"/>
      <c r="M80" s="72"/>
      <c r="N80" s="72"/>
      <c r="O80" s="73"/>
      <c r="P80" s="2"/>
    </row>
    <row r="81" spans="2:16" ht="12.75" customHeight="1">
      <c r="B81" s="3"/>
      <c r="C81" s="246" t="s">
        <v>82</v>
      </c>
      <c r="D81" s="247"/>
      <c r="E81" s="247"/>
      <c r="F81" s="247"/>
      <c r="G81" s="247"/>
      <c r="H81" s="247"/>
      <c r="I81" s="247"/>
      <c r="J81" s="247"/>
      <c r="K81" s="247"/>
      <c r="L81" s="247"/>
      <c r="M81" s="247"/>
      <c r="N81" s="247"/>
      <c r="O81" s="248"/>
      <c r="P81" s="2"/>
    </row>
    <row r="82" spans="2:16">
      <c r="B82" s="3"/>
      <c r="C82" s="246"/>
      <c r="D82" s="247"/>
      <c r="E82" s="247"/>
      <c r="F82" s="247"/>
      <c r="G82" s="247"/>
      <c r="H82" s="247"/>
      <c r="I82" s="247"/>
      <c r="J82" s="247"/>
      <c r="K82" s="247"/>
      <c r="L82" s="247"/>
      <c r="M82" s="247"/>
      <c r="N82" s="247"/>
      <c r="O82" s="248"/>
      <c r="P82" s="2"/>
    </row>
    <row r="83" spans="2:16" ht="12.95" customHeight="1">
      <c r="B83" s="3"/>
      <c r="C83" s="246" t="s">
        <v>83</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c r="B85" s="3"/>
      <c r="C85" s="14"/>
      <c r="D85" s="72"/>
      <c r="E85" s="72"/>
      <c r="F85" s="72"/>
      <c r="G85" s="72"/>
      <c r="H85" s="72"/>
      <c r="I85" s="72"/>
      <c r="J85" s="72"/>
      <c r="K85" s="72"/>
      <c r="L85" s="72"/>
      <c r="M85" s="72"/>
      <c r="N85" s="72"/>
      <c r="O85" s="73"/>
      <c r="P85" s="2"/>
    </row>
    <row r="86" spans="2:16">
      <c r="B86" s="3"/>
      <c r="C86" s="28"/>
      <c r="H86" s="71" t="s">
        <v>75</v>
      </c>
      <c r="O86" s="29"/>
      <c r="P86" s="2"/>
    </row>
    <row r="87" spans="2:16">
      <c r="B87" s="3"/>
      <c r="C87" s="28"/>
      <c r="H87" s="1" t="s">
        <v>76</v>
      </c>
      <c r="I87" s="39"/>
      <c r="J87" s="39"/>
      <c r="K87" s="39"/>
      <c r="O87" s="29"/>
      <c r="P87" s="2"/>
    </row>
    <row r="88" spans="2:16">
      <c r="B88" s="3"/>
      <c r="C88" s="28"/>
      <c r="H88" s="1" t="s">
        <v>84</v>
      </c>
      <c r="I88" s="77"/>
      <c r="J88" s="77"/>
      <c r="K88" s="77"/>
      <c r="O88" s="29"/>
      <c r="P88" s="2"/>
    </row>
    <row r="89" spans="2:16">
      <c r="B89" s="3"/>
      <c r="C89" s="78"/>
      <c r="D89" s="72"/>
      <c r="E89" s="72"/>
      <c r="F89" s="72"/>
      <c r="G89" s="72"/>
      <c r="H89" s="1" t="s">
        <v>78</v>
      </c>
      <c r="L89" s="72"/>
      <c r="M89" s="72"/>
      <c r="N89" s="72"/>
      <c r="O89" s="73"/>
      <c r="P89" s="2"/>
    </row>
    <row r="90" spans="2:16" ht="17.25" customHeight="1">
      <c r="B90" s="3"/>
      <c r="C90" s="78"/>
      <c r="D90" s="77"/>
      <c r="E90" s="77"/>
      <c r="K90" s="238"/>
      <c r="L90" s="238"/>
      <c r="M90" s="238"/>
      <c r="N90" s="238"/>
      <c r="O90" s="239"/>
      <c r="P90" s="2"/>
    </row>
    <row r="91" spans="2:16" ht="18.75" customHeight="1" thickBot="1">
      <c r="B91" s="3"/>
      <c r="C91" s="242"/>
      <c r="D91" s="243"/>
      <c r="E91" s="243"/>
      <c r="F91" s="52"/>
      <c r="G91" s="52"/>
      <c r="H91" s="52"/>
      <c r="I91" s="52"/>
      <c r="J91" s="52"/>
      <c r="K91" s="240"/>
      <c r="L91" s="240"/>
      <c r="M91" s="240"/>
      <c r="N91" s="240"/>
      <c r="O91" s="241"/>
      <c r="P91" s="2"/>
    </row>
    <row r="92" spans="2:16" ht="15" thickBot="1">
      <c r="B92" s="79"/>
      <c r="C92" s="80"/>
      <c r="D92" s="80"/>
      <c r="E92" s="80"/>
      <c r="F92" s="80"/>
      <c r="G92" s="80"/>
      <c r="H92" s="80"/>
      <c r="I92" s="80"/>
      <c r="J92" s="80"/>
      <c r="K92" s="80"/>
      <c r="L92" s="80"/>
      <c r="M92" s="80"/>
      <c r="N92" s="80"/>
      <c r="O92" s="80"/>
      <c r="P92" s="81"/>
    </row>
    <row r="93" spans="2:16" ht="15" thickTop="1"/>
  </sheetData>
  <mergeCells count="79">
    <mergeCell ref="C83:O84"/>
    <mergeCell ref="K90:O91"/>
    <mergeCell ref="C91:E91"/>
    <mergeCell ref="M64:N64"/>
    <mergeCell ref="C65:N65"/>
    <mergeCell ref="C67:N67"/>
    <mergeCell ref="C77:O77"/>
    <mergeCell ref="C78:O78"/>
    <mergeCell ref="C81:O82"/>
    <mergeCell ref="M63:N63"/>
    <mergeCell ref="C52:I52"/>
    <mergeCell ref="M52:N52"/>
    <mergeCell ref="M53:N53"/>
    <mergeCell ref="M54:N54"/>
    <mergeCell ref="C55:N55"/>
    <mergeCell ref="C57:N57"/>
    <mergeCell ref="C58:O60"/>
    <mergeCell ref="C61:I61"/>
    <mergeCell ref="M61:N61"/>
    <mergeCell ref="C62:I62"/>
    <mergeCell ref="M62:N62"/>
    <mergeCell ref="C49:O51"/>
    <mergeCell ref="M39:N39"/>
    <mergeCell ref="C40:J40"/>
    <mergeCell ref="M40:N40"/>
    <mergeCell ref="C41:N41"/>
    <mergeCell ref="C42:O44"/>
    <mergeCell ref="C45:I45"/>
    <mergeCell ref="M45:N45"/>
    <mergeCell ref="C46:I46"/>
    <mergeCell ref="M46:N46"/>
    <mergeCell ref="C47:I47"/>
    <mergeCell ref="M47:N47"/>
    <mergeCell ref="C48:N48"/>
    <mergeCell ref="M28:N2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8DC09-7745-4D98-919B-93D696934A55}">
  <dimension ref="B1:S95"/>
  <sheetViews>
    <sheetView showGridLines="0" view="pageBreakPreview" topLeftCell="A4" zoomScale="55" zoomScaleNormal="80" zoomScaleSheetLayoutView="5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(Entidad)'!D26</f>
        <v>3.02</v>
      </c>
      <c r="D24" s="311" t="str">
        <f>+'PRESUPUESTO OFICIAL (Entidad)'!G26</f>
        <v>Construccion de muro de contencion de rampas e = 0.15m</v>
      </c>
      <c r="E24" s="312"/>
      <c r="F24" s="312"/>
      <c r="G24" s="312"/>
      <c r="H24" s="312"/>
      <c r="I24" s="312"/>
      <c r="J24" s="312"/>
      <c r="K24" s="312"/>
      <c r="L24" s="313"/>
      <c r="M24" s="302" t="str">
        <f>+'PRESUPUESTO OFICIAL (Entidad)'!H26</f>
        <v>M3</v>
      </c>
      <c r="N24" s="303"/>
      <c r="O24" s="31">
        <f>+'PRESUPUESTO OFICIAL (Entidad)'!I26</f>
        <v>1.2</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346" t="s">
        <v>127</v>
      </c>
      <c r="D29" s="346"/>
      <c r="E29" s="346"/>
      <c r="F29" s="346"/>
      <c r="G29" s="346"/>
      <c r="H29" s="347"/>
      <c r="I29" s="347"/>
      <c r="J29" s="347"/>
      <c r="K29" s="347"/>
      <c r="L29" s="36"/>
      <c r="M29" s="348">
        <v>0.1</v>
      </c>
      <c r="N29" s="349"/>
      <c r="O29" s="172">
        <f>+M29*O57</f>
        <v>21427.9</v>
      </c>
      <c r="P29" s="2"/>
    </row>
    <row r="30" spans="2:16">
      <c r="B30" s="3"/>
      <c r="C30" s="354" t="s">
        <v>139</v>
      </c>
      <c r="D30" s="355"/>
      <c r="E30" s="355"/>
      <c r="F30" s="355"/>
      <c r="G30" s="356"/>
      <c r="H30" s="296"/>
      <c r="I30" s="297"/>
      <c r="J30" s="296"/>
      <c r="K30" s="297"/>
      <c r="L30" s="36">
        <v>100000</v>
      </c>
      <c r="M30" s="349">
        <v>5</v>
      </c>
      <c r="N30" s="349"/>
      <c r="O30" s="172">
        <f>+L30/M30</f>
        <v>20000</v>
      </c>
      <c r="P30" s="2"/>
    </row>
    <row r="31" spans="2:16">
      <c r="B31" s="3"/>
      <c r="C31" s="346" t="s">
        <v>140</v>
      </c>
      <c r="D31" s="346"/>
      <c r="E31" s="346"/>
      <c r="F31" s="346"/>
      <c r="G31" s="346"/>
      <c r="H31" s="347"/>
      <c r="I31" s="347"/>
      <c r="J31" s="347"/>
      <c r="K31" s="347"/>
      <c r="L31" s="36">
        <v>68000</v>
      </c>
      <c r="M31" s="350">
        <v>5</v>
      </c>
      <c r="N31" s="350"/>
      <c r="O31" s="172">
        <f t="shared" ref="O31" si="0">+L31/M31</f>
        <v>13600</v>
      </c>
      <c r="P31" s="2"/>
    </row>
    <row r="32" spans="2:16">
      <c r="B32" s="3"/>
      <c r="C32" s="354" t="s">
        <v>141</v>
      </c>
      <c r="D32" s="355"/>
      <c r="E32" s="355"/>
      <c r="F32" s="355"/>
      <c r="G32" s="356"/>
      <c r="H32" s="296"/>
      <c r="I32" s="297"/>
      <c r="J32" s="296"/>
      <c r="K32" s="297"/>
      <c r="L32" s="36">
        <v>9500</v>
      </c>
      <c r="M32" s="350">
        <v>0.4</v>
      </c>
      <c r="N32" s="350"/>
      <c r="O32" s="172">
        <f>+L32/M32</f>
        <v>23750</v>
      </c>
      <c r="P32" s="2"/>
    </row>
    <row r="33" spans="2:19">
      <c r="B33" s="3"/>
      <c r="C33" s="171"/>
      <c r="D33" s="171"/>
      <c r="E33" s="171"/>
      <c r="F33" s="171"/>
      <c r="G33" s="171"/>
      <c r="H33" s="296"/>
      <c r="I33" s="297"/>
      <c r="J33" s="296"/>
      <c r="K33" s="297"/>
      <c r="L33" s="36"/>
      <c r="M33" s="350"/>
      <c r="N33" s="350"/>
      <c r="O33" s="36"/>
      <c r="P33" s="2"/>
    </row>
    <row r="34" spans="2:19" ht="15" thickBot="1">
      <c r="B34" s="3"/>
      <c r="C34" s="351" t="s">
        <v>53</v>
      </c>
      <c r="D34" s="352"/>
      <c r="E34" s="352"/>
      <c r="F34" s="352"/>
      <c r="G34" s="352"/>
      <c r="H34" s="352"/>
      <c r="I34" s="352"/>
      <c r="J34" s="352"/>
      <c r="K34" s="352"/>
      <c r="L34" s="352"/>
      <c r="M34" s="352"/>
      <c r="N34" s="353"/>
      <c r="O34" s="170">
        <f>+SUM(O29:O32)</f>
        <v>78777.899999999994</v>
      </c>
      <c r="P34" s="2"/>
    </row>
    <row r="35" spans="2:19" ht="13.5" customHeight="1">
      <c r="B35" s="3"/>
      <c r="C35" s="268" t="s">
        <v>54</v>
      </c>
      <c r="D35" s="269"/>
      <c r="E35" s="269"/>
      <c r="F35" s="269"/>
      <c r="G35" s="269"/>
      <c r="H35" s="269"/>
      <c r="I35" s="269"/>
      <c r="J35" s="269"/>
      <c r="K35" s="269"/>
      <c r="L35" s="269"/>
      <c r="M35" s="269"/>
      <c r="N35" s="269"/>
      <c r="O35" s="270"/>
      <c r="P35" s="2"/>
    </row>
    <row r="36" spans="2:19">
      <c r="B36" s="3"/>
      <c r="C36" s="271"/>
      <c r="D36" s="272"/>
      <c r="E36" s="272"/>
      <c r="F36" s="272"/>
      <c r="G36" s="272"/>
      <c r="H36" s="272"/>
      <c r="I36" s="272"/>
      <c r="J36" s="272"/>
      <c r="K36" s="272"/>
      <c r="L36" s="272"/>
      <c r="M36" s="272"/>
      <c r="N36" s="272"/>
      <c r="O36" s="273"/>
      <c r="P36" s="2"/>
    </row>
    <row r="37" spans="2:19" ht="15" thickBot="1">
      <c r="B37" s="3"/>
      <c r="C37" s="274"/>
      <c r="D37" s="275"/>
      <c r="E37" s="275"/>
      <c r="F37" s="275"/>
      <c r="G37" s="275"/>
      <c r="H37" s="275"/>
      <c r="I37" s="275"/>
      <c r="J37" s="275"/>
      <c r="K37" s="275"/>
      <c r="L37" s="275"/>
      <c r="M37" s="275"/>
      <c r="N37" s="275"/>
      <c r="O37" s="276"/>
      <c r="P37" s="2"/>
    </row>
    <row r="38" spans="2:19">
      <c r="B38" s="3"/>
      <c r="C38" s="281" t="s">
        <v>45</v>
      </c>
      <c r="D38" s="282"/>
      <c r="E38" s="282"/>
      <c r="F38" s="282"/>
      <c r="G38" s="282"/>
      <c r="H38" s="282"/>
      <c r="I38" s="282"/>
      <c r="J38" s="283"/>
      <c r="K38" s="32" t="s">
        <v>46</v>
      </c>
      <c r="L38" s="33" t="s">
        <v>10</v>
      </c>
      <c r="M38" s="284" t="s">
        <v>55</v>
      </c>
      <c r="N38" s="283"/>
      <c r="O38" s="34" t="s">
        <v>52</v>
      </c>
      <c r="P38" s="2"/>
    </row>
    <row r="39" spans="2:19">
      <c r="B39" s="3"/>
      <c r="C39" s="252" t="s">
        <v>142</v>
      </c>
      <c r="D39" s="253"/>
      <c r="E39" s="253"/>
      <c r="F39" s="253"/>
      <c r="G39" s="253"/>
      <c r="H39" s="253"/>
      <c r="I39" s="253"/>
      <c r="J39" s="280"/>
      <c r="K39" s="45" t="s">
        <v>145</v>
      </c>
      <c r="L39" s="161">
        <v>0.56000000000000005</v>
      </c>
      <c r="M39" s="285">
        <v>112475</v>
      </c>
      <c r="N39" s="286"/>
      <c r="O39" s="37">
        <f>+L39*M39</f>
        <v>62986.000000000007</v>
      </c>
      <c r="P39" s="2"/>
    </row>
    <row r="40" spans="2:19">
      <c r="B40" s="3"/>
      <c r="C40" s="38" t="s">
        <v>143</v>
      </c>
      <c r="D40" s="39"/>
      <c r="E40" s="39"/>
      <c r="F40" s="39"/>
      <c r="G40" s="39"/>
      <c r="H40" s="39"/>
      <c r="I40" s="39"/>
      <c r="J40" s="40"/>
      <c r="K40" s="158" t="s">
        <v>145</v>
      </c>
      <c r="L40" s="161">
        <v>0.84</v>
      </c>
      <c r="M40" s="285">
        <v>124738</v>
      </c>
      <c r="N40" s="286"/>
      <c r="O40" s="37">
        <f t="shared" ref="O40:O41" si="1">+L40*M40</f>
        <v>104779.92</v>
      </c>
      <c r="P40" s="2"/>
      <c r="S40" s="1">
        <f>32500/50</f>
        <v>650</v>
      </c>
    </row>
    <row r="41" spans="2:19">
      <c r="B41" s="3"/>
      <c r="C41" s="38" t="s">
        <v>144</v>
      </c>
      <c r="D41" s="39"/>
      <c r="E41" s="39"/>
      <c r="F41" s="39"/>
      <c r="G41" s="39"/>
      <c r="H41" s="39"/>
      <c r="I41" s="39"/>
      <c r="J41" s="40"/>
      <c r="K41" s="158" t="s">
        <v>131</v>
      </c>
      <c r="L41" s="161">
        <v>350</v>
      </c>
      <c r="M41" s="285">
        <v>650</v>
      </c>
      <c r="N41" s="286"/>
      <c r="O41" s="37">
        <f t="shared" si="1"/>
        <v>227500</v>
      </c>
      <c r="P41" s="2"/>
    </row>
    <row r="42" spans="2:19" ht="15" thickBot="1">
      <c r="B42" s="3"/>
      <c r="C42" s="264"/>
      <c r="D42" s="265"/>
      <c r="E42" s="265"/>
      <c r="F42" s="265"/>
      <c r="G42" s="265"/>
      <c r="H42" s="265"/>
      <c r="I42" s="265"/>
      <c r="J42" s="277"/>
      <c r="K42" s="158"/>
      <c r="L42" s="161"/>
      <c r="M42" s="285"/>
      <c r="N42" s="286"/>
      <c r="O42" s="37"/>
      <c r="P42" s="2"/>
    </row>
    <row r="43" spans="2:19" ht="15" thickBot="1">
      <c r="B43" s="3"/>
      <c r="C43" s="258" t="s">
        <v>53</v>
      </c>
      <c r="D43" s="259"/>
      <c r="E43" s="259"/>
      <c r="F43" s="259"/>
      <c r="G43" s="259"/>
      <c r="H43" s="259"/>
      <c r="I43" s="259"/>
      <c r="J43" s="259"/>
      <c r="K43" s="259"/>
      <c r="L43" s="259"/>
      <c r="M43" s="259"/>
      <c r="N43" s="260"/>
      <c r="O43" s="47">
        <f>SUM(O39:O42)</f>
        <v>395265.92000000004</v>
      </c>
      <c r="P43" s="2"/>
    </row>
    <row r="44" spans="2:19">
      <c r="B44" s="3"/>
      <c r="C44" s="268" t="s">
        <v>56</v>
      </c>
      <c r="D44" s="269"/>
      <c r="E44" s="269"/>
      <c r="F44" s="269"/>
      <c r="G44" s="269"/>
      <c r="H44" s="269"/>
      <c r="I44" s="269"/>
      <c r="J44" s="269"/>
      <c r="K44" s="269"/>
      <c r="L44" s="269"/>
      <c r="M44" s="269"/>
      <c r="N44" s="269"/>
      <c r="O44" s="270"/>
      <c r="P44" s="2"/>
    </row>
    <row r="45" spans="2:19">
      <c r="B45" s="3"/>
      <c r="C45" s="271"/>
      <c r="D45" s="272"/>
      <c r="E45" s="272"/>
      <c r="F45" s="272"/>
      <c r="G45" s="272"/>
      <c r="H45" s="272"/>
      <c r="I45" s="272"/>
      <c r="J45" s="272"/>
      <c r="K45" s="272"/>
      <c r="L45" s="272"/>
      <c r="M45" s="272"/>
      <c r="N45" s="272"/>
      <c r="O45" s="273"/>
      <c r="P45" s="2"/>
    </row>
    <row r="46" spans="2:19" ht="15" thickBot="1">
      <c r="B46" s="3"/>
      <c r="C46" s="274"/>
      <c r="D46" s="275"/>
      <c r="E46" s="275"/>
      <c r="F46" s="275"/>
      <c r="G46" s="275"/>
      <c r="H46" s="275"/>
      <c r="I46" s="275"/>
      <c r="J46" s="275"/>
      <c r="K46" s="275"/>
      <c r="L46" s="275"/>
      <c r="M46" s="275"/>
      <c r="N46" s="275"/>
      <c r="O46" s="276"/>
      <c r="P46" s="2"/>
    </row>
    <row r="47" spans="2:19" ht="15.75">
      <c r="B47" s="3"/>
      <c r="C47" s="281" t="s">
        <v>57</v>
      </c>
      <c r="D47" s="282"/>
      <c r="E47" s="282"/>
      <c r="F47" s="282"/>
      <c r="G47" s="282"/>
      <c r="H47" s="282"/>
      <c r="I47" s="282"/>
      <c r="J47" s="33" t="s">
        <v>58</v>
      </c>
      <c r="K47" s="44" t="s">
        <v>59</v>
      </c>
      <c r="L47" s="48" t="s">
        <v>60</v>
      </c>
      <c r="M47" s="284" t="s">
        <v>61</v>
      </c>
      <c r="N47" s="283"/>
      <c r="O47" s="34" t="s">
        <v>52</v>
      </c>
      <c r="P47" s="2"/>
    </row>
    <row r="48" spans="2:19">
      <c r="B48" s="3"/>
      <c r="C48" s="252"/>
      <c r="D48" s="253"/>
      <c r="E48" s="253"/>
      <c r="F48" s="253"/>
      <c r="G48" s="253"/>
      <c r="H48" s="253"/>
      <c r="I48" s="253"/>
      <c r="J48" s="49"/>
      <c r="K48" s="50"/>
      <c r="L48" s="49"/>
      <c r="M48" s="289"/>
      <c r="N48" s="290"/>
      <c r="O48" s="37"/>
      <c r="P48" s="2"/>
    </row>
    <row r="49" spans="2:16" ht="15" thickBot="1">
      <c r="B49" s="3"/>
      <c r="C49" s="264"/>
      <c r="D49" s="265"/>
      <c r="E49" s="265"/>
      <c r="F49" s="265"/>
      <c r="G49" s="265"/>
      <c r="H49" s="265"/>
      <c r="I49" s="265"/>
      <c r="J49" s="51"/>
      <c r="K49" s="52"/>
      <c r="L49" s="51"/>
      <c r="M49" s="266"/>
      <c r="N49" s="267"/>
      <c r="O49" s="53"/>
      <c r="P49" s="2"/>
    </row>
    <row r="50" spans="2:16" ht="15" thickBot="1">
      <c r="B50" s="3"/>
      <c r="C50" s="258" t="s">
        <v>53</v>
      </c>
      <c r="D50" s="259"/>
      <c r="E50" s="259"/>
      <c r="F50" s="259"/>
      <c r="G50" s="259"/>
      <c r="H50" s="259"/>
      <c r="I50" s="259"/>
      <c r="J50" s="259"/>
      <c r="K50" s="259"/>
      <c r="L50" s="259"/>
      <c r="M50" s="259"/>
      <c r="N50" s="260"/>
      <c r="O50" s="43"/>
      <c r="P50" s="2"/>
    </row>
    <row r="51" spans="2:16">
      <c r="B51" s="3"/>
      <c r="C51" s="268" t="s">
        <v>62</v>
      </c>
      <c r="D51" s="269"/>
      <c r="E51" s="269"/>
      <c r="F51" s="269"/>
      <c r="G51" s="269"/>
      <c r="H51" s="269"/>
      <c r="I51" s="269"/>
      <c r="J51" s="269"/>
      <c r="K51" s="269"/>
      <c r="L51" s="269"/>
      <c r="M51" s="269"/>
      <c r="N51" s="269"/>
      <c r="O51" s="270"/>
      <c r="P51" s="2"/>
    </row>
    <row r="52" spans="2:16">
      <c r="B52" s="3"/>
      <c r="C52" s="271"/>
      <c r="D52" s="272"/>
      <c r="E52" s="272"/>
      <c r="F52" s="272"/>
      <c r="G52" s="272"/>
      <c r="H52" s="272"/>
      <c r="I52" s="272"/>
      <c r="J52" s="272"/>
      <c r="K52" s="272"/>
      <c r="L52" s="272"/>
      <c r="M52" s="272"/>
      <c r="N52" s="272"/>
      <c r="O52" s="273"/>
      <c r="P52" s="2"/>
    </row>
    <row r="53" spans="2:16" ht="15" thickBot="1">
      <c r="B53" s="3"/>
      <c r="C53" s="274"/>
      <c r="D53" s="275"/>
      <c r="E53" s="275"/>
      <c r="F53" s="275"/>
      <c r="G53" s="275"/>
      <c r="H53" s="275"/>
      <c r="I53" s="275"/>
      <c r="J53" s="275"/>
      <c r="K53" s="275"/>
      <c r="L53" s="275"/>
      <c r="M53" s="275"/>
      <c r="N53" s="275"/>
      <c r="O53" s="276"/>
      <c r="P53" s="2"/>
    </row>
    <row r="54" spans="2:16" ht="31.5" customHeight="1">
      <c r="B54" s="3"/>
      <c r="C54" s="281" t="s">
        <v>63</v>
      </c>
      <c r="D54" s="282"/>
      <c r="E54" s="282"/>
      <c r="F54" s="282"/>
      <c r="G54" s="282"/>
      <c r="H54" s="282"/>
      <c r="I54" s="282"/>
      <c r="J54" s="33" t="s">
        <v>64</v>
      </c>
      <c r="K54" s="54" t="s">
        <v>65</v>
      </c>
      <c r="L54" s="55" t="s">
        <v>66</v>
      </c>
      <c r="M54" s="287" t="s">
        <v>51</v>
      </c>
      <c r="N54" s="288"/>
      <c r="O54" s="57" t="s">
        <v>52</v>
      </c>
      <c r="P54" s="2"/>
    </row>
    <row r="55" spans="2:16">
      <c r="B55" s="3"/>
      <c r="C55" s="58" t="s">
        <v>119</v>
      </c>
      <c r="D55" s="59"/>
      <c r="E55" s="59"/>
      <c r="F55" s="59"/>
      <c r="G55" s="59"/>
      <c r="H55" s="59"/>
      <c r="I55" s="59">
        <v>1</v>
      </c>
      <c r="J55" s="162">
        <v>104603</v>
      </c>
      <c r="K55" s="163">
        <v>83683</v>
      </c>
      <c r="L55" s="62">
        <f>+J55+K55</f>
        <v>188286</v>
      </c>
      <c r="M55" s="291">
        <v>3</v>
      </c>
      <c r="N55" s="292"/>
      <c r="O55" s="164">
        <f>+L55*I55/M55</f>
        <v>62762</v>
      </c>
      <c r="P55" s="2"/>
    </row>
    <row r="56" spans="2:16" ht="15" thickBot="1">
      <c r="B56" s="3"/>
      <c r="C56" s="58" t="s">
        <v>120</v>
      </c>
      <c r="D56" s="59"/>
      <c r="E56" s="59"/>
      <c r="F56" s="59"/>
      <c r="G56" s="59"/>
      <c r="H56" s="59"/>
      <c r="I56" s="59">
        <v>3</v>
      </c>
      <c r="J56" s="162">
        <v>84176</v>
      </c>
      <c r="K56" s="163">
        <v>67341</v>
      </c>
      <c r="L56" s="62">
        <f>+J56+K56</f>
        <v>151517</v>
      </c>
      <c r="M56" s="291">
        <v>3</v>
      </c>
      <c r="N56" s="292"/>
      <c r="O56" s="164">
        <f>+L56*I56/M56</f>
        <v>151517</v>
      </c>
      <c r="P56" s="2"/>
    </row>
    <row r="57" spans="2:16" ht="15" thickBot="1">
      <c r="B57" s="3"/>
      <c r="C57" s="258" t="s">
        <v>53</v>
      </c>
      <c r="D57" s="259"/>
      <c r="E57" s="259"/>
      <c r="F57" s="259"/>
      <c r="G57" s="259"/>
      <c r="H57" s="259"/>
      <c r="I57" s="259"/>
      <c r="J57" s="259"/>
      <c r="K57" s="259"/>
      <c r="L57" s="259"/>
      <c r="M57" s="259"/>
      <c r="N57" s="260"/>
      <c r="O57" s="165">
        <f>SUM(O55:O56)</f>
        <v>214279</v>
      </c>
      <c r="P57" s="2"/>
    </row>
    <row r="58" spans="2:16" ht="15" thickBot="1">
      <c r="B58" s="3"/>
      <c r="C58" s="28"/>
      <c r="O58" s="29"/>
      <c r="P58" s="2"/>
    </row>
    <row r="59" spans="2:16" ht="15" thickBot="1">
      <c r="B59" s="3"/>
      <c r="C59" s="261" t="s">
        <v>67</v>
      </c>
      <c r="D59" s="262"/>
      <c r="E59" s="262"/>
      <c r="F59" s="262"/>
      <c r="G59" s="262"/>
      <c r="H59" s="262"/>
      <c r="I59" s="262"/>
      <c r="J59" s="262"/>
      <c r="K59" s="262"/>
      <c r="L59" s="262"/>
      <c r="M59" s="262"/>
      <c r="N59" s="263"/>
      <c r="O59" s="165">
        <f>+O57+O43+O34</f>
        <v>688322.82000000007</v>
      </c>
      <c r="P59" s="2"/>
    </row>
    <row r="60" spans="2:16">
      <c r="B60" s="3"/>
      <c r="C60" s="268" t="s">
        <v>68</v>
      </c>
      <c r="D60" s="269"/>
      <c r="E60" s="269"/>
      <c r="F60" s="269"/>
      <c r="G60" s="269"/>
      <c r="H60" s="269"/>
      <c r="I60" s="269"/>
      <c r="J60" s="269"/>
      <c r="K60" s="269"/>
      <c r="L60" s="269"/>
      <c r="M60" s="269"/>
      <c r="N60" s="269"/>
      <c r="O60" s="270"/>
      <c r="P60" s="2"/>
    </row>
    <row r="61" spans="2:16">
      <c r="B61" s="3"/>
      <c r="C61" s="271"/>
      <c r="D61" s="272"/>
      <c r="E61" s="272"/>
      <c r="F61" s="272"/>
      <c r="G61" s="272"/>
      <c r="H61" s="272"/>
      <c r="I61" s="272"/>
      <c r="J61" s="272"/>
      <c r="K61" s="272"/>
      <c r="L61" s="272"/>
      <c r="M61" s="272"/>
      <c r="N61" s="272"/>
      <c r="O61" s="273"/>
      <c r="P61" s="2"/>
    </row>
    <row r="62" spans="2:16" ht="15" thickBot="1">
      <c r="B62" s="3"/>
      <c r="C62" s="274"/>
      <c r="D62" s="275"/>
      <c r="E62" s="275"/>
      <c r="F62" s="275"/>
      <c r="G62" s="275"/>
      <c r="H62" s="275"/>
      <c r="I62" s="275"/>
      <c r="J62" s="275"/>
      <c r="K62" s="275"/>
      <c r="L62" s="275"/>
      <c r="M62" s="275"/>
      <c r="N62" s="275"/>
      <c r="O62" s="276"/>
      <c r="P62" s="2"/>
    </row>
    <row r="63" spans="2:16">
      <c r="B63" s="3"/>
      <c r="C63" s="281" t="s">
        <v>69</v>
      </c>
      <c r="D63" s="282"/>
      <c r="E63" s="282"/>
      <c r="F63" s="282"/>
      <c r="G63" s="282"/>
      <c r="H63" s="282"/>
      <c r="I63" s="282"/>
      <c r="J63" s="44"/>
      <c r="K63" s="56"/>
      <c r="L63" s="55" t="s">
        <v>70</v>
      </c>
      <c r="M63" s="287" t="s">
        <v>71</v>
      </c>
      <c r="N63" s="288"/>
      <c r="O63" s="57"/>
      <c r="P63" s="2"/>
    </row>
    <row r="64" spans="2:16">
      <c r="B64" s="3"/>
      <c r="C64" s="252" t="s">
        <v>19</v>
      </c>
      <c r="D64" s="253"/>
      <c r="E64" s="253"/>
      <c r="F64" s="253"/>
      <c r="G64" s="253"/>
      <c r="H64" s="253"/>
      <c r="I64" s="253"/>
      <c r="J64" s="64"/>
      <c r="K64" s="65"/>
      <c r="L64" s="66">
        <v>0.28999999999999998</v>
      </c>
      <c r="M64" s="254"/>
      <c r="N64" s="255"/>
      <c r="O64" s="167">
        <f>+$O$59*L64</f>
        <v>199613.61780000001</v>
      </c>
      <c r="P64" s="2"/>
    </row>
    <row r="65" spans="2:16">
      <c r="B65" s="3"/>
      <c r="C65" s="38" t="s">
        <v>72</v>
      </c>
      <c r="D65" s="39"/>
      <c r="E65" s="39"/>
      <c r="F65" s="39"/>
      <c r="G65" s="39"/>
      <c r="H65" s="39"/>
      <c r="I65" s="39"/>
      <c r="J65" s="64"/>
      <c r="K65" s="65"/>
      <c r="L65" s="66">
        <v>0.01</v>
      </c>
      <c r="M65" s="254"/>
      <c r="N65" s="255"/>
      <c r="O65" s="167">
        <f t="shared" ref="O65:O66" si="2">+$O$59*L65</f>
        <v>6883.2282000000005</v>
      </c>
      <c r="P65" s="2"/>
    </row>
    <row r="66" spans="2:16" ht="15" thickBot="1">
      <c r="B66" s="3"/>
      <c r="C66" s="22" t="s">
        <v>73</v>
      </c>
      <c r="D66" s="23"/>
      <c r="E66" s="23"/>
      <c r="F66" s="23"/>
      <c r="G66" s="23"/>
      <c r="H66" s="23"/>
      <c r="I66" s="23"/>
      <c r="J66" s="68"/>
      <c r="K66" s="69"/>
      <c r="L66" s="66">
        <v>0.05</v>
      </c>
      <c r="M66" s="256"/>
      <c r="N66" s="257"/>
      <c r="O66" s="167">
        <f t="shared" si="2"/>
        <v>34416.141000000003</v>
      </c>
      <c r="P66" s="2"/>
    </row>
    <row r="67" spans="2:16" ht="15" thickBot="1">
      <c r="B67" s="3"/>
      <c r="C67" s="258" t="s">
        <v>53</v>
      </c>
      <c r="D67" s="259"/>
      <c r="E67" s="259"/>
      <c r="F67" s="259"/>
      <c r="G67" s="259"/>
      <c r="H67" s="259"/>
      <c r="I67" s="259"/>
      <c r="J67" s="259"/>
      <c r="K67" s="259"/>
      <c r="L67" s="259"/>
      <c r="M67" s="259"/>
      <c r="N67" s="260"/>
      <c r="O67" s="168">
        <f>SUM(O64:O66)</f>
        <v>240912.98700000002</v>
      </c>
      <c r="P67" s="2"/>
    </row>
    <row r="68" spans="2:16" ht="15" thickBot="1">
      <c r="B68" s="3"/>
      <c r="C68" s="28"/>
      <c r="O68" s="29"/>
      <c r="P68" s="2"/>
    </row>
    <row r="69" spans="2:16" ht="15" thickBot="1">
      <c r="B69" s="3"/>
      <c r="C69" s="261" t="s">
        <v>74</v>
      </c>
      <c r="D69" s="262"/>
      <c r="E69" s="262"/>
      <c r="F69" s="262"/>
      <c r="G69" s="262"/>
      <c r="H69" s="262"/>
      <c r="I69" s="262"/>
      <c r="J69" s="262"/>
      <c r="K69" s="262"/>
      <c r="L69" s="262"/>
      <c r="M69" s="262"/>
      <c r="N69" s="263"/>
      <c r="O69" s="166">
        <f>ROUND(O59+O67,0)</f>
        <v>929236</v>
      </c>
      <c r="P69" s="2"/>
    </row>
    <row r="70" spans="2:16">
      <c r="B70" s="3"/>
      <c r="C70" s="25"/>
      <c r="D70" s="26"/>
      <c r="E70" s="26"/>
      <c r="F70" s="26"/>
      <c r="G70" s="26"/>
      <c r="H70" s="26"/>
      <c r="I70" s="26"/>
      <c r="J70" s="26"/>
      <c r="K70" s="26"/>
      <c r="L70" s="26"/>
      <c r="M70" s="26"/>
      <c r="N70" s="26"/>
      <c r="O70" s="27"/>
      <c r="P70" s="2"/>
    </row>
    <row r="71" spans="2:16">
      <c r="B71" s="3"/>
      <c r="C71" s="28"/>
      <c r="O71" s="29"/>
      <c r="P71" s="2"/>
    </row>
    <row r="72" spans="2:16">
      <c r="B72" s="3"/>
      <c r="C72" s="28"/>
      <c r="O72" s="29"/>
      <c r="P72" s="2"/>
    </row>
    <row r="73" spans="2:16">
      <c r="B73" s="3"/>
      <c r="C73" s="28"/>
      <c r="H73" s="71" t="s">
        <v>75</v>
      </c>
      <c r="I73" s="71"/>
      <c r="J73" s="71"/>
      <c r="K73" s="71"/>
      <c r="O73" s="29"/>
      <c r="P73" s="2"/>
    </row>
    <row r="74" spans="2:16">
      <c r="B74" s="3"/>
      <c r="C74" s="28"/>
      <c r="H74" s="71" t="s">
        <v>76</v>
      </c>
      <c r="O74" s="29"/>
      <c r="P74" s="2"/>
    </row>
    <row r="75" spans="2:16">
      <c r="B75" s="3"/>
      <c r="C75" s="28"/>
      <c r="H75" s="71" t="s">
        <v>77</v>
      </c>
      <c r="O75" s="29"/>
      <c r="P75" s="2"/>
    </row>
    <row r="76" spans="2:16">
      <c r="B76" s="3"/>
      <c r="C76" s="14"/>
      <c r="D76" s="72"/>
      <c r="E76" s="72"/>
      <c r="F76" s="72"/>
      <c r="G76" s="72"/>
      <c r="H76" s="71" t="s">
        <v>78</v>
      </c>
      <c r="I76" s="72"/>
      <c r="J76" s="72"/>
      <c r="K76" s="72"/>
      <c r="L76" s="72"/>
      <c r="M76" s="72"/>
      <c r="N76" s="72"/>
      <c r="O76" s="73"/>
      <c r="P76" s="2"/>
    </row>
    <row r="77" spans="2:16">
      <c r="B77" s="3"/>
      <c r="C77" s="28"/>
      <c r="H77" s="1" t="s">
        <v>79</v>
      </c>
      <c r="O77" s="29"/>
      <c r="P77" s="2"/>
    </row>
    <row r="78" spans="2:16">
      <c r="B78" s="3"/>
      <c r="C78" s="74" t="s">
        <v>80</v>
      </c>
      <c r="D78" s="35"/>
      <c r="E78" s="35"/>
      <c r="F78" s="35"/>
      <c r="G78" s="35"/>
      <c r="H78" s="35"/>
      <c r="I78" s="35"/>
      <c r="J78" s="35"/>
      <c r="K78" s="35"/>
      <c r="L78" s="35"/>
      <c r="M78" s="35"/>
      <c r="N78" s="35"/>
      <c r="O78" s="75"/>
      <c r="P78" s="2"/>
    </row>
    <row r="79" spans="2:16">
      <c r="B79" s="3"/>
      <c r="C79" s="249"/>
      <c r="D79" s="250"/>
      <c r="E79" s="250"/>
      <c r="F79" s="250"/>
      <c r="G79" s="250"/>
      <c r="H79" s="250"/>
      <c r="I79" s="250"/>
      <c r="J79" s="250"/>
      <c r="K79" s="250"/>
      <c r="L79" s="250"/>
      <c r="M79" s="250"/>
      <c r="N79" s="250"/>
      <c r="O79" s="251"/>
      <c r="P79" s="2"/>
    </row>
    <row r="80" spans="2:16">
      <c r="B80" s="3"/>
      <c r="C80" s="249"/>
      <c r="D80" s="250"/>
      <c r="E80" s="250"/>
      <c r="F80" s="250"/>
      <c r="G80" s="250"/>
      <c r="H80" s="250"/>
      <c r="I80" s="250"/>
      <c r="J80" s="250"/>
      <c r="K80" s="250"/>
      <c r="L80" s="250"/>
      <c r="M80" s="250"/>
      <c r="N80" s="250"/>
      <c r="O80" s="251"/>
      <c r="P80" s="2"/>
    </row>
    <row r="81" spans="2:16">
      <c r="B81" s="3"/>
      <c r="C81" s="14"/>
      <c r="D81" s="72"/>
      <c r="E81" s="72"/>
      <c r="F81" s="72"/>
      <c r="G81" s="72"/>
      <c r="H81" s="72"/>
      <c r="I81" s="72"/>
      <c r="J81" s="72"/>
      <c r="K81" s="72"/>
      <c r="L81" s="72"/>
      <c r="M81" s="72"/>
      <c r="N81" s="72"/>
      <c r="O81" s="73"/>
      <c r="P81" s="2"/>
    </row>
    <row r="82" spans="2:16">
      <c r="B82" s="3"/>
      <c r="C82" s="76" t="s">
        <v>81</v>
      </c>
      <c r="D82" s="72"/>
      <c r="E82" s="72"/>
      <c r="F82" s="72"/>
      <c r="G82" s="72"/>
      <c r="H82" s="72"/>
      <c r="I82" s="72"/>
      <c r="J82" s="72"/>
      <c r="K82" s="72"/>
      <c r="L82" s="72"/>
      <c r="M82" s="72"/>
      <c r="N82" s="72"/>
      <c r="O82" s="73"/>
      <c r="P82" s="2"/>
    </row>
    <row r="83" spans="2:16" ht="12.75" customHeight="1">
      <c r="B83" s="3"/>
      <c r="C83" s="246" t="s">
        <v>82</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ht="12.95" customHeight="1">
      <c r="B85" s="3"/>
      <c r="C85" s="246" t="s">
        <v>83</v>
      </c>
      <c r="D85" s="247"/>
      <c r="E85" s="247"/>
      <c r="F85" s="247"/>
      <c r="G85" s="247"/>
      <c r="H85" s="247"/>
      <c r="I85" s="247"/>
      <c r="J85" s="247"/>
      <c r="K85" s="247"/>
      <c r="L85" s="247"/>
      <c r="M85" s="247"/>
      <c r="N85" s="247"/>
      <c r="O85" s="248"/>
      <c r="P85" s="2"/>
    </row>
    <row r="86" spans="2:16">
      <c r="B86" s="3"/>
      <c r="C86" s="246"/>
      <c r="D86" s="247"/>
      <c r="E86" s="247"/>
      <c r="F86" s="247"/>
      <c r="G86" s="247"/>
      <c r="H86" s="247"/>
      <c r="I86" s="247"/>
      <c r="J86" s="247"/>
      <c r="K86" s="247"/>
      <c r="L86" s="247"/>
      <c r="M86" s="247"/>
      <c r="N86" s="247"/>
      <c r="O86" s="248"/>
      <c r="P86" s="2"/>
    </row>
    <row r="87" spans="2:16">
      <c r="B87" s="3"/>
      <c r="C87" s="14"/>
      <c r="D87" s="72"/>
      <c r="E87" s="72"/>
      <c r="F87" s="72"/>
      <c r="G87" s="72"/>
      <c r="H87" s="72"/>
      <c r="I87" s="72"/>
      <c r="J87" s="72"/>
      <c r="K87" s="72"/>
      <c r="L87" s="72"/>
      <c r="M87" s="72"/>
      <c r="N87" s="72"/>
      <c r="O87" s="73"/>
      <c r="P87" s="2"/>
    </row>
    <row r="88" spans="2:16">
      <c r="B88" s="3"/>
      <c r="C88" s="28"/>
      <c r="H88" s="71" t="s">
        <v>75</v>
      </c>
      <c r="O88" s="29"/>
      <c r="P88" s="2"/>
    </row>
    <row r="89" spans="2:16">
      <c r="B89" s="3"/>
      <c r="C89" s="28"/>
      <c r="H89" s="1" t="s">
        <v>76</v>
      </c>
      <c r="I89" s="39"/>
      <c r="J89" s="39"/>
      <c r="K89" s="39"/>
      <c r="O89" s="29"/>
      <c r="P89" s="2"/>
    </row>
    <row r="90" spans="2:16">
      <c r="B90" s="3"/>
      <c r="C90" s="28"/>
      <c r="H90" s="1" t="s">
        <v>84</v>
      </c>
      <c r="I90" s="77"/>
      <c r="J90" s="77"/>
      <c r="K90" s="77"/>
      <c r="O90" s="29"/>
      <c r="P90" s="2"/>
    </row>
    <row r="91" spans="2:16">
      <c r="B91" s="3"/>
      <c r="C91" s="78"/>
      <c r="D91" s="72"/>
      <c r="E91" s="72"/>
      <c r="F91" s="72"/>
      <c r="G91" s="72"/>
      <c r="H91" s="1" t="s">
        <v>78</v>
      </c>
      <c r="L91" s="72"/>
      <c r="M91" s="72"/>
      <c r="N91" s="72"/>
      <c r="O91" s="73"/>
      <c r="P91" s="2"/>
    </row>
    <row r="92" spans="2:16" ht="17.25" customHeight="1">
      <c r="B92" s="3"/>
      <c r="C92" s="78"/>
      <c r="D92" s="77"/>
      <c r="E92" s="77"/>
      <c r="K92" s="238"/>
      <c r="L92" s="238"/>
      <c r="M92" s="238"/>
      <c r="N92" s="238"/>
      <c r="O92" s="239"/>
      <c r="P92" s="2"/>
    </row>
    <row r="93" spans="2:16" ht="18.75" customHeight="1" thickBot="1">
      <c r="B93" s="3"/>
      <c r="C93" s="242"/>
      <c r="D93" s="243"/>
      <c r="E93" s="243"/>
      <c r="F93" s="52"/>
      <c r="G93" s="52"/>
      <c r="H93" s="52"/>
      <c r="I93" s="52"/>
      <c r="J93" s="52"/>
      <c r="K93" s="240"/>
      <c r="L93" s="240"/>
      <c r="M93" s="240"/>
      <c r="N93" s="240"/>
      <c r="O93" s="241"/>
      <c r="P93" s="2"/>
    </row>
    <row r="94" spans="2:16" ht="15" thickBot="1">
      <c r="B94" s="79"/>
      <c r="C94" s="80"/>
      <c r="D94" s="80"/>
      <c r="E94" s="80"/>
      <c r="F94" s="80"/>
      <c r="G94" s="80"/>
      <c r="H94" s="80"/>
      <c r="I94" s="80"/>
      <c r="J94" s="80"/>
      <c r="K94" s="80"/>
      <c r="L94" s="80"/>
      <c r="M94" s="80"/>
      <c r="N94" s="80"/>
      <c r="O94" s="80"/>
      <c r="P94" s="81"/>
    </row>
    <row r="95" spans="2:16" ht="15" thickTop="1"/>
  </sheetData>
  <mergeCells count="89">
    <mergeCell ref="C85:O86"/>
    <mergeCell ref="K92:O93"/>
    <mergeCell ref="C93:E93"/>
    <mergeCell ref="M32:N32"/>
    <mergeCell ref="M33:N33"/>
    <mergeCell ref="M66:N66"/>
    <mergeCell ref="C67:N67"/>
    <mergeCell ref="C69:N69"/>
    <mergeCell ref="C79:O79"/>
    <mergeCell ref="C80:O80"/>
    <mergeCell ref="C83:O84"/>
    <mergeCell ref="C60:O62"/>
    <mergeCell ref="C63:I63"/>
    <mergeCell ref="M63:N63"/>
    <mergeCell ref="C64:I64"/>
    <mergeCell ref="M64:N64"/>
    <mergeCell ref="C30:G30"/>
    <mergeCell ref="C32:G32"/>
    <mergeCell ref="H30:I30"/>
    <mergeCell ref="H32:I32"/>
    <mergeCell ref="J30:K30"/>
    <mergeCell ref="M65:N65"/>
    <mergeCell ref="C54:I54"/>
    <mergeCell ref="M54:N54"/>
    <mergeCell ref="M55:N55"/>
    <mergeCell ref="M56:N56"/>
    <mergeCell ref="C57:N57"/>
    <mergeCell ref="C59:N59"/>
    <mergeCell ref="C51:O53"/>
    <mergeCell ref="M41:N41"/>
    <mergeCell ref="C42:J42"/>
    <mergeCell ref="M42:N42"/>
    <mergeCell ref="C43:N43"/>
    <mergeCell ref="C44:O46"/>
    <mergeCell ref="C47:I47"/>
    <mergeCell ref="M47:N47"/>
    <mergeCell ref="C48:I48"/>
    <mergeCell ref="M48:N48"/>
    <mergeCell ref="C49:I49"/>
    <mergeCell ref="M49:N49"/>
    <mergeCell ref="C50:N50"/>
    <mergeCell ref="M28:N28"/>
    <mergeCell ref="M40:N40"/>
    <mergeCell ref="M30:N30"/>
    <mergeCell ref="C31:G31"/>
    <mergeCell ref="H31:I31"/>
    <mergeCell ref="J31:K31"/>
    <mergeCell ref="M31:N31"/>
    <mergeCell ref="C34:N34"/>
    <mergeCell ref="J32:K32"/>
    <mergeCell ref="H33:I33"/>
    <mergeCell ref="J33:K33"/>
    <mergeCell ref="C35:O37"/>
    <mergeCell ref="C38:J38"/>
    <mergeCell ref="M38:N38"/>
    <mergeCell ref="C39:J39"/>
    <mergeCell ref="M39:N39"/>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D6A2D-21E0-432C-876B-6EECBA0A4500}">
  <dimension ref="B1:P95"/>
  <sheetViews>
    <sheetView showGridLines="0" view="pageBreakPreview" topLeftCell="B6" zoomScale="55" zoomScaleNormal="80" zoomScaleSheetLayoutView="5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(Entidad)'!D27</f>
        <v>3.03</v>
      </c>
      <c r="D24" s="311" t="str">
        <f>+'PRESUPUESTO OFICIAL (Entidad)'!G27</f>
        <v>Suministro e instalación concreto f'c= 3000psi para piso de rampa</v>
      </c>
      <c r="E24" s="312"/>
      <c r="F24" s="312"/>
      <c r="G24" s="312"/>
      <c r="H24" s="312"/>
      <c r="I24" s="312"/>
      <c r="J24" s="312"/>
      <c r="K24" s="312"/>
      <c r="L24" s="313"/>
      <c r="M24" s="302" t="str">
        <f>+'PRESUPUESTO OFICIAL (Entidad)'!H27</f>
        <v>M2</v>
      </c>
      <c r="N24" s="303"/>
      <c r="O24" s="31">
        <f>+'PRESUPUESTO OFICIAL (Entidad)'!I27</f>
        <v>32.14</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346" t="s">
        <v>127</v>
      </c>
      <c r="D29" s="346"/>
      <c r="E29" s="346"/>
      <c r="F29" s="346"/>
      <c r="G29" s="346"/>
      <c r="H29" s="347"/>
      <c r="I29" s="347"/>
      <c r="J29" s="347"/>
      <c r="K29" s="347"/>
      <c r="L29" s="36"/>
      <c r="M29" s="348">
        <v>0.1</v>
      </c>
      <c r="N29" s="349"/>
      <c r="O29" s="172">
        <f>+M29*O57</f>
        <v>3214.1849999999999</v>
      </c>
      <c r="P29" s="2"/>
    </row>
    <row r="30" spans="2:16">
      <c r="B30" s="3"/>
      <c r="C30" s="354" t="s">
        <v>139</v>
      </c>
      <c r="D30" s="355"/>
      <c r="E30" s="355"/>
      <c r="F30" s="355"/>
      <c r="G30" s="356"/>
      <c r="H30" s="296"/>
      <c r="I30" s="297"/>
      <c r="J30" s="296"/>
      <c r="K30" s="297"/>
      <c r="L30" s="36">
        <v>100000</v>
      </c>
      <c r="M30" s="349">
        <v>50</v>
      </c>
      <c r="N30" s="349"/>
      <c r="O30" s="172">
        <f>+L30/M30</f>
        <v>2000</v>
      </c>
      <c r="P30" s="2"/>
    </row>
    <row r="31" spans="2:16">
      <c r="B31" s="3"/>
      <c r="C31" s="346" t="s">
        <v>140</v>
      </c>
      <c r="D31" s="346"/>
      <c r="E31" s="346"/>
      <c r="F31" s="346"/>
      <c r="G31" s="346"/>
      <c r="H31" s="347"/>
      <c r="I31" s="347"/>
      <c r="J31" s="347"/>
      <c r="K31" s="347"/>
      <c r="L31" s="36">
        <v>68000</v>
      </c>
      <c r="M31" s="350">
        <v>50</v>
      </c>
      <c r="N31" s="350"/>
      <c r="O31" s="172">
        <f t="shared" ref="O31:O32" si="0">+L31/M31</f>
        <v>1360</v>
      </c>
      <c r="P31" s="2"/>
    </row>
    <row r="32" spans="2:16">
      <c r="B32" s="3"/>
      <c r="C32" s="354" t="s">
        <v>147</v>
      </c>
      <c r="D32" s="355"/>
      <c r="E32" s="355"/>
      <c r="F32" s="355"/>
      <c r="G32" s="356"/>
      <c r="H32" s="296"/>
      <c r="I32" s="297"/>
      <c r="J32" s="296"/>
      <c r="K32" s="297"/>
      <c r="L32" s="36">
        <v>9500</v>
      </c>
      <c r="M32" s="350">
        <v>0.4</v>
      </c>
      <c r="N32" s="350"/>
      <c r="O32" s="172">
        <f t="shared" si="0"/>
        <v>23750</v>
      </c>
      <c r="P32" s="2"/>
    </row>
    <row r="33" spans="2:16">
      <c r="B33" s="3"/>
      <c r="C33" s="171"/>
      <c r="D33" s="171"/>
      <c r="E33" s="171"/>
      <c r="F33" s="171"/>
      <c r="G33" s="171"/>
      <c r="H33" s="296"/>
      <c r="I33" s="297"/>
      <c r="J33" s="296"/>
      <c r="K33" s="297"/>
      <c r="L33" s="36"/>
      <c r="M33" s="350"/>
      <c r="N33" s="350"/>
      <c r="O33" s="36"/>
      <c r="P33" s="2"/>
    </row>
    <row r="34" spans="2:16" ht="15" thickBot="1">
      <c r="B34" s="3"/>
      <c r="C34" s="351" t="s">
        <v>53</v>
      </c>
      <c r="D34" s="352"/>
      <c r="E34" s="352"/>
      <c r="F34" s="352"/>
      <c r="G34" s="352"/>
      <c r="H34" s="352"/>
      <c r="I34" s="352"/>
      <c r="J34" s="352"/>
      <c r="K34" s="352"/>
      <c r="L34" s="352"/>
      <c r="M34" s="352"/>
      <c r="N34" s="353"/>
      <c r="O34" s="170">
        <f>+SUM(O29:O32)</f>
        <v>30324.184999999998</v>
      </c>
      <c r="P34" s="2"/>
    </row>
    <row r="35" spans="2:16" ht="13.5" customHeight="1">
      <c r="B35" s="3"/>
      <c r="C35" s="268" t="s">
        <v>54</v>
      </c>
      <c r="D35" s="269"/>
      <c r="E35" s="269"/>
      <c r="F35" s="269"/>
      <c r="G35" s="269"/>
      <c r="H35" s="269"/>
      <c r="I35" s="269"/>
      <c r="J35" s="269"/>
      <c r="K35" s="269"/>
      <c r="L35" s="269"/>
      <c r="M35" s="269"/>
      <c r="N35" s="269"/>
      <c r="O35" s="270"/>
      <c r="P35" s="2"/>
    </row>
    <row r="36" spans="2:16">
      <c r="B36" s="3"/>
      <c r="C36" s="271"/>
      <c r="D36" s="272"/>
      <c r="E36" s="272"/>
      <c r="F36" s="272"/>
      <c r="G36" s="272"/>
      <c r="H36" s="272"/>
      <c r="I36" s="272"/>
      <c r="J36" s="272"/>
      <c r="K36" s="272"/>
      <c r="L36" s="272"/>
      <c r="M36" s="272"/>
      <c r="N36" s="272"/>
      <c r="O36" s="273"/>
      <c r="P36" s="2"/>
    </row>
    <row r="37" spans="2:16" ht="15" thickBot="1">
      <c r="B37" s="3"/>
      <c r="C37" s="274"/>
      <c r="D37" s="275"/>
      <c r="E37" s="275"/>
      <c r="F37" s="275"/>
      <c r="G37" s="275"/>
      <c r="H37" s="275"/>
      <c r="I37" s="275"/>
      <c r="J37" s="275"/>
      <c r="K37" s="275"/>
      <c r="L37" s="275"/>
      <c r="M37" s="275"/>
      <c r="N37" s="275"/>
      <c r="O37" s="276"/>
      <c r="P37" s="2"/>
    </row>
    <row r="38" spans="2:16">
      <c r="B38" s="3"/>
      <c r="C38" s="281" t="s">
        <v>45</v>
      </c>
      <c r="D38" s="282"/>
      <c r="E38" s="282"/>
      <c r="F38" s="282"/>
      <c r="G38" s="282"/>
      <c r="H38" s="282"/>
      <c r="I38" s="282"/>
      <c r="J38" s="283"/>
      <c r="K38" s="32" t="s">
        <v>46</v>
      </c>
      <c r="L38" s="33" t="s">
        <v>10</v>
      </c>
      <c r="M38" s="284" t="s">
        <v>55</v>
      </c>
      <c r="N38" s="283"/>
      <c r="O38" s="34" t="s">
        <v>52</v>
      </c>
      <c r="P38" s="2"/>
    </row>
    <row r="39" spans="2:16">
      <c r="B39" s="3"/>
      <c r="C39" s="252" t="s">
        <v>142</v>
      </c>
      <c r="D39" s="253"/>
      <c r="E39" s="253"/>
      <c r="F39" s="253"/>
      <c r="G39" s="253"/>
      <c r="H39" s="253"/>
      <c r="I39" s="253"/>
      <c r="J39" s="280"/>
      <c r="K39" s="45" t="s">
        <v>145</v>
      </c>
      <c r="L39" s="161">
        <v>7.0000000000000007E-2</v>
      </c>
      <c r="M39" s="285">
        <v>112475</v>
      </c>
      <c r="N39" s="286"/>
      <c r="O39" s="37">
        <f>+L39*M39</f>
        <v>7873.2500000000009</v>
      </c>
      <c r="P39" s="2"/>
    </row>
    <row r="40" spans="2:16">
      <c r="B40" s="3"/>
      <c r="C40" s="38" t="s">
        <v>143</v>
      </c>
      <c r="D40" s="39"/>
      <c r="E40" s="39"/>
      <c r="F40" s="39"/>
      <c r="G40" s="39"/>
      <c r="H40" s="39"/>
      <c r="I40" s="39"/>
      <c r="J40" s="40"/>
      <c r="K40" s="158" t="s">
        <v>145</v>
      </c>
      <c r="L40" s="161">
        <v>0.105</v>
      </c>
      <c r="M40" s="285">
        <v>124738</v>
      </c>
      <c r="N40" s="286"/>
      <c r="O40" s="37">
        <f>+L40*M40</f>
        <v>13097.49</v>
      </c>
      <c r="P40" s="2"/>
    </row>
    <row r="41" spans="2:16">
      <c r="B41" s="3"/>
      <c r="C41" s="38" t="s">
        <v>144</v>
      </c>
      <c r="D41" s="39"/>
      <c r="E41" s="39"/>
      <c r="F41" s="39"/>
      <c r="G41" s="39"/>
      <c r="H41" s="39"/>
      <c r="I41" s="39"/>
      <c r="J41" s="40"/>
      <c r="K41" s="158" t="s">
        <v>131</v>
      </c>
      <c r="L41" s="161">
        <v>43.75</v>
      </c>
      <c r="M41" s="285">
        <v>650</v>
      </c>
      <c r="N41" s="286"/>
      <c r="O41" s="37">
        <f>+L41*M41</f>
        <v>28437.5</v>
      </c>
      <c r="P41" s="2"/>
    </row>
    <row r="42" spans="2:16" ht="15" thickBot="1">
      <c r="B42" s="3"/>
      <c r="C42" s="264"/>
      <c r="D42" s="265"/>
      <c r="E42" s="265"/>
      <c r="F42" s="265"/>
      <c r="G42" s="265"/>
      <c r="H42" s="265"/>
      <c r="I42" s="265"/>
      <c r="J42" s="277"/>
      <c r="K42" s="158"/>
      <c r="L42" s="161"/>
      <c r="M42" s="285"/>
      <c r="N42" s="286"/>
      <c r="O42" s="37"/>
      <c r="P42" s="2"/>
    </row>
    <row r="43" spans="2:16" ht="15" thickBot="1">
      <c r="B43" s="3"/>
      <c r="C43" s="258" t="s">
        <v>53</v>
      </c>
      <c r="D43" s="259"/>
      <c r="E43" s="259"/>
      <c r="F43" s="259"/>
      <c r="G43" s="259"/>
      <c r="H43" s="259"/>
      <c r="I43" s="259"/>
      <c r="J43" s="259"/>
      <c r="K43" s="259"/>
      <c r="L43" s="259"/>
      <c r="M43" s="259"/>
      <c r="N43" s="260"/>
      <c r="O43" s="47">
        <f>SUM(O39:O42)</f>
        <v>49408.240000000005</v>
      </c>
      <c r="P43" s="2"/>
    </row>
    <row r="44" spans="2:16">
      <c r="B44" s="3"/>
      <c r="C44" s="268" t="s">
        <v>56</v>
      </c>
      <c r="D44" s="269"/>
      <c r="E44" s="269"/>
      <c r="F44" s="269"/>
      <c r="G44" s="269"/>
      <c r="H44" s="269"/>
      <c r="I44" s="269"/>
      <c r="J44" s="269"/>
      <c r="K44" s="269"/>
      <c r="L44" s="269"/>
      <c r="M44" s="269"/>
      <c r="N44" s="269"/>
      <c r="O44" s="270"/>
      <c r="P44" s="2"/>
    </row>
    <row r="45" spans="2:16">
      <c r="B45" s="3"/>
      <c r="C45" s="271"/>
      <c r="D45" s="272"/>
      <c r="E45" s="272"/>
      <c r="F45" s="272"/>
      <c r="G45" s="272"/>
      <c r="H45" s="272"/>
      <c r="I45" s="272"/>
      <c r="J45" s="272"/>
      <c r="K45" s="272"/>
      <c r="L45" s="272"/>
      <c r="M45" s="272"/>
      <c r="N45" s="272"/>
      <c r="O45" s="273"/>
      <c r="P45" s="2"/>
    </row>
    <row r="46" spans="2:16" ht="15" thickBot="1">
      <c r="B46" s="3"/>
      <c r="C46" s="274"/>
      <c r="D46" s="275"/>
      <c r="E46" s="275"/>
      <c r="F46" s="275"/>
      <c r="G46" s="275"/>
      <c r="H46" s="275"/>
      <c r="I46" s="275"/>
      <c r="J46" s="275"/>
      <c r="K46" s="275"/>
      <c r="L46" s="275"/>
      <c r="M46" s="275"/>
      <c r="N46" s="275"/>
      <c r="O46" s="276"/>
      <c r="P46" s="2"/>
    </row>
    <row r="47" spans="2:16" ht="15.75">
      <c r="B47" s="3"/>
      <c r="C47" s="281" t="s">
        <v>57</v>
      </c>
      <c r="D47" s="282"/>
      <c r="E47" s="282"/>
      <c r="F47" s="282"/>
      <c r="G47" s="282"/>
      <c r="H47" s="282"/>
      <c r="I47" s="282"/>
      <c r="J47" s="33" t="s">
        <v>58</v>
      </c>
      <c r="K47" s="44" t="s">
        <v>59</v>
      </c>
      <c r="L47" s="48" t="s">
        <v>60</v>
      </c>
      <c r="M47" s="284" t="s">
        <v>61</v>
      </c>
      <c r="N47" s="283"/>
      <c r="O47" s="34" t="s">
        <v>52</v>
      </c>
      <c r="P47" s="2"/>
    </row>
    <row r="48" spans="2:16">
      <c r="B48" s="3"/>
      <c r="C48" s="252"/>
      <c r="D48" s="253"/>
      <c r="E48" s="253"/>
      <c r="F48" s="253"/>
      <c r="G48" s="253"/>
      <c r="H48" s="253"/>
      <c r="I48" s="253"/>
      <c r="J48" s="49"/>
      <c r="K48" s="50"/>
      <c r="L48" s="49"/>
      <c r="M48" s="289"/>
      <c r="N48" s="290"/>
      <c r="O48" s="37"/>
      <c r="P48" s="2"/>
    </row>
    <row r="49" spans="2:16" ht="15" thickBot="1">
      <c r="B49" s="3"/>
      <c r="C49" s="264"/>
      <c r="D49" s="265"/>
      <c r="E49" s="265"/>
      <c r="F49" s="265"/>
      <c r="G49" s="265"/>
      <c r="H49" s="265"/>
      <c r="I49" s="265"/>
      <c r="J49" s="51"/>
      <c r="K49" s="52"/>
      <c r="L49" s="51"/>
      <c r="M49" s="266"/>
      <c r="N49" s="267"/>
      <c r="O49" s="53"/>
      <c r="P49" s="2"/>
    </row>
    <row r="50" spans="2:16" ht="15" thickBot="1">
      <c r="B50" s="3"/>
      <c r="C50" s="258" t="s">
        <v>53</v>
      </c>
      <c r="D50" s="259"/>
      <c r="E50" s="259"/>
      <c r="F50" s="259"/>
      <c r="G50" s="259"/>
      <c r="H50" s="259"/>
      <c r="I50" s="259"/>
      <c r="J50" s="259"/>
      <c r="K50" s="259"/>
      <c r="L50" s="259"/>
      <c r="M50" s="259"/>
      <c r="N50" s="260"/>
      <c r="O50" s="43"/>
      <c r="P50" s="2"/>
    </row>
    <row r="51" spans="2:16">
      <c r="B51" s="3"/>
      <c r="C51" s="268" t="s">
        <v>62</v>
      </c>
      <c r="D51" s="269"/>
      <c r="E51" s="269"/>
      <c r="F51" s="269"/>
      <c r="G51" s="269"/>
      <c r="H51" s="269"/>
      <c r="I51" s="269"/>
      <c r="J51" s="269"/>
      <c r="K51" s="269"/>
      <c r="L51" s="269"/>
      <c r="M51" s="269"/>
      <c r="N51" s="269"/>
      <c r="O51" s="270"/>
      <c r="P51" s="2"/>
    </row>
    <row r="52" spans="2:16">
      <c r="B52" s="3"/>
      <c r="C52" s="271"/>
      <c r="D52" s="272"/>
      <c r="E52" s="272"/>
      <c r="F52" s="272"/>
      <c r="G52" s="272"/>
      <c r="H52" s="272"/>
      <c r="I52" s="272"/>
      <c r="J52" s="272"/>
      <c r="K52" s="272"/>
      <c r="L52" s="272"/>
      <c r="M52" s="272"/>
      <c r="N52" s="272"/>
      <c r="O52" s="273"/>
      <c r="P52" s="2"/>
    </row>
    <row r="53" spans="2:16" ht="15" thickBot="1">
      <c r="B53" s="3"/>
      <c r="C53" s="274"/>
      <c r="D53" s="275"/>
      <c r="E53" s="275"/>
      <c r="F53" s="275"/>
      <c r="G53" s="275"/>
      <c r="H53" s="275"/>
      <c r="I53" s="275"/>
      <c r="J53" s="275"/>
      <c r="K53" s="275"/>
      <c r="L53" s="275"/>
      <c r="M53" s="275"/>
      <c r="N53" s="275"/>
      <c r="O53" s="276"/>
      <c r="P53" s="2"/>
    </row>
    <row r="54" spans="2:16" ht="31.5" customHeight="1">
      <c r="B54" s="3"/>
      <c r="C54" s="281" t="s">
        <v>63</v>
      </c>
      <c r="D54" s="282"/>
      <c r="E54" s="282"/>
      <c r="F54" s="282"/>
      <c r="G54" s="282"/>
      <c r="H54" s="282"/>
      <c r="I54" s="282"/>
      <c r="J54" s="33" t="s">
        <v>64</v>
      </c>
      <c r="K54" s="54" t="s">
        <v>65</v>
      </c>
      <c r="L54" s="55" t="s">
        <v>66</v>
      </c>
      <c r="M54" s="287" t="s">
        <v>51</v>
      </c>
      <c r="N54" s="288"/>
      <c r="O54" s="57" t="s">
        <v>52</v>
      </c>
      <c r="P54" s="2"/>
    </row>
    <row r="55" spans="2:16">
      <c r="B55" s="3"/>
      <c r="C55" s="58" t="s">
        <v>119</v>
      </c>
      <c r="D55" s="59"/>
      <c r="E55" s="59"/>
      <c r="F55" s="59"/>
      <c r="G55" s="59"/>
      <c r="H55" s="59"/>
      <c r="I55" s="59">
        <v>1</v>
      </c>
      <c r="J55" s="162">
        <v>104603</v>
      </c>
      <c r="K55" s="163">
        <v>83683</v>
      </c>
      <c r="L55" s="62">
        <v>188286</v>
      </c>
      <c r="M55" s="291">
        <v>20</v>
      </c>
      <c r="N55" s="292"/>
      <c r="O55" s="164">
        <f>+L55*I55/M55</f>
        <v>9414.2999999999993</v>
      </c>
      <c r="P55" s="2"/>
    </row>
    <row r="56" spans="2:16" ht="15" thickBot="1">
      <c r="B56" s="3"/>
      <c r="C56" s="58" t="s">
        <v>120</v>
      </c>
      <c r="D56" s="59"/>
      <c r="E56" s="59"/>
      <c r="F56" s="59"/>
      <c r="G56" s="59"/>
      <c r="H56" s="59"/>
      <c r="I56" s="59">
        <v>3</v>
      </c>
      <c r="J56" s="162">
        <v>84176</v>
      </c>
      <c r="K56" s="163">
        <v>67341</v>
      </c>
      <c r="L56" s="62">
        <v>151517</v>
      </c>
      <c r="M56" s="291">
        <v>20</v>
      </c>
      <c r="N56" s="292"/>
      <c r="O56" s="164">
        <f>+L56*I56/M56</f>
        <v>22727.55</v>
      </c>
      <c r="P56" s="2"/>
    </row>
    <row r="57" spans="2:16" ht="15" thickBot="1">
      <c r="B57" s="3"/>
      <c r="C57" s="258" t="s">
        <v>53</v>
      </c>
      <c r="D57" s="259"/>
      <c r="E57" s="259"/>
      <c r="F57" s="259"/>
      <c r="G57" s="259"/>
      <c r="H57" s="259"/>
      <c r="I57" s="259"/>
      <c r="J57" s="259"/>
      <c r="K57" s="259"/>
      <c r="L57" s="259"/>
      <c r="M57" s="259"/>
      <c r="N57" s="260"/>
      <c r="O57" s="165">
        <f>SUM(O55:O56)</f>
        <v>32141.85</v>
      </c>
      <c r="P57" s="2"/>
    </row>
    <row r="58" spans="2:16" ht="15" thickBot="1">
      <c r="B58" s="3"/>
      <c r="C58" s="28"/>
      <c r="O58" s="29"/>
      <c r="P58" s="2"/>
    </row>
    <row r="59" spans="2:16" ht="15" thickBot="1">
      <c r="B59" s="3"/>
      <c r="C59" s="261" t="s">
        <v>67</v>
      </c>
      <c r="D59" s="262"/>
      <c r="E59" s="262"/>
      <c r="F59" s="262"/>
      <c r="G59" s="262"/>
      <c r="H59" s="262"/>
      <c r="I59" s="262"/>
      <c r="J59" s="262"/>
      <c r="K59" s="262"/>
      <c r="L59" s="262"/>
      <c r="M59" s="262"/>
      <c r="N59" s="263"/>
      <c r="O59" s="165">
        <f>+O57+O43+O34</f>
        <v>111874.27499999999</v>
      </c>
      <c r="P59" s="2"/>
    </row>
    <row r="60" spans="2:16">
      <c r="B60" s="3"/>
      <c r="C60" s="268" t="s">
        <v>68</v>
      </c>
      <c r="D60" s="269"/>
      <c r="E60" s="269"/>
      <c r="F60" s="269"/>
      <c r="G60" s="269"/>
      <c r="H60" s="269"/>
      <c r="I60" s="269"/>
      <c r="J60" s="269"/>
      <c r="K60" s="269"/>
      <c r="L60" s="269"/>
      <c r="M60" s="269"/>
      <c r="N60" s="269"/>
      <c r="O60" s="270"/>
      <c r="P60" s="2"/>
    </row>
    <row r="61" spans="2:16">
      <c r="B61" s="3"/>
      <c r="C61" s="271"/>
      <c r="D61" s="272"/>
      <c r="E61" s="272"/>
      <c r="F61" s="272"/>
      <c r="G61" s="272"/>
      <c r="H61" s="272"/>
      <c r="I61" s="272"/>
      <c r="J61" s="272"/>
      <c r="K61" s="272"/>
      <c r="L61" s="272"/>
      <c r="M61" s="272"/>
      <c r="N61" s="272"/>
      <c r="O61" s="273"/>
      <c r="P61" s="2"/>
    </row>
    <row r="62" spans="2:16" ht="15" thickBot="1">
      <c r="B62" s="3"/>
      <c r="C62" s="274"/>
      <c r="D62" s="275"/>
      <c r="E62" s="275"/>
      <c r="F62" s="275"/>
      <c r="G62" s="275"/>
      <c r="H62" s="275"/>
      <c r="I62" s="275"/>
      <c r="J62" s="275"/>
      <c r="K62" s="275"/>
      <c r="L62" s="275"/>
      <c r="M62" s="275"/>
      <c r="N62" s="275"/>
      <c r="O62" s="276"/>
      <c r="P62" s="2"/>
    </row>
    <row r="63" spans="2:16">
      <c r="B63" s="3"/>
      <c r="C63" s="281" t="s">
        <v>69</v>
      </c>
      <c r="D63" s="282"/>
      <c r="E63" s="282"/>
      <c r="F63" s="282"/>
      <c r="G63" s="282"/>
      <c r="H63" s="282"/>
      <c r="I63" s="282"/>
      <c r="J63" s="44"/>
      <c r="K63" s="56"/>
      <c r="L63" s="55" t="s">
        <v>70</v>
      </c>
      <c r="M63" s="287" t="s">
        <v>71</v>
      </c>
      <c r="N63" s="288"/>
      <c r="O63" s="57"/>
      <c r="P63" s="2"/>
    </row>
    <row r="64" spans="2:16">
      <c r="B64" s="3"/>
      <c r="C64" s="252" t="s">
        <v>19</v>
      </c>
      <c r="D64" s="253"/>
      <c r="E64" s="253"/>
      <c r="F64" s="253"/>
      <c r="G64" s="253"/>
      <c r="H64" s="253"/>
      <c r="I64" s="253"/>
      <c r="J64" s="64"/>
      <c r="K64" s="65"/>
      <c r="L64" s="66">
        <v>0.28999999999999998</v>
      </c>
      <c r="M64" s="254"/>
      <c r="N64" s="255"/>
      <c r="O64" s="167">
        <f>+$O$59*L64</f>
        <v>32443.539749999996</v>
      </c>
      <c r="P64" s="2"/>
    </row>
    <row r="65" spans="2:16">
      <c r="B65" s="3"/>
      <c r="C65" s="38" t="s">
        <v>72</v>
      </c>
      <c r="D65" s="39"/>
      <c r="E65" s="39"/>
      <c r="F65" s="39"/>
      <c r="G65" s="39"/>
      <c r="H65" s="39"/>
      <c r="I65" s="39"/>
      <c r="J65" s="64"/>
      <c r="K65" s="65"/>
      <c r="L65" s="66">
        <v>0.01</v>
      </c>
      <c r="M65" s="254"/>
      <c r="N65" s="255"/>
      <c r="O65" s="167">
        <f t="shared" ref="O65:O66" si="1">+$O$59*L65</f>
        <v>1118.7427499999999</v>
      </c>
      <c r="P65" s="2"/>
    </row>
    <row r="66" spans="2:16" ht="15" thickBot="1">
      <c r="B66" s="3"/>
      <c r="C66" s="22" t="s">
        <v>73</v>
      </c>
      <c r="D66" s="23"/>
      <c r="E66" s="23"/>
      <c r="F66" s="23"/>
      <c r="G66" s="23"/>
      <c r="H66" s="23"/>
      <c r="I66" s="23"/>
      <c r="J66" s="68"/>
      <c r="K66" s="69"/>
      <c r="L66" s="66">
        <v>0.05</v>
      </c>
      <c r="M66" s="256"/>
      <c r="N66" s="257"/>
      <c r="O66" s="167">
        <f t="shared" si="1"/>
        <v>5593.7137499999999</v>
      </c>
      <c r="P66" s="2"/>
    </row>
    <row r="67" spans="2:16" ht="15" thickBot="1">
      <c r="B67" s="3"/>
      <c r="C67" s="258" t="s">
        <v>53</v>
      </c>
      <c r="D67" s="259"/>
      <c r="E67" s="259"/>
      <c r="F67" s="259"/>
      <c r="G67" s="259"/>
      <c r="H67" s="259"/>
      <c r="I67" s="259"/>
      <c r="J67" s="259"/>
      <c r="K67" s="259"/>
      <c r="L67" s="259"/>
      <c r="M67" s="259"/>
      <c r="N67" s="260"/>
      <c r="O67" s="168">
        <f>SUM(O64:O66)</f>
        <v>39155.996249999997</v>
      </c>
      <c r="P67" s="2"/>
    </row>
    <row r="68" spans="2:16" ht="15" thickBot="1">
      <c r="B68" s="3"/>
      <c r="C68" s="28"/>
      <c r="O68" s="29"/>
      <c r="P68" s="2"/>
    </row>
    <row r="69" spans="2:16" ht="15" thickBot="1">
      <c r="B69" s="3"/>
      <c r="C69" s="261" t="s">
        <v>74</v>
      </c>
      <c r="D69" s="262"/>
      <c r="E69" s="262"/>
      <c r="F69" s="262"/>
      <c r="G69" s="262"/>
      <c r="H69" s="262"/>
      <c r="I69" s="262"/>
      <c r="J69" s="262"/>
      <c r="K69" s="262"/>
      <c r="L69" s="262"/>
      <c r="M69" s="262"/>
      <c r="N69" s="263"/>
      <c r="O69" s="166">
        <f>ROUND(O59+O67,0)</f>
        <v>151030</v>
      </c>
      <c r="P69" s="2"/>
    </row>
    <row r="70" spans="2:16">
      <c r="B70" s="3"/>
      <c r="C70" s="25"/>
      <c r="D70" s="26"/>
      <c r="E70" s="26"/>
      <c r="F70" s="26"/>
      <c r="G70" s="26"/>
      <c r="H70" s="26"/>
      <c r="I70" s="26"/>
      <c r="J70" s="26"/>
      <c r="K70" s="26"/>
      <c r="L70" s="26"/>
      <c r="M70" s="26"/>
      <c r="N70" s="26"/>
      <c r="O70" s="27"/>
      <c r="P70" s="2"/>
    </row>
    <row r="71" spans="2:16">
      <c r="B71" s="3"/>
      <c r="C71" s="28"/>
      <c r="O71" s="29"/>
      <c r="P71" s="2"/>
    </row>
    <row r="72" spans="2:16">
      <c r="B72" s="3"/>
      <c r="C72" s="28"/>
      <c r="O72" s="29"/>
      <c r="P72" s="2"/>
    </row>
    <row r="73" spans="2:16">
      <c r="B73" s="3"/>
      <c r="C73" s="28"/>
      <c r="H73" s="71" t="s">
        <v>75</v>
      </c>
      <c r="I73" s="71"/>
      <c r="J73" s="71"/>
      <c r="K73" s="71"/>
      <c r="O73" s="29"/>
      <c r="P73" s="2"/>
    </row>
    <row r="74" spans="2:16">
      <c r="B74" s="3"/>
      <c r="C74" s="28"/>
      <c r="H74" s="71" t="s">
        <v>76</v>
      </c>
      <c r="O74" s="29"/>
      <c r="P74" s="2"/>
    </row>
    <row r="75" spans="2:16">
      <c r="B75" s="3"/>
      <c r="C75" s="28"/>
      <c r="H75" s="71" t="s">
        <v>77</v>
      </c>
      <c r="O75" s="29"/>
      <c r="P75" s="2"/>
    </row>
    <row r="76" spans="2:16">
      <c r="B76" s="3"/>
      <c r="C76" s="14"/>
      <c r="D76" s="72"/>
      <c r="E76" s="72"/>
      <c r="F76" s="72"/>
      <c r="G76" s="72"/>
      <c r="H76" s="71" t="s">
        <v>78</v>
      </c>
      <c r="I76" s="72"/>
      <c r="J76" s="72"/>
      <c r="K76" s="72"/>
      <c r="L76" s="72"/>
      <c r="M76" s="72"/>
      <c r="N76" s="72"/>
      <c r="O76" s="73"/>
      <c r="P76" s="2"/>
    </row>
    <row r="77" spans="2:16">
      <c r="B77" s="3"/>
      <c r="C77" s="28"/>
      <c r="H77" s="1" t="s">
        <v>79</v>
      </c>
      <c r="O77" s="29"/>
      <c r="P77" s="2"/>
    </row>
    <row r="78" spans="2:16">
      <c r="B78" s="3"/>
      <c r="C78" s="74" t="s">
        <v>80</v>
      </c>
      <c r="D78" s="35"/>
      <c r="E78" s="35"/>
      <c r="F78" s="35"/>
      <c r="G78" s="35"/>
      <c r="H78" s="35"/>
      <c r="I78" s="35"/>
      <c r="J78" s="35"/>
      <c r="K78" s="35"/>
      <c r="L78" s="35"/>
      <c r="M78" s="35"/>
      <c r="N78" s="35"/>
      <c r="O78" s="75"/>
      <c r="P78" s="2"/>
    </row>
    <row r="79" spans="2:16">
      <c r="B79" s="3"/>
      <c r="C79" s="249"/>
      <c r="D79" s="250"/>
      <c r="E79" s="250"/>
      <c r="F79" s="250"/>
      <c r="G79" s="250"/>
      <c r="H79" s="250"/>
      <c r="I79" s="250"/>
      <c r="J79" s="250"/>
      <c r="K79" s="250"/>
      <c r="L79" s="250"/>
      <c r="M79" s="250"/>
      <c r="N79" s="250"/>
      <c r="O79" s="251"/>
      <c r="P79" s="2"/>
    </row>
    <row r="80" spans="2:16">
      <c r="B80" s="3"/>
      <c r="C80" s="249"/>
      <c r="D80" s="250"/>
      <c r="E80" s="250"/>
      <c r="F80" s="250"/>
      <c r="G80" s="250"/>
      <c r="H80" s="250"/>
      <c r="I80" s="250"/>
      <c r="J80" s="250"/>
      <c r="K80" s="250"/>
      <c r="L80" s="250"/>
      <c r="M80" s="250"/>
      <c r="N80" s="250"/>
      <c r="O80" s="251"/>
      <c r="P80" s="2"/>
    </row>
    <row r="81" spans="2:16">
      <c r="B81" s="3"/>
      <c r="C81" s="14"/>
      <c r="D81" s="72"/>
      <c r="E81" s="72"/>
      <c r="F81" s="72"/>
      <c r="G81" s="72"/>
      <c r="H81" s="72"/>
      <c r="I81" s="72"/>
      <c r="J81" s="72"/>
      <c r="K81" s="72"/>
      <c r="L81" s="72"/>
      <c r="M81" s="72"/>
      <c r="N81" s="72"/>
      <c r="O81" s="73"/>
      <c r="P81" s="2"/>
    </row>
    <row r="82" spans="2:16">
      <c r="B82" s="3"/>
      <c r="C82" s="76" t="s">
        <v>81</v>
      </c>
      <c r="D82" s="72"/>
      <c r="E82" s="72"/>
      <c r="F82" s="72"/>
      <c r="G82" s="72"/>
      <c r="H82" s="72"/>
      <c r="I82" s="72"/>
      <c r="J82" s="72"/>
      <c r="K82" s="72"/>
      <c r="L82" s="72"/>
      <c r="M82" s="72"/>
      <c r="N82" s="72"/>
      <c r="O82" s="73"/>
      <c r="P82" s="2"/>
    </row>
    <row r="83" spans="2:16" ht="12.75" customHeight="1">
      <c r="B83" s="3"/>
      <c r="C83" s="246" t="s">
        <v>82</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ht="12.95" customHeight="1">
      <c r="B85" s="3"/>
      <c r="C85" s="246" t="s">
        <v>83</v>
      </c>
      <c r="D85" s="247"/>
      <c r="E85" s="247"/>
      <c r="F85" s="247"/>
      <c r="G85" s="247"/>
      <c r="H85" s="247"/>
      <c r="I85" s="247"/>
      <c r="J85" s="247"/>
      <c r="K85" s="247"/>
      <c r="L85" s="247"/>
      <c r="M85" s="247"/>
      <c r="N85" s="247"/>
      <c r="O85" s="248"/>
      <c r="P85" s="2"/>
    </row>
    <row r="86" spans="2:16">
      <c r="B86" s="3"/>
      <c r="C86" s="246"/>
      <c r="D86" s="247"/>
      <c r="E86" s="247"/>
      <c r="F86" s="247"/>
      <c r="G86" s="247"/>
      <c r="H86" s="247"/>
      <c r="I86" s="247"/>
      <c r="J86" s="247"/>
      <c r="K86" s="247"/>
      <c r="L86" s="247"/>
      <c r="M86" s="247"/>
      <c r="N86" s="247"/>
      <c r="O86" s="248"/>
      <c r="P86" s="2"/>
    </row>
    <row r="87" spans="2:16">
      <c r="B87" s="3"/>
      <c r="C87" s="14"/>
      <c r="D87" s="72"/>
      <c r="E87" s="72"/>
      <c r="F87" s="72"/>
      <c r="G87" s="72"/>
      <c r="H87" s="72"/>
      <c r="I87" s="72"/>
      <c r="J87" s="72"/>
      <c r="K87" s="72"/>
      <c r="L87" s="72"/>
      <c r="M87" s="72"/>
      <c r="N87" s="72"/>
      <c r="O87" s="73"/>
      <c r="P87" s="2"/>
    </row>
    <row r="88" spans="2:16">
      <c r="B88" s="3"/>
      <c r="C88" s="28"/>
      <c r="H88" s="71" t="s">
        <v>75</v>
      </c>
      <c r="O88" s="29"/>
      <c r="P88" s="2"/>
    </row>
    <row r="89" spans="2:16">
      <c r="B89" s="3"/>
      <c r="C89" s="28"/>
      <c r="H89" s="1" t="s">
        <v>76</v>
      </c>
      <c r="I89" s="39"/>
      <c r="J89" s="39"/>
      <c r="K89" s="39"/>
      <c r="O89" s="29"/>
      <c r="P89" s="2"/>
    </row>
    <row r="90" spans="2:16">
      <c r="B90" s="3"/>
      <c r="C90" s="28"/>
      <c r="H90" s="1" t="s">
        <v>84</v>
      </c>
      <c r="I90" s="77"/>
      <c r="J90" s="77"/>
      <c r="K90" s="77"/>
      <c r="O90" s="29"/>
      <c r="P90" s="2"/>
    </row>
    <row r="91" spans="2:16">
      <c r="B91" s="3"/>
      <c r="C91" s="78"/>
      <c r="D91" s="72"/>
      <c r="E91" s="72"/>
      <c r="F91" s="72"/>
      <c r="G91" s="72"/>
      <c r="H91" s="1" t="s">
        <v>78</v>
      </c>
      <c r="L91" s="72"/>
      <c r="M91" s="72"/>
      <c r="N91" s="72"/>
      <c r="O91" s="73"/>
      <c r="P91" s="2"/>
    </row>
    <row r="92" spans="2:16" ht="17.25" customHeight="1">
      <c r="B92" s="3"/>
      <c r="C92" s="78"/>
      <c r="D92" s="77"/>
      <c r="E92" s="77"/>
      <c r="K92" s="238"/>
      <c r="L92" s="238"/>
      <c r="M92" s="238"/>
      <c r="N92" s="238"/>
      <c r="O92" s="239"/>
      <c r="P92" s="2"/>
    </row>
    <row r="93" spans="2:16" ht="18.75" customHeight="1" thickBot="1">
      <c r="B93" s="3"/>
      <c r="C93" s="242"/>
      <c r="D93" s="243"/>
      <c r="E93" s="243"/>
      <c r="F93" s="52"/>
      <c r="G93" s="52"/>
      <c r="H93" s="52"/>
      <c r="I93" s="52"/>
      <c r="J93" s="52"/>
      <c r="K93" s="240"/>
      <c r="L93" s="240"/>
      <c r="M93" s="240"/>
      <c r="N93" s="240"/>
      <c r="O93" s="241"/>
      <c r="P93" s="2"/>
    </row>
    <row r="94" spans="2:16" ht="15" thickBot="1">
      <c r="B94" s="79"/>
      <c r="C94" s="80"/>
      <c r="D94" s="80"/>
      <c r="E94" s="80"/>
      <c r="F94" s="80"/>
      <c r="G94" s="80"/>
      <c r="H94" s="80"/>
      <c r="I94" s="80"/>
      <c r="J94" s="80"/>
      <c r="K94" s="80"/>
      <c r="L94" s="80"/>
      <c r="M94" s="80"/>
      <c r="N94" s="80"/>
      <c r="O94" s="80"/>
      <c r="P94" s="81"/>
    </row>
    <row r="95" spans="2:16" ht="15" thickTop="1"/>
  </sheetData>
  <mergeCells count="89">
    <mergeCell ref="C83:O84"/>
    <mergeCell ref="C85:O86"/>
    <mergeCell ref="K92:O93"/>
    <mergeCell ref="C93:E93"/>
    <mergeCell ref="M65:N65"/>
    <mergeCell ref="M66:N66"/>
    <mergeCell ref="C67:N67"/>
    <mergeCell ref="C69:N69"/>
    <mergeCell ref="C79:O79"/>
    <mergeCell ref="C80:O80"/>
    <mergeCell ref="C64:I64"/>
    <mergeCell ref="M64:N64"/>
    <mergeCell ref="C50:N50"/>
    <mergeCell ref="C51:O53"/>
    <mergeCell ref="C54:I54"/>
    <mergeCell ref="M54:N54"/>
    <mergeCell ref="M55:N55"/>
    <mergeCell ref="M56:N56"/>
    <mergeCell ref="C57:N57"/>
    <mergeCell ref="C59:N59"/>
    <mergeCell ref="C60:O62"/>
    <mergeCell ref="C63:I63"/>
    <mergeCell ref="M63:N63"/>
    <mergeCell ref="C47:I47"/>
    <mergeCell ref="M47:N47"/>
    <mergeCell ref="C48:I48"/>
    <mergeCell ref="M48:N48"/>
    <mergeCell ref="C49:I49"/>
    <mergeCell ref="M49:N49"/>
    <mergeCell ref="H33:I33"/>
    <mergeCell ref="J33:K33"/>
    <mergeCell ref="M33:N33"/>
    <mergeCell ref="C44:O46"/>
    <mergeCell ref="C34:N34"/>
    <mergeCell ref="C35:O37"/>
    <mergeCell ref="C38:J38"/>
    <mergeCell ref="M38:N38"/>
    <mergeCell ref="C39:J39"/>
    <mergeCell ref="M39:N39"/>
    <mergeCell ref="M40:N40"/>
    <mergeCell ref="M41:N41"/>
    <mergeCell ref="C42:J42"/>
    <mergeCell ref="M42:N42"/>
    <mergeCell ref="C43:N43"/>
    <mergeCell ref="C31:G31"/>
    <mergeCell ref="H31:I31"/>
    <mergeCell ref="J31:K31"/>
    <mergeCell ref="M31:N31"/>
    <mergeCell ref="C32:G32"/>
    <mergeCell ref="H32:I32"/>
    <mergeCell ref="J32:K32"/>
    <mergeCell ref="M32:N32"/>
    <mergeCell ref="M28:N28"/>
    <mergeCell ref="C30:G30"/>
    <mergeCell ref="H30:I30"/>
    <mergeCell ref="J30:K30"/>
    <mergeCell ref="M30:N30"/>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9BC97-DC48-40FC-9400-4B0683FFCBE9}">
  <dimension ref="B1:P95"/>
  <sheetViews>
    <sheetView showGridLines="0" view="pageBreakPreview" topLeftCell="B1" zoomScale="55" zoomScaleNormal="80" zoomScaleSheetLayoutView="55" zoomScalePageLayoutView="85" workbookViewId="0">
      <selection activeCell="AB63" sqref="AB63"/>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t="s">
        <v>42</v>
      </c>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(Entidad)'!D27</f>
        <v>3.03</v>
      </c>
      <c r="D24" s="311" t="str">
        <f>+'PRESUPUESTO OFICIAL (Entidad)'!G27</f>
        <v>Suministro e instalación concreto f'c= 3000psi para piso de rampa</v>
      </c>
      <c r="E24" s="312"/>
      <c r="F24" s="312"/>
      <c r="G24" s="312"/>
      <c r="H24" s="312"/>
      <c r="I24" s="312"/>
      <c r="J24" s="312"/>
      <c r="K24" s="312"/>
      <c r="L24" s="313"/>
      <c r="M24" s="302" t="str">
        <f>+'PRESUPUESTO OFICIAL (Entidad)'!H27</f>
        <v>M2</v>
      </c>
      <c r="N24" s="303"/>
      <c r="O24" s="31">
        <f>+'PRESUPUESTO OFICIAL (Entidad)'!I27</f>
        <v>32.14</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346" t="s">
        <v>127</v>
      </c>
      <c r="D29" s="346"/>
      <c r="E29" s="346"/>
      <c r="F29" s="346"/>
      <c r="G29" s="346"/>
      <c r="H29" s="347"/>
      <c r="I29" s="347"/>
      <c r="J29" s="347"/>
      <c r="K29" s="347"/>
      <c r="L29" s="36"/>
      <c r="M29" s="348">
        <v>0.1</v>
      </c>
      <c r="N29" s="349"/>
      <c r="O29" s="172">
        <v>3214.1849999999999</v>
      </c>
      <c r="P29" s="2"/>
    </row>
    <row r="30" spans="2:16">
      <c r="B30" s="3"/>
      <c r="C30" s="354" t="s">
        <v>139</v>
      </c>
      <c r="D30" s="355"/>
      <c r="E30" s="355"/>
      <c r="F30" s="355"/>
      <c r="G30" s="356"/>
      <c r="H30" s="296"/>
      <c r="I30" s="297"/>
      <c r="J30" s="296"/>
      <c r="K30" s="297"/>
      <c r="L30" s="36"/>
      <c r="M30" s="349">
        <v>50</v>
      </c>
      <c r="N30" s="349"/>
      <c r="O30" s="172">
        <v>2400</v>
      </c>
      <c r="P30" s="2"/>
    </row>
    <row r="31" spans="2:16">
      <c r="B31" s="3"/>
      <c r="C31" s="346" t="s">
        <v>140</v>
      </c>
      <c r="D31" s="346"/>
      <c r="E31" s="346"/>
      <c r="F31" s="346"/>
      <c r="G31" s="346"/>
      <c r="H31" s="347"/>
      <c r="I31" s="347"/>
      <c r="J31" s="347"/>
      <c r="K31" s="347"/>
      <c r="L31" s="36"/>
      <c r="M31" s="350">
        <v>50</v>
      </c>
      <c r="N31" s="350"/>
      <c r="O31" s="36">
        <v>1360</v>
      </c>
      <c r="P31" s="2"/>
    </row>
    <row r="32" spans="2:16">
      <c r="B32" s="3"/>
      <c r="C32" s="354" t="s">
        <v>147</v>
      </c>
      <c r="D32" s="355"/>
      <c r="E32" s="355"/>
      <c r="F32" s="355"/>
      <c r="G32" s="356"/>
      <c r="H32" s="296"/>
      <c r="I32" s="297"/>
      <c r="J32" s="296"/>
      <c r="K32" s="297"/>
      <c r="L32" s="36"/>
      <c r="M32" s="350">
        <v>0.4</v>
      </c>
      <c r="N32" s="350"/>
      <c r="O32" s="36">
        <v>11250</v>
      </c>
      <c r="P32" s="2"/>
    </row>
    <row r="33" spans="2:16">
      <c r="B33" s="3"/>
      <c r="C33" s="171"/>
      <c r="D33" s="171"/>
      <c r="E33" s="171"/>
      <c r="F33" s="171"/>
      <c r="G33" s="171"/>
      <c r="H33" s="296"/>
      <c r="I33" s="297"/>
      <c r="J33" s="296"/>
      <c r="K33" s="297"/>
      <c r="L33" s="36"/>
      <c r="M33" s="350"/>
      <c r="N33" s="350"/>
      <c r="O33" s="36"/>
      <c r="P33" s="2"/>
    </row>
    <row r="34" spans="2:16" ht="15" thickBot="1">
      <c r="B34" s="3"/>
      <c r="C34" s="351" t="s">
        <v>53</v>
      </c>
      <c r="D34" s="352"/>
      <c r="E34" s="352"/>
      <c r="F34" s="352"/>
      <c r="G34" s="352"/>
      <c r="H34" s="352"/>
      <c r="I34" s="352"/>
      <c r="J34" s="352"/>
      <c r="K34" s="352"/>
      <c r="L34" s="352"/>
      <c r="M34" s="352"/>
      <c r="N34" s="353"/>
      <c r="O34" s="170">
        <f>+SUM(O29:O32)</f>
        <v>18224.184999999998</v>
      </c>
      <c r="P34" s="2"/>
    </row>
    <row r="35" spans="2:16" ht="13.5" customHeight="1">
      <c r="B35" s="3"/>
      <c r="C35" s="268" t="s">
        <v>54</v>
      </c>
      <c r="D35" s="269"/>
      <c r="E35" s="269"/>
      <c r="F35" s="269"/>
      <c r="G35" s="269"/>
      <c r="H35" s="269"/>
      <c r="I35" s="269"/>
      <c r="J35" s="269"/>
      <c r="K35" s="269"/>
      <c r="L35" s="269"/>
      <c r="M35" s="269"/>
      <c r="N35" s="269"/>
      <c r="O35" s="270"/>
      <c r="P35" s="2"/>
    </row>
    <row r="36" spans="2:16">
      <c r="B36" s="3"/>
      <c r="C36" s="271"/>
      <c r="D36" s="272"/>
      <c r="E36" s="272"/>
      <c r="F36" s="272"/>
      <c r="G36" s="272"/>
      <c r="H36" s="272"/>
      <c r="I36" s="272"/>
      <c r="J36" s="272"/>
      <c r="K36" s="272"/>
      <c r="L36" s="272"/>
      <c r="M36" s="272"/>
      <c r="N36" s="272"/>
      <c r="O36" s="273"/>
      <c r="P36" s="2"/>
    </row>
    <row r="37" spans="2:16" ht="15" thickBot="1">
      <c r="B37" s="3"/>
      <c r="C37" s="274"/>
      <c r="D37" s="275"/>
      <c r="E37" s="275"/>
      <c r="F37" s="275"/>
      <c r="G37" s="275"/>
      <c r="H37" s="275"/>
      <c r="I37" s="275"/>
      <c r="J37" s="275"/>
      <c r="K37" s="275"/>
      <c r="L37" s="275"/>
      <c r="M37" s="275"/>
      <c r="N37" s="275"/>
      <c r="O37" s="276"/>
      <c r="P37" s="2"/>
    </row>
    <row r="38" spans="2:16">
      <c r="B38" s="3"/>
      <c r="C38" s="281" t="s">
        <v>45</v>
      </c>
      <c r="D38" s="282"/>
      <c r="E38" s="282"/>
      <c r="F38" s="282"/>
      <c r="G38" s="282"/>
      <c r="H38" s="282"/>
      <c r="I38" s="282"/>
      <c r="J38" s="283"/>
      <c r="K38" s="32" t="s">
        <v>46</v>
      </c>
      <c r="L38" s="33" t="s">
        <v>10</v>
      </c>
      <c r="M38" s="284" t="s">
        <v>55</v>
      </c>
      <c r="N38" s="283"/>
      <c r="O38" s="34" t="s">
        <v>52</v>
      </c>
      <c r="P38" s="2"/>
    </row>
    <row r="39" spans="2:16">
      <c r="B39" s="3"/>
      <c r="C39" s="252" t="s">
        <v>142</v>
      </c>
      <c r="D39" s="253"/>
      <c r="E39" s="253"/>
      <c r="F39" s="253"/>
      <c r="G39" s="253"/>
      <c r="H39" s="253"/>
      <c r="I39" s="253"/>
      <c r="J39" s="280"/>
      <c r="K39" s="45" t="s">
        <v>145</v>
      </c>
      <c r="L39" s="161">
        <v>7.0000000000000007E-2</v>
      </c>
      <c r="M39" s="285">
        <v>112475</v>
      </c>
      <c r="N39" s="286"/>
      <c r="O39" s="37">
        <v>8266.9125000000004</v>
      </c>
      <c r="P39" s="2"/>
    </row>
    <row r="40" spans="2:16">
      <c r="B40" s="3"/>
      <c r="C40" s="38" t="s">
        <v>143</v>
      </c>
      <c r="D40" s="39"/>
      <c r="E40" s="39"/>
      <c r="F40" s="39"/>
      <c r="G40" s="39"/>
      <c r="H40" s="39"/>
      <c r="I40" s="39"/>
      <c r="J40" s="40"/>
      <c r="K40" s="158" t="s">
        <v>145</v>
      </c>
      <c r="L40" s="161">
        <v>0.105</v>
      </c>
      <c r="M40" s="285">
        <v>124738</v>
      </c>
      <c r="N40" s="286"/>
      <c r="O40" s="159">
        <v>13752.309375000001</v>
      </c>
      <c r="P40" s="2"/>
    </row>
    <row r="41" spans="2:16">
      <c r="B41" s="3"/>
      <c r="C41" s="38" t="s">
        <v>144</v>
      </c>
      <c r="D41" s="39"/>
      <c r="E41" s="39"/>
      <c r="F41" s="39"/>
      <c r="G41" s="39"/>
      <c r="H41" s="39"/>
      <c r="I41" s="39"/>
      <c r="J41" s="40"/>
      <c r="K41" s="158" t="s">
        <v>131</v>
      </c>
      <c r="L41" s="161">
        <v>43.75</v>
      </c>
      <c r="M41" s="285">
        <v>637</v>
      </c>
      <c r="N41" s="286"/>
      <c r="O41" s="159">
        <v>29247.028124999997</v>
      </c>
      <c r="P41" s="2"/>
    </row>
    <row r="42" spans="2:16" ht="15" thickBot="1">
      <c r="B42" s="3"/>
      <c r="C42" s="264" t="s">
        <v>148</v>
      </c>
      <c r="D42" s="265"/>
      <c r="E42" s="265"/>
      <c r="F42" s="265"/>
      <c r="G42" s="265"/>
      <c r="H42" s="265"/>
      <c r="I42" s="265"/>
      <c r="J42" s="277"/>
      <c r="K42" s="158" t="s">
        <v>146</v>
      </c>
      <c r="L42" s="161">
        <v>22.5</v>
      </c>
      <c r="M42" s="285">
        <v>2</v>
      </c>
      <c r="N42" s="286"/>
      <c r="O42" s="46">
        <v>44.178750000000001</v>
      </c>
      <c r="P42" s="2"/>
    </row>
    <row r="43" spans="2:16" ht="15" thickBot="1">
      <c r="B43" s="3"/>
      <c r="C43" s="258" t="s">
        <v>53</v>
      </c>
      <c r="D43" s="259"/>
      <c r="E43" s="259"/>
      <c r="F43" s="259"/>
      <c r="G43" s="259"/>
      <c r="H43" s="259"/>
      <c r="I43" s="259"/>
      <c r="J43" s="259"/>
      <c r="K43" s="259"/>
      <c r="L43" s="259"/>
      <c r="M43" s="259"/>
      <c r="N43" s="260"/>
      <c r="O43" s="47">
        <f>SUM(O39:O42)</f>
        <v>51310.428749999999</v>
      </c>
      <c r="P43" s="2"/>
    </row>
    <row r="44" spans="2:16">
      <c r="B44" s="3"/>
      <c r="C44" s="268" t="s">
        <v>56</v>
      </c>
      <c r="D44" s="269"/>
      <c r="E44" s="269"/>
      <c r="F44" s="269"/>
      <c r="G44" s="269"/>
      <c r="H44" s="269"/>
      <c r="I44" s="269"/>
      <c r="J44" s="269"/>
      <c r="K44" s="269"/>
      <c r="L44" s="269"/>
      <c r="M44" s="269"/>
      <c r="N44" s="269"/>
      <c r="O44" s="270"/>
      <c r="P44" s="2"/>
    </row>
    <row r="45" spans="2:16">
      <c r="B45" s="3"/>
      <c r="C45" s="271"/>
      <c r="D45" s="272"/>
      <c r="E45" s="272"/>
      <c r="F45" s="272"/>
      <c r="G45" s="272"/>
      <c r="H45" s="272"/>
      <c r="I45" s="272"/>
      <c r="J45" s="272"/>
      <c r="K45" s="272"/>
      <c r="L45" s="272"/>
      <c r="M45" s="272"/>
      <c r="N45" s="272"/>
      <c r="O45" s="273"/>
      <c r="P45" s="2"/>
    </row>
    <row r="46" spans="2:16" ht="15" thickBot="1">
      <c r="B46" s="3"/>
      <c r="C46" s="274"/>
      <c r="D46" s="275"/>
      <c r="E46" s="275"/>
      <c r="F46" s="275"/>
      <c r="G46" s="275"/>
      <c r="H46" s="275"/>
      <c r="I46" s="275"/>
      <c r="J46" s="275"/>
      <c r="K46" s="275"/>
      <c r="L46" s="275"/>
      <c r="M46" s="275"/>
      <c r="N46" s="275"/>
      <c r="O46" s="276"/>
      <c r="P46" s="2"/>
    </row>
    <row r="47" spans="2:16" ht="15.75">
      <c r="B47" s="3"/>
      <c r="C47" s="281" t="s">
        <v>57</v>
      </c>
      <c r="D47" s="282"/>
      <c r="E47" s="282"/>
      <c r="F47" s="282"/>
      <c r="G47" s="282"/>
      <c r="H47" s="282"/>
      <c r="I47" s="282"/>
      <c r="J47" s="33" t="s">
        <v>58</v>
      </c>
      <c r="K47" s="44" t="s">
        <v>59</v>
      </c>
      <c r="L47" s="48" t="s">
        <v>60</v>
      </c>
      <c r="M47" s="284" t="s">
        <v>61</v>
      </c>
      <c r="N47" s="283"/>
      <c r="O47" s="34" t="s">
        <v>52</v>
      </c>
      <c r="P47" s="2"/>
    </row>
    <row r="48" spans="2:16">
      <c r="B48" s="3"/>
      <c r="C48" s="252"/>
      <c r="D48" s="253"/>
      <c r="E48" s="253"/>
      <c r="F48" s="253"/>
      <c r="G48" s="253"/>
      <c r="H48" s="253"/>
      <c r="I48" s="253"/>
      <c r="J48" s="49"/>
      <c r="K48" s="50"/>
      <c r="L48" s="49"/>
      <c r="M48" s="289"/>
      <c r="N48" s="290"/>
      <c r="O48" s="37"/>
      <c r="P48" s="2"/>
    </row>
    <row r="49" spans="2:16" ht="15" thickBot="1">
      <c r="B49" s="3"/>
      <c r="C49" s="264"/>
      <c r="D49" s="265"/>
      <c r="E49" s="265"/>
      <c r="F49" s="265"/>
      <c r="G49" s="265"/>
      <c r="H49" s="265"/>
      <c r="I49" s="265"/>
      <c r="J49" s="51"/>
      <c r="K49" s="52"/>
      <c r="L49" s="51"/>
      <c r="M49" s="266"/>
      <c r="N49" s="267"/>
      <c r="O49" s="53"/>
      <c r="P49" s="2"/>
    </row>
    <row r="50" spans="2:16" ht="15" thickBot="1">
      <c r="B50" s="3"/>
      <c r="C50" s="258" t="s">
        <v>53</v>
      </c>
      <c r="D50" s="259"/>
      <c r="E50" s="259"/>
      <c r="F50" s="259"/>
      <c r="G50" s="259"/>
      <c r="H50" s="259"/>
      <c r="I50" s="259"/>
      <c r="J50" s="259"/>
      <c r="K50" s="259"/>
      <c r="L50" s="259"/>
      <c r="M50" s="259"/>
      <c r="N50" s="260"/>
      <c r="O50" s="43"/>
      <c r="P50" s="2"/>
    </row>
    <row r="51" spans="2:16">
      <c r="B51" s="3"/>
      <c r="C51" s="268" t="s">
        <v>62</v>
      </c>
      <c r="D51" s="269"/>
      <c r="E51" s="269"/>
      <c r="F51" s="269"/>
      <c r="G51" s="269"/>
      <c r="H51" s="269"/>
      <c r="I51" s="269"/>
      <c r="J51" s="269"/>
      <c r="K51" s="269"/>
      <c r="L51" s="269"/>
      <c r="M51" s="269"/>
      <c r="N51" s="269"/>
      <c r="O51" s="270"/>
      <c r="P51" s="2"/>
    </row>
    <row r="52" spans="2:16">
      <c r="B52" s="3"/>
      <c r="C52" s="271"/>
      <c r="D52" s="272"/>
      <c r="E52" s="272"/>
      <c r="F52" s="272"/>
      <c r="G52" s="272"/>
      <c r="H52" s="272"/>
      <c r="I52" s="272"/>
      <c r="J52" s="272"/>
      <c r="K52" s="272"/>
      <c r="L52" s="272"/>
      <c r="M52" s="272"/>
      <c r="N52" s="272"/>
      <c r="O52" s="273"/>
      <c r="P52" s="2"/>
    </row>
    <row r="53" spans="2:16" ht="15" thickBot="1">
      <c r="B53" s="3"/>
      <c r="C53" s="274"/>
      <c r="D53" s="275"/>
      <c r="E53" s="275"/>
      <c r="F53" s="275"/>
      <c r="G53" s="275"/>
      <c r="H53" s="275"/>
      <c r="I53" s="275"/>
      <c r="J53" s="275"/>
      <c r="K53" s="275"/>
      <c r="L53" s="275"/>
      <c r="M53" s="275"/>
      <c r="N53" s="275"/>
      <c r="O53" s="276"/>
      <c r="P53" s="2"/>
    </row>
    <row r="54" spans="2:16" ht="31.5" customHeight="1">
      <c r="B54" s="3"/>
      <c r="C54" s="281" t="s">
        <v>63</v>
      </c>
      <c r="D54" s="282"/>
      <c r="E54" s="282"/>
      <c r="F54" s="282"/>
      <c r="G54" s="282"/>
      <c r="H54" s="282"/>
      <c r="I54" s="282"/>
      <c r="J54" s="33" t="s">
        <v>64</v>
      </c>
      <c r="K54" s="54" t="s">
        <v>65</v>
      </c>
      <c r="L54" s="55" t="s">
        <v>66</v>
      </c>
      <c r="M54" s="287" t="s">
        <v>51</v>
      </c>
      <c r="N54" s="288"/>
      <c r="O54" s="57" t="s">
        <v>52</v>
      </c>
      <c r="P54" s="2"/>
    </row>
    <row r="55" spans="2:16">
      <c r="B55" s="3"/>
      <c r="C55" s="58" t="s">
        <v>119</v>
      </c>
      <c r="D55" s="59"/>
      <c r="E55" s="59"/>
      <c r="F55" s="59"/>
      <c r="G55" s="59"/>
      <c r="H55" s="59"/>
      <c r="I55" s="59"/>
      <c r="J55" s="162">
        <v>104603</v>
      </c>
      <c r="K55" s="163">
        <v>83683</v>
      </c>
      <c r="L55" s="62">
        <v>188286</v>
      </c>
      <c r="M55" s="291">
        <v>20</v>
      </c>
      <c r="N55" s="292"/>
      <c r="O55" s="164">
        <v>9414.3000000000011</v>
      </c>
      <c r="P55" s="2"/>
    </row>
    <row r="56" spans="2:16" ht="15" thickBot="1">
      <c r="B56" s="3"/>
      <c r="C56" s="58" t="s">
        <v>120</v>
      </c>
      <c r="D56" s="59"/>
      <c r="E56" s="59"/>
      <c r="F56" s="59"/>
      <c r="G56" s="59"/>
      <c r="H56" s="59"/>
      <c r="I56" s="59"/>
      <c r="J56" s="162">
        <v>84176</v>
      </c>
      <c r="K56" s="163">
        <v>67341</v>
      </c>
      <c r="L56" s="62">
        <v>151517</v>
      </c>
      <c r="M56" s="291">
        <v>20</v>
      </c>
      <c r="N56" s="292"/>
      <c r="O56" s="164">
        <v>22727.55</v>
      </c>
      <c r="P56" s="2"/>
    </row>
    <row r="57" spans="2:16" ht="15" thickBot="1">
      <c r="B57" s="3"/>
      <c r="C57" s="258" t="s">
        <v>53</v>
      </c>
      <c r="D57" s="259"/>
      <c r="E57" s="259"/>
      <c r="F57" s="259"/>
      <c r="G57" s="259"/>
      <c r="H57" s="259"/>
      <c r="I57" s="259"/>
      <c r="J57" s="259"/>
      <c r="K57" s="259"/>
      <c r="L57" s="259"/>
      <c r="M57" s="259"/>
      <c r="N57" s="260"/>
      <c r="O57" s="165">
        <f>SUM(O55:O56)</f>
        <v>32141.85</v>
      </c>
      <c r="P57" s="2"/>
    </row>
    <row r="58" spans="2:16" ht="15" thickBot="1">
      <c r="B58" s="3"/>
      <c r="C58" s="28"/>
      <c r="O58" s="29"/>
      <c r="P58" s="2"/>
    </row>
    <row r="59" spans="2:16" ht="15" thickBot="1">
      <c r="B59" s="3"/>
      <c r="C59" s="261" t="s">
        <v>67</v>
      </c>
      <c r="D59" s="262"/>
      <c r="E59" s="262"/>
      <c r="F59" s="262"/>
      <c r="G59" s="262"/>
      <c r="H59" s="262"/>
      <c r="I59" s="262"/>
      <c r="J59" s="262"/>
      <c r="K59" s="262"/>
      <c r="L59" s="262"/>
      <c r="M59" s="262"/>
      <c r="N59" s="263"/>
      <c r="O59" s="165">
        <f>+O57+O43+O34</f>
        <v>101676.46375</v>
      </c>
      <c r="P59" s="2"/>
    </row>
    <row r="60" spans="2:16">
      <c r="B60" s="3"/>
      <c r="C60" s="268" t="s">
        <v>68</v>
      </c>
      <c r="D60" s="269"/>
      <c r="E60" s="269"/>
      <c r="F60" s="269"/>
      <c r="G60" s="269"/>
      <c r="H60" s="269"/>
      <c r="I60" s="269"/>
      <c r="J60" s="269"/>
      <c r="K60" s="269"/>
      <c r="L60" s="269"/>
      <c r="M60" s="269"/>
      <c r="N60" s="269"/>
      <c r="O60" s="270"/>
      <c r="P60" s="2"/>
    </row>
    <row r="61" spans="2:16">
      <c r="B61" s="3"/>
      <c r="C61" s="271"/>
      <c r="D61" s="272"/>
      <c r="E61" s="272"/>
      <c r="F61" s="272"/>
      <c r="G61" s="272"/>
      <c r="H61" s="272"/>
      <c r="I61" s="272"/>
      <c r="J61" s="272"/>
      <c r="K61" s="272"/>
      <c r="L61" s="272"/>
      <c r="M61" s="272"/>
      <c r="N61" s="272"/>
      <c r="O61" s="273"/>
      <c r="P61" s="2"/>
    </row>
    <row r="62" spans="2:16" ht="15" thickBot="1">
      <c r="B62" s="3"/>
      <c r="C62" s="274"/>
      <c r="D62" s="275"/>
      <c r="E62" s="275"/>
      <c r="F62" s="275"/>
      <c r="G62" s="275"/>
      <c r="H62" s="275"/>
      <c r="I62" s="275"/>
      <c r="J62" s="275"/>
      <c r="K62" s="275"/>
      <c r="L62" s="275"/>
      <c r="M62" s="275"/>
      <c r="N62" s="275"/>
      <c r="O62" s="276"/>
      <c r="P62" s="2"/>
    </row>
    <row r="63" spans="2:16">
      <c r="B63" s="3"/>
      <c r="C63" s="281" t="s">
        <v>69</v>
      </c>
      <c r="D63" s="282"/>
      <c r="E63" s="282"/>
      <c r="F63" s="282"/>
      <c r="G63" s="282"/>
      <c r="H63" s="282"/>
      <c r="I63" s="282"/>
      <c r="J63" s="44"/>
      <c r="K63" s="56"/>
      <c r="L63" s="55" t="s">
        <v>70</v>
      </c>
      <c r="M63" s="287" t="s">
        <v>71</v>
      </c>
      <c r="N63" s="288"/>
      <c r="O63" s="57"/>
      <c r="P63" s="2"/>
    </row>
    <row r="64" spans="2:16">
      <c r="B64" s="3"/>
      <c r="C64" s="252" t="s">
        <v>19</v>
      </c>
      <c r="D64" s="253"/>
      <c r="E64" s="253"/>
      <c r="F64" s="253"/>
      <c r="G64" s="253"/>
      <c r="H64" s="253"/>
      <c r="I64" s="253"/>
      <c r="J64" s="64"/>
      <c r="K64" s="65"/>
      <c r="L64" s="66">
        <v>0.28999999999999998</v>
      </c>
      <c r="M64" s="254"/>
      <c r="N64" s="255"/>
      <c r="O64" s="167">
        <f>+$O$59*L64</f>
        <v>29486.174487499997</v>
      </c>
      <c r="P64" s="2"/>
    </row>
    <row r="65" spans="2:16">
      <c r="B65" s="3"/>
      <c r="C65" s="38" t="s">
        <v>72</v>
      </c>
      <c r="D65" s="39"/>
      <c r="E65" s="39"/>
      <c r="F65" s="39"/>
      <c r="G65" s="39"/>
      <c r="H65" s="39"/>
      <c r="I65" s="39"/>
      <c r="J65" s="64"/>
      <c r="K65" s="65"/>
      <c r="L65" s="66">
        <v>0.01</v>
      </c>
      <c r="M65" s="254"/>
      <c r="N65" s="255"/>
      <c r="O65" s="167">
        <f t="shared" ref="O65:O66" si="0">+$O$59*L65</f>
        <v>1016.7646374999999</v>
      </c>
      <c r="P65" s="2"/>
    </row>
    <row r="66" spans="2:16" ht="15" thickBot="1">
      <c r="B66" s="3"/>
      <c r="C66" s="22" t="s">
        <v>73</v>
      </c>
      <c r="D66" s="23"/>
      <c r="E66" s="23"/>
      <c r="F66" s="23"/>
      <c r="G66" s="23"/>
      <c r="H66" s="23"/>
      <c r="I66" s="23"/>
      <c r="J66" s="68"/>
      <c r="K66" s="69"/>
      <c r="L66" s="66">
        <v>0.05</v>
      </c>
      <c r="M66" s="256"/>
      <c r="N66" s="257"/>
      <c r="O66" s="167">
        <f t="shared" si="0"/>
        <v>5083.8231875000001</v>
      </c>
      <c r="P66" s="2"/>
    </row>
    <row r="67" spans="2:16" ht="15" thickBot="1">
      <c r="B67" s="3"/>
      <c r="C67" s="258" t="s">
        <v>53</v>
      </c>
      <c r="D67" s="259"/>
      <c r="E67" s="259"/>
      <c r="F67" s="259"/>
      <c r="G67" s="259"/>
      <c r="H67" s="259"/>
      <c r="I67" s="259"/>
      <c r="J67" s="259"/>
      <c r="K67" s="259"/>
      <c r="L67" s="259"/>
      <c r="M67" s="259"/>
      <c r="N67" s="260"/>
      <c r="O67" s="168">
        <f>SUM(O64:O66)</f>
        <v>35586.762312499995</v>
      </c>
      <c r="P67" s="2"/>
    </row>
    <row r="68" spans="2:16" ht="15" thickBot="1">
      <c r="B68" s="3"/>
      <c r="C68" s="28"/>
      <c r="O68" s="29"/>
      <c r="P68" s="2"/>
    </row>
    <row r="69" spans="2:16" ht="15" thickBot="1">
      <c r="B69" s="3"/>
      <c r="C69" s="261" t="s">
        <v>74</v>
      </c>
      <c r="D69" s="262"/>
      <c r="E69" s="262"/>
      <c r="F69" s="262"/>
      <c r="G69" s="262"/>
      <c r="H69" s="262"/>
      <c r="I69" s="262"/>
      <c r="J69" s="262"/>
      <c r="K69" s="262"/>
      <c r="L69" s="262"/>
      <c r="M69" s="262"/>
      <c r="N69" s="263"/>
      <c r="O69" s="166">
        <f>ROUND(O59+O67,0)</f>
        <v>137263</v>
      </c>
      <c r="P69" s="2"/>
    </row>
    <row r="70" spans="2:16">
      <c r="B70" s="3"/>
      <c r="C70" s="25"/>
      <c r="D70" s="26"/>
      <c r="E70" s="26"/>
      <c r="F70" s="26"/>
      <c r="G70" s="26"/>
      <c r="H70" s="26"/>
      <c r="I70" s="26"/>
      <c r="J70" s="26"/>
      <c r="K70" s="26"/>
      <c r="L70" s="26"/>
      <c r="M70" s="26"/>
      <c r="N70" s="26"/>
      <c r="O70" s="27"/>
      <c r="P70" s="2"/>
    </row>
    <row r="71" spans="2:16">
      <c r="B71" s="3"/>
      <c r="C71" s="28"/>
      <c r="O71" s="29"/>
      <c r="P71" s="2"/>
    </row>
    <row r="72" spans="2:16">
      <c r="B72" s="3"/>
      <c r="C72" s="28"/>
      <c r="O72" s="29"/>
      <c r="P72" s="2"/>
    </row>
    <row r="73" spans="2:16">
      <c r="B73" s="3"/>
      <c r="C73" s="28"/>
      <c r="H73" s="71" t="s">
        <v>75</v>
      </c>
      <c r="I73" s="71"/>
      <c r="J73" s="71"/>
      <c r="K73" s="71"/>
      <c r="O73" s="29"/>
      <c r="P73" s="2"/>
    </row>
    <row r="74" spans="2:16">
      <c r="B74" s="3"/>
      <c r="C74" s="28"/>
      <c r="H74" s="71" t="s">
        <v>76</v>
      </c>
      <c r="O74" s="29"/>
      <c r="P74" s="2"/>
    </row>
    <row r="75" spans="2:16">
      <c r="B75" s="3"/>
      <c r="C75" s="28"/>
      <c r="H75" s="71" t="s">
        <v>77</v>
      </c>
      <c r="O75" s="29"/>
      <c r="P75" s="2"/>
    </row>
    <row r="76" spans="2:16">
      <c r="B76" s="3"/>
      <c r="C76" s="14"/>
      <c r="D76" s="72"/>
      <c r="E76" s="72"/>
      <c r="F76" s="72"/>
      <c r="G76" s="72"/>
      <c r="H76" s="71" t="s">
        <v>78</v>
      </c>
      <c r="I76" s="72"/>
      <c r="J76" s="72"/>
      <c r="K76" s="72"/>
      <c r="L76" s="72"/>
      <c r="M76" s="72"/>
      <c r="N76" s="72"/>
      <c r="O76" s="73"/>
      <c r="P76" s="2"/>
    </row>
    <row r="77" spans="2:16">
      <c r="B77" s="3"/>
      <c r="C77" s="28"/>
      <c r="H77" s="1" t="s">
        <v>79</v>
      </c>
      <c r="O77" s="29"/>
      <c r="P77" s="2"/>
    </row>
    <row r="78" spans="2:16">
      <c r="B78" s="3"/>
      <c r="C78" s="74" t="s">
        <v>80</v>
      </c>
      <c r="D78" s="35"/>
      <c r="E78" s="35"/>
      <c r="F78" s="35"/>
      <c r="G78" s="35"/>
      <c r="H78" s="35"/>
      <c r="I78" s="35"/>
      <c r="J78" s="35"/>
      <c r="K78" s="35"/>
      <c r="L78" s="35"/>
      <c r="M78" s="35"/>
      <c r="N78" s="35"/>
      <c r="O78" s="75"/>
      <c r="P78" s="2"/>
    </row>
    <row r="79" spans="2:16">
      <c r="B79" s="3"/>
      <c r="C79" s="249"/>
      <c r="D79" s="250"/>
      <c r="E79" s="250"/>
      <c r="F79" s="250"/>
      <c r="G79" s="250"/>
      <c r="H79" s="250"/>
      <c r="I79" s="250"/>
      <c r="J79" s="250"/>
      <c r="K79" s="250"/>
      <c r="L79" s="250"/>
      <c r="M79" s="250"/>
      <c r="N79" s="250"/>
      <c r="O79" s="251"/>
      <c r="P79" s="2"/>
    </row>
    <row r="80" spans="2:16">
      <c r="B80" s="3"/>
      <c r="C80" s="249"/>
      <c r="D80" s="250"/>
      <c r="E80" s="250"/>
      <c r="F80" s="250"/>
      <c r="G80" s="250"/>
      <c r="H80" s="250"/>
      <c r="I80" s="250"/>
      <c r="J80" s="250"/>
      <c r="K80" s="250"/>
      <c r="L80" s="250"/>
      <c r="M80" s="250"/>
      <c r="N80" s="250"/>
      <c r="O80" s="251"/>
      <c r="P80" s="2"/>
    </row>
    <row r="81" spans="2:16">
      <c r="B81" s="3"/>
      <c r="C81" s="14"/>
      <c r="D81" s="72"/>
      <c r="E81" s="72"/>
      <c r="F81" s="72"/>
      <c r="G81" s="72"/>
      <c r="H81" s="72"/>
      <c r="I81" s="72"/>
      <c r="J81" s="72"/>
      <c r="K81" s="72"/>
      <c r="L81" s="72"/>
      <c r="M81" s="72"/>
      <c r="N81" s="72"/>
      <c r="O81" s="73"/>
      <c r="P81" s="2"/>
    </row>
    <row r="82" spans="2:16">
      <c r="B82" s="3"/>
      <c r="C82" s="76" t="s">
        <v>81</v>
      </c>
      <c r="D82" s="72"/>
      <c r="E82" s="72"/>
      <c r="F82" s="72"/>
      <c r="G82" s="72"/>
      <c r="H82" s="72"/>
      <c r="I82" s="72"/>
      <c r="J82" s="72"/>
      <c r="K82" s="72"/>
      <c r="L82" s="72"/>
      <c r="M82" s="72"/>
      <c r="N82" s="72"/>
      <c r="O82" s="73"/>
      <c r="P82" s="2"/>
    </row>
    <row r="83" spans="2:16" ht="12.75" customHeight="1">
      <c r="B83" s="3"/>
      <c r="C83" s="246" t="s">
        <v>82</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ht="12.95" customHeight="1">
      <c r="B85" s="3"/>
      <c r="C85" s="246" t="s">
        <v>83</v>
      </c>
      <c r="D85" s="247"/>
      <c r="E85" s="247"/>
      <c r="F85" s="247"/>
      <c r="G85" s="247"/>
      <c r="H85" s="247"/>
      <c r="I85" s="247"/>
      <c r="J85" s="247"/>
      <c r="K85" s="247"/>
      <c r="L85" s="247"/>
      <c r="M85" s="247"/>
      <c r="N85" s="247"/>
      <c r="O85" s="248"/>
      <c r="P85" s="2"/>
    </row>
    <row r="86" spans="2:16">
      <c r="B86" s="3"/>
      <c r="C86" s="246"/>
      <c r="D86" s="247"/>
      <c r="E86" s="247"/>
      <c r="F86" s="247"/>
      <c r="G86" s="247"/>
      <c r="H86" s="247"/>
      <c r="I86" s="247"/>
      <c r="J86" s="247"/>
      <c r="K86" s="247"/>
      <c r="L86" s="247"/>
      <c r="M86" s="247"/>
      <c r="N86" s="247"/>
      <c r="O86" s="248"/>
      <c r="P86" s="2"/>
    </row>
    <row r="87" spans="2:16">
      <c r="B87" s="3"/>
      <c r="C87" s="14"/>
      <c r="D87" s="72"/>
      <c r="E87" s="72"/>
      <c r="F87" s="72"/>
      <c r="G87" s="72"/>
      <c r="H87" s="72"/>
      <c r="I87" s="72"/>
      <c r="J87" s="72"/>
      <c r="K87" s="72"/>
      <c r="L87" s="72"/>
      <c r="M87" s="72"/>
      <c r="N87" s="72"/>
      <c r="O87" s="73"/>
      <c r="P87" s="2"/>
    </row>
    <row r="88" spans="2:16">
      <c r="B88" s="3"/>
      <c r="C88" s="28"/>
      <c r="H88" s="71" t="s">
        <v>75</v>
      </c>
      <c r="O88" s="29"/>
      <c r="P88" s="2"/>
    </row>
    <row r="89" spans="2:16">
      <c r="B89" s="3"/>
      <c r="C89" s="28"/>
      <c r="H89" s="1" t="s">
        <v>76</v>
      </c>
      <c r="I89" s="39"/>
      <c r="J89" s="39"/>
      <c r="K89" s="39"/>
      <c r="O89" s="29"/>
      <c r="P89" s="2"/>
    </row>
    <row r="90" spans="2:16">
      <c r="B90" s="3"/>
      <c r="C90" s="28"/>
      <c r="H90" s="1" t="s">
        <v>84</v>
      </c>
      <c r="I90" s="77"/>
      <c r="J90" s="77"/>
      <c r="K90" s="77"/>
      <c r="O90" s="29"/>
      <c r="P90" s="2"/>
    </row>
    <row r="91" spans="2:16">
      <c r="B91" s="3"/>
      <c r="C91" s="78"/>
      <c r="D91" s="72"/>
      <c r="E91" s="72"/>
      <c r="F91" s="72"/>
      <c r="G91" s="72"/>
      <c r="H91" s="1" t="s">
        <v>78</v>
      </c>
      <c r="L91" s="72"/>
      <c r="M91" s="72"/>
      <c r="N91" s="72"/>
      <c r="O91" s="73"/>
      <c r="P91" s="2"/>
    </row>
    <row r="92" spans="2:16" ht="17.25" customHeight="1">
      <c r="B92" s="3"/>
      <c r="C92" s="78"/>
      <c r="D92" s="77"/>
      <c r="E92" s="77"/>
      <c r="K92" s="238"/>
      <c r="L92" s="238"/>
      <c r="M92" s="238"/>
      <c r="N92" s="238"/>
      <c r="O92" s="239"/>
      <c r="P92" s="2"/>
    </row>
    <row r="93" spans="2:16" ht="18.75" customHeight="1" thickBot="1">
      <c r="B93" s="3"/>
      <c r="C93" s="242"/>
      <c r="D93" s="243"/>
      <c r="E93" s="243"/>
      <c r="F93" s="52"/>
      <c r="G93" s="52"/>
      <c r="H93" s="52"/>
      <c r="I93" s="52"/>
      <c r="J93" s="52"/>
      <c r="K93" s="240"/>
      <c r="L93" s="240"/>
      <c r="M93" s="240"/>
      <c r="N93" s="240"/>
      <c r="O93" s="241"/>
      <c r="P93" s="2"/>
    </row>
    <row r="94" spans="2:16" ht="15" thickBot="1">
      <c r="B94" s="79"/>
      <c r="C94" s="80"/>
      <c r="D94" s="80"/>
      <c r="E94" s="80"/>
      <c r="F94" s="80"/>
      <c r="G94" s="80"/>
      <c r="H94" s="80"/>
      <c r="I94" s="80"/>
      <c r="J94" s="80"/>
      <c r="K94" s="80"/>
      <c r="L94" s="80"/>
      <c r="M94" s="80"/>
      <c r="N94" s="80"/>
      <c r="O94" s="80"/>
      <c r="P94" s="81"/>
    </row>
    <row r="95" spans="2:16" ht="15" thickTop="1"/>
  </sheetData>
  <mergeCells count="89">
    <mergeCell ref="C83:O84"/>
    <mergeCell ref="C85:O86"/>
    <mergeCell ref="K92:O93"/>
    <mergeCell ref="C93:E93"/>
    <mergeCell ref="M65:N65"/>
    <mergeCell ref="M66:N66"/>
    <mergeCell ref="C67:N67"/>
    <mergeCell ref="C69:N69"/>
    <mergeCell ref="C79:O79"/>
    <mergeCell ref="C80:O80"/>
    <mergeCell ref="C64:I64"/>
    <mergeCell ref="M64:N64"/>
    <mergeCell ref="C50:N50"/>
    <mergeCell ref="C51:O53"/>
    <mergeCell ref="C54:I54"/>
    <mergeCell ref="M54:N54"/>
    <mergeCell ref="M55:N55"/>
    <mergeCell ref="M56:N56"/>
    <mergeCell ref="C57:N57"/>
    <mergeCell ref="C59:N59"/>
    <mergeCell ref="C60:O62"/>
    <mergeCell ref="C63:I63"/>
    <mergeCell ref="M63:N63"/>
    <mergeCell ref="C47:I47"/>
    <mergeCell ref="M47:N47"/>
    <mergeCell ref="C48:I48"/>
    <mergeCell ref="M48:N48"/>
    <mergeCell ref="C49:I49"/>
    <mergeCell ref="M49:N49"/>
    <mergeCell ref="H33:I33"/>
    <mergeCell ref="J33:K33"/>
    <mergeCell ref="M33:N33"/>
    <mergeCell ref="C44:O46"/>
    <mergeCell ref="C34:N34"/>
    <mergeCell ref="C35:O37"/>
    <mergeCell ref="C38:J38"/>
    <mergeCell ref="M38:N38"/>
    <mergeCell ref="C39:J39"/>
    <mergeCell ref="M39:N39"/>
    <mergeCell ref="M40:N40"/>
    <mergeCell ref="M41:N41"/>
    <mergeCell ref="C42:J42"/>
    <mergeCell ref="M42:N42"/>
    <mergeCell ref="C43:N43"/>
    <mergeCell ref="C31:G31"/>
    <mergeCell ref="H31:I31"/>
    <mergeCell ref="J31:K31"/>
    <mergeCell ref="M31:N31"/>
    <mergeCell ref="C32:G32"/>
    <mergeCell ref="H32:I32"/>
    <mergeCell ref="J32:K32"/>
    <mergeCell ref="M32:N32"/>
    <mergeCell ref="M28:N28"/>
    <mergeCell ref="C30:G30"/>
    <mergeCell ref="H30:I30"/>
    <mergeCell ref="J30:K30"/>
    <mergeCell ref="M30:N30"/>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E3A13-45B6-4688-B59A-9F2C142E48DE}">
  <dimension ref="B1:U95"/>
  <sheetViews>
    <sheetView showGridLines="0" view="pageBreakPreview" topLeftCell="A12" zoomScale="85" zoomScaleNormal="80" zoomScaleSheetLayoutView="85" zoomScalePageLayoutView="85" workbookViewId="0">
      <selection activeCell="I17" sqref="I17"/>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4.7109375"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8" width="11.42578125" style="1"/>
    <col min="19" max="19" width="25.140625" style="1" customWidth="1"/>
    <col min="20" max="20" width="11.42578125" style="1"/>
    <col min="21" max="21" width="26" style="1" customWidth="1"/>
    <col min="22"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(Entidad)'!D28</f>
        <v>3.04</v>
      </c>
      <c r="D24" s="311" t="str">
        <f>+'PRESUPUESTO OFICIAL (Entidad)'!G28</f>
        <v>Acero de refuerzo f'y=60.000psi</v>
      </c>
      <c r="E24" s="312"/>
      <c r="F24" s="312"/>
      <c r="G24" s="312"/>
      <c r="H24" s="312"/>
      <c r="I24" s="312"/>
      <c r="J24" s="312"/>
      <c r="K24" s="312"/>
      <c r="L24" s="313"/>
      <c r="M24" s="302" t="str">
        <f>+'PRESUPUESTO OFICIAL (Entidad)'!H28</f>
        <v>kg</v>
      </c>
      <c r="N24" s="303"/>
      <c r="O24" s="31">
        <f>+'PRESUPUESTO OFICIAL (Entidad)'!I28</f>
        <v>235.07</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346" t="s">
        <v>127</v>
      </c>
      <c r="D29" s="346"/>
      <c r="E29" s="346"/>
      <c r="F29" s="346"/>
      <c r="G29" s="346"/>
      <c r="H29" s="347"/>
      <c r="I29" s="347"/>
      <c r="J29" s="347"/>
      <c r="K29" s="347"/>
      <c r="L29" s="36"/>
      <c r="M29" s="348">
        <v>0.1</v>
      </c>
      <c r="N29" s="349"/>
      <c r="O29" s="172">
        <f>+M29*O57</f>
        <v>226.53533333333337</v>
      </c>
      <c r="P29" s="2"/>
    </row>
    <row r="30" spans="2:16">
      <c r="B30" s="3"/>
      <c r="C30" s="354"/>
      <c r="D30" s="355"/>
      <c r="E30" s="355"/>
      <c r="F30" s="355"/>
      <c r="G30" s="356"/>
      <c r="H30" s="296"/>
      <c r="I30" s="297"/>
      <c r="J30" s="296"/>
      <c r="K30" s="297"/>
      <c r="L30" s="36"/>
      <c r="M30" s="349"/>
      <c r="N30" s="349"/>
      <c r="O30" s="172"/>
      <c r="P30" s="2"/>
    </row>
    <row r="31" spans="2:16">
      <c r="B31" s="3"/>
      <c r="C31" s="346"/>
      <c r="D31" s="346"/>
      <c r="E31" s="346"/>
      <c r="F31" s="346"/>
      <c r="G31" s="346"/>
      <c r="H31" s="347"/>
      <c r="I31" s="347"/>
      <c r="J31" s="347"/>
      <c r="K31" s="347"/>
      <c r="L31" s="36"/>
      <c r="M31" s="350"/>
      <c r="N31" s="350"/>
      <c r="O31" s="36"/>
      <c r="P31" s="2"/>
    </row>
    <row r="32" spans="2:16">
      <c r="B32" s="3"/>
      <c r="C32" s="354"/>
      <c r="D32" s="355"/>
      <c r="E32" s="355"/>
      <c r="F32" s="355"/>
      <c r="G32" s="356"/>
      <c r="H32" s="296"/>
      <c r="I32" s="297"/>
      <c r="J32" s="296"/>
      <c r="K32" s="297"/>
      <c r="L32" s="36"/>
      <c r="M32" s="350"/>
      <c r="N32" s="350"/>
      <c r="O32" s="36"/>
      <c r="P32" s="2"/>
    </row>
    <row r="33" spans="2:16">
      <c r="B33" s="3"/>
      <c r="C33" s="171"/>
      <c r="D33" s="171"/>
      <c r="E33" s="171"/>
      <c r="F33" s="171"/>
      <c r="G33" s="171"/>
      <c r="H33" s="296"/>
      <c r="I33" s="297"/>
      <c r="J33" s="296"/>
      <c r="K33" s="297"/>
      <c r="L33" s="36"/>
      <c r="M33" s="350"/>
      <c r="N33" s="350"/>
      <c r="O33" s="36"/>
      <c r="P33" s="2"/>
    </row>
    <row r="34" spans="2:16" ht="15" thickBot="1">
      <c r="B34" s="3"/>
      <c r="C34" s="351" t="s">
        <v>53</v>
      </c>
      <c r="D34" s="352"/>
      <c r="E34" s="352"/>
      <c r="F34" s="352"/>
      <c r="G34" s="352"/>
      <c r="H34" s="352"/>
      <c r="I34" s="352"/>
      <c r="J34" s="352"/>
      <c r="K34" s="352"/>
      <c r="L34" s="352"/>
      <c r="M34" s="352"/>
      <c r="N34" s="353"/>
      <c r="O34" s="170">
        <f>+SUM(O29:O32)</f>
        <v>226.53533333333337</v>
      </c>
      <c r="P34" s="2"/>
    </row>
    <row r="35" spans="2:16" ht="13.5" customHeight="1">
      <c r="B35" s="3"/>
      <c r="C35" s="268" t="s">
        <v>54</v>
      </c>
      <c r="D35" s="269"/>
      <c r="E35" s="269"/>
      <c r="F35" s="269"/>
      <c r="G35" s="269"/>
      <c r="H35" s="269"/>
      <c r="I35" s="269"/>
      <c r="J35" s="269"/>
      <c r="K35" s="269"/>
      <c r="L35" s="269"/>
      <c r="M35" s="269"/>
      <c r="N35" s="269"/>
      <c r="O35" s="270"/>
      <c r="P35" s="2"/>
    </row>
    <row r="36" spans="2:16">
      <c r="B36" s="3"/>
      <c r="C36" s="271"/>
      <c r="D36" s="272"/>
      <c r="E36" s="272"/>
      <c r="F36" s="272"/>
      <c r="G36" s="272"/>
      <c r="H36" s="272"/>
      <c r="I36" s="272"/>
      <c r="J36" s="272"/>
      <c r="K36" s="272"/>
      <c r="L36" s="272"/>
      <c r="M36" s="272"/>
      <c r="N36" s="272"/>
      <c r="O36" s="273"/>
      <c r="P36" s="2"/>
    </row>
    <row r="37" spans="2:16" ht="15" thickBot="1">
      <c r="B37" s="3"/>
      <c r="C37" s="274"/>
      <c r="D37" s="275"/>
      <c r="E37" s="275"/>
      <c r="F37" s="275"/>
      <c r="G37" s="275"/>
      <c r="H37" s="275"/>
      <c r="I37" s="275"/>
      <c r="J37" s="275"/>
      <c r="K37" s="275"/>
      <c r="L37" s="275"/>
      <c r="M37" s="275"/>
      <c r="N37" s="275"/>
      <c r="O37" s="276"/>
      <c r="P37" s="2"/>
    </row>
    <row r="38" spans="2:16">
      <c r="B38" s="3"/>
      <c r="C38" s="281" t="s">
        <v>45</v>
      </c>
      <c r="D38" s="282"/>
      <c r="E38" s="282"/>
      <c r="F38" s="282"/>
      <c r="G38" s="282"/>
      <c r="H38" s="282"/>
      <c r="I38" s="282"/>
      <c r="J38" s="283"/>
      <c r="K38" s="32" t="s">
        <v>46</v>
      </c>
      <c r="L38" s="33" t="s">
        <v>10</v>
      </c>
      <c r="M38" s="284" t="s">
        <v>55</v>
      </c>
      <c r="N38" s="283"/>
      <c r="O38" s="34" t="s">
        <v>52</v>
      </c>
      <c r="P38" s="2"/>
    </row>
    <row r="39" spans="2:16">
      <c r="B39" s="3"/>
      <c r="C39" s="252" t="s">
        <v>149</v>
      </c>
      <c r="D39" s="253"/>
      <c r="E39" s="253"/>
      <c r="F39" s="253"/>
      <c r="G39" s="253"/>
      <c r="H39" s="253"/>
      <c r="I39" s="253"/>
      <c r="J39" s="280"/>
      <c r="K39" s="45" t="s">
        <v>117</v>
      </c>
      <c r="L39" s="161">
        <v>0.03</v>
      </c>
      <c r="M39" s="285">
        <v>6800</v>
      </c>
      <c r="N39" s="286"/>
      <c r="O39" s="37">
        <f>+M39*L39</f>
        <v>204</v>
      </c>
      <c r="P39" s="2"/>
    </row>
    <row r="40" spans="2:16">
      <c r="B40" s="3"/>
      <c r="C40" s="38" t="s">
        <v>150</v>
      </c>
      <c r="D40" s="39"/>
      <c r="E40" s="39"/>
      <c r="F40" s="39"/>
      <c r="G40" s="39"/>
      <c r="H40" s="39"/>
      <c r="I40" s="39"/>
      <c r="J40" s="40"/>
      <c r="K40" s="158" t="s">
        <v>117</v>
      </c>
      <c r="L40" s="161">
        <v>1</v>
      </c>
      <c r="M40" s="285">
        <v>6000</v>
      </c>
      <c r="N40" s="286"/>
      <c r="O40" s="159">
        <f>+M40*L40</f>
        <v>6000</v>
      </c>
      <c r="P40" s="2"/>
    </row>
    <row r="41" spans="2:16">
      <c r="B41" s="3"/>
      <c r="C41" s="38"/>
      <c r="D41" s="39"/>
      <c r="E41" s="39"/>
      <c r="F41" s="39"/>
      <c r="G41" s="39"/>
      <c r="H41" s="39"/>
      <c r="I41" s="39"/>
      <c r="J41" s="40"/>
      <c r="K41" s="158"/>
      <c r="L41" s="161"/>
      <c r="M41" s="285"/>
      <c r="N41" s="286"/>
      <c r="O41" s="159"/>
      <c r="P41" s="2"/>
    </row>
    <row r="42" spans="2:16" ht="15" thickBot="1">
      <c r="B42" s="3"/>
      <c r="C42" s="264"/>
      <c r="D42" s="265"/>
      <c r="E42" s="265"/>
      <c r="F42" s="265"/>
      <c r="G42" s="265"/>
      <c r="H42" s="265"/>
      <c r="I42" s="265"/>
      <c r="J42" s="277"/>
      <c r="K42" s="158"/>
      <c r="L42" s="161"/>
      <c r="M42" s="285"/>
      <c r="N42" s="286"/>
      <c r="O42" s="46"/>
      <c r="P42" s="2"/>
    </row>
    <row r="43" spans="2:16" ht="15" thickBot="1">
      <c r="B43" s="3"/>
      <c r="C43" s="258" t="s">
        <v>53</v>
      </c>
      <c r="D43" s="259"/>
      <c r="E43" s="259"/>
      <c r="F43" s="259"/>
      <c r="G43" s="259"/>
      <c r="H43" s="259"/>
      <c r="I43" s="259"/>
      <c r="J43" s="259"/>
      <c r="K43" s="259"/>
      <c r="L43" s="259"/>
      <c r="M43" s="259"/>
      <c r="N43" s="260"/>
      <c r="O43" s="47">
        <f>SUM(O39:O42)</f>
        <v>6204</v>
      </c>
      <c r="P43" s="2"/>
    </row>
    <row r="44" spans="2:16">
      <c r="B44" s="3"/>
      <c r="C44" s="268" t="s">
        <v>56</v>
      </c>
      <c r="D44" s="269"/>
      <c r="E44" s="269"/>
      <c r="F44" s="269"/>
      <c r="G44" s="269"/>
      <c r="H44" s="269"/>
      <c r="I44" s="269"/>
      <c r="J44" s="269"/>
      <c r="K44" s="269"/>
      <c r="L44" s="269"/>
      <c r="M44" s="269"/>
      <c r="N44" s="269"/>
      <c r="O44" s="270"/>
      <c r="P44" s="2"/>
    </row>
    <row r="45" spans="2:16">
      <c r="B45" s="3"/>
      <c r="C45" s="271"/>
      <c r="D45" s="272"/>
      <c r="E45" s="272"/>
      <c r="F45" s="272"/>
      <c r="G45" s="272"/>
      <c r="H45" s="272"/>
      <c r="I45" s="272"/>
      <c r="J45" s="272"/>
      <c r="K45" s="272"/>
      <c r="L45" s="272"/>
      <c r="M45" s="272"/>
      <c r="N45" s="272"/>
      <c r="O45" s="273"/>
      <c r="P45" s="2"/>
    </row>
    <row r="46" spans="2:16" ht="15" thickBot="1">
      <c r="B46" s="3"/>
      <c r="C46" s="274"/>
      <c r="D46" s="275"/>
      <c r="E46" s="275"/>
      <c r="F46" s="275"/>
      <c r="G46" s="275"/>
      <c r="H46" s="275"/>
      <c r="I46" s="275"/>
      <c r="J46" s="275"/>
      <c r="K46" s="275"/>
      <c r="L46" s="275"/>
      <c r="M46" s="275"/>
      <c r="N46" s="275"/>
      <c r="O46" s="276"/>
      <c r="P46" s="2"/>
    </row>
    <row r="47" spans="2:16" ht="15.75">
      <c r="B47" s="3"/>
      <c r="C47" s="281" t="s">
        <v>57</v>
      </c>
      <c r="D47" s="282"/>
      <c r="E47" s="282"/>
      <c r="F47" s="282"/>
      <c r="G47" s="282"/>
      <c r="H47" s="282"/>
      <c r="I47" s="282"/>
      <c r="J47" s="33" t="s">
        <v>58</v>
      </c>
      <c r="K47" s="44" t="s">
        <v>59</v>
      </c>
      <c r="L47" s="48" t="s">
        <v>60</v>
      </c>
      <c r="M47" s="284" t="s">
        <v>61</v>
      </c>
      <c r="N47" s="283"/>
      <c r="O47" s="34" t="s">
        <v>52</v>
      </c>
      <c r="P47" s="2"/>
    </row>
    <row r="48" spans="2:16">
      <c r="B48" s="3"/>
      <c r="C48" s="252"/>
      <c r="D48" s="253"/>
      <c r="E48" s="253"/>
      <c r="F48" s="253"/>
      <c r="G48" s="253"/>
      <c r="H48" s="253"/>
      <c r="I48" s="253"/>
      <c r="J48" s="49"/>
      <c r="K48" s="50"/>
      <c r="L48" s="49"/>
      <c r="M48" s="289"/>
      <c r="N48" s="290"/>
      <c r="O48" s="37"/>
      <c r="P48" s="2"/>
    </row>
    <row r="49" spans="2:16" ht="15" thickBot="1">
      <c r="B49" s="3"/>
      <c r="C49" s="264"/>
      <c r="D49" s="265"/>
      <c r="E49" s="265"/>
      <c r="F49" s="265"/>
      <c r="G49" s="265"/>
      <c r="H49" s="265"/>
      <c r="I49" s="265"/>
      <c r="J49" s="51"/>
      <c r="K49" s="52"/>
      <c r="L49" s="51"/>
      <c r="M49" s="266"/>
      <c r="N49" s="267"/>
      <c r="O49" s="53"/>
      <c r="P49" s="2"/>
    </row>
    <row r="50" spans="2:16" ht="15" thickBot="1">
      <c r="B50" s="3"/>
      <c r="C50" s="258" t="s">
        <v>53</v>
      </c>
      <c r="D50" s="259"/>
      <c r="E50" s="259"/>
      <c r="F50" s="259"/>
      <c r="G50" s="259"/>
      <c r="H50" s="259"/>
      <c r="I50" s="259"/>
      <c r="J50" s="259"/>
      <c r="K50" s="259"/>
      <c r="L50" s="259"/>
      <c r="M50" s="259"/>
      <c r="N50" s="260"/>
      <c r="O50" s="43"/>
      <c r="P50" s="2"/>
    </row>
    <row r="51" spans="2:16">
      <c r="B51" s="3"/>
      <c r="C51" s="268" t="s">
        <v>62</v>
      </c>
      <c r="D51" s="269"/>
      <c r="E51" s="269"/>
      <c r="F51" s="269"/>
      <c r="G51" s="269"/>
      <c r="H51" s="269"/>
      <c r="I51" s="269"/>
      <c r="J51" s="269"/>
      <c r="K51" s="269"/>
      <c r="L51" s="269"/>
      <c r="M51" s="269"/>
      <c r="N51" s="269"/>
      <c r="O51" s="270"/>
      <c r="P51" s="2"/>
    </row>
    <row r="52" spans="2:16">
      <c r="B52" s="3"/>
      <c r="C52" s="271"/>
      <c r="D52" s="272"/>
      <c r="E52" s="272"/>
      <c r="F52" s="272"/>
      <c r="G52" s="272"/>
      <c r="H52" s="272"/>
      <c r="I52" s="272"/>
      <c r="J52" s="272"/>
      <c r="K52" s="272"/>
      <c r="L52" s="272"/>
      <c r="M52" s="272"/>
      <c r="N52" s="272"/>
      <c r="O52" s="273"/>
      <c r="P52" s="2"/>
    </row>
    <row r="53" spans="2:16" ht="15" thickBot="1">
      <c r="B53" s="3"/>
      <c r="C53" s="274"/>
      <c r="D53" s="275"/>
      <c r="E53" s="275"/>
      <c r="F53" s="275"/>
      <c r="G53" s="275"/>
      <c r="H53" s="275"/>
      <c r="I53" s="275"/>
      <c r="J53" s="275"/>
      <c r="K53" s="275"/>
      <c r="L53" s="275"/>
      <c r="M53" s="275"/>
      <c r="N53" s="275"/>
      <c r="O53" s="276"/>
      <c r="P53" s="2"/>
    </row>
    <row r="54" spans="2:16" ht="31.5" customHeight="1">
      <c r="B54" s="3"/>
      <c r="C54" s="281" t="s">
        <v>63</v>
      </c>
      <c r="D54" s="282"/>
      <c r="E54" s="282"/>
      <c r="F54" s="282"/>
      <c r="G54" s="282"/>
      <c r="H54" s="282"/>
      <c r="I54" s="282"/>
      <c r="J54" s="33" t="s">
        <v>64</v>
      </c>
      <c r="K54" s="54" t="s">
        <v>65</v>
      </c>
      <c r="L54" s="55" t="s">
        <v>66</v>
      </c>
      <c r="M54" s="287" t="s">
        <v>51</v>
      </c>
      <c r="N54" s="288"/>
      <c r="O54" s="57" t="s">
        <v>52</v>
      </c>
      <c r="P54" s="2"/>
    </row>
    <row r="55" spans="2:16">
      <c r="B55" s="3"/>
      <c r="C55" s="58" t="s">
        <v>119</v>
      </c>
      <c r="D55" s="59"/>
      <c r="E55" s="59"/>
      <c r="F55" s="59"/>
      <c r="G55" s="59"/>
      <c r="H55" s="59"/>
      <c r="I55" s="59"/>
      <c r="J55" s="162">
        <v>104603</v>
      </c>
      <c r="K55" s="163">
        <v>83683</v>
      </c>
      <c r="L55" s="62">
        <v>188286</v>
      </c>
      <c r="M55" s="291">
        <v>150</v>
      </c>
      <c r="N55" s="292"/>
      <c r="O55" s="164">
        <v>1255.24</v>
      </c>
      <c r="P55" s="2"/>
    </row>
    <row r="56" spans="2:16" ht="15" thickBot="1">
      <c r="B56" s="3"/>
      <c r="C56" s="58" t="s">
        <v>120</v>
      </c>
      <c r="D56" s="59"/>
      <c r="E56" s="59"/>
      <c r="F56" s="59"/>
      <c r="G56" s="59"/>
      <c r="H56" s="59"/>
      <c r="I56" s="59"/>
      <c r="J56" s="162">
        <v>84176</v>
      </c>
      <c r="K56" s="163">
        <v>67341</v>
      </c>
      <c r="L56" s="62">
        <v>151517</v>
      </c>
      <c r="M56" s="291">
        <v>150</v>
      </c>
      <c r="N56" s="292"/>
      <c r="O56" s="164">
        <v>1010.1133333333333</v>
      </c>
      <c r="P56" s="2"/>
    </row>
    <row r="57" spans="2:16" ht="15" thickBot="1">
      <c r="B57" s="3"/>
      <c r="C57" s="258" t="s">
        <v>53</v>
      </c>
      <c r="D57" s="259"/>
      <c r="E57" s="259"/>
      <c r="F57" s="259"/>
      <c r="G57" s="259"/>
      <c r="H57" s="259"/>
      <c r="I57" s="259"/>
      <c r="J57" s="259"/>
      <c r="K57" s="259"/>
      <c r="L57" s="259"/>
      <c r="M57" s="259"/>
      <c r="N57" s="260"/>
      <c r="O57" s="165">
        <f>SUM(O55:O56)</f>
        <v>2265.3533333333335</v>
      </c>
      <c r="P57" s="2"/>
    </row>
    <row r="58" spans="2:16" ht="15" thickBot="1">
      <c r="B58" s="3"/>
      <c r="C58" s="28"/>
      <c r="O58" s="29"/>
      <c r="P58" s="2"/>
    </row>
    <row r="59" spans="2:16" ht="15" thickBot="1">
      <c r="B59" s="3"/>
      <c r="C59" s="261" t="s">
        <v>67</v>
      </c>
      <c r="D59" s="262"/>
      <c r="E59" s="262"/>
      <c r="F59" s="262"/>
      <c r="G59" s="262"/>
      <c r="H59" s="262"/>
      <c r="I59" s="262"/>
      <c r="J59" s="262"/>
      <c r="K59" s="262"/>
      <c r="L59" s="262"/>
      <c r="M59" s="262"/>
      <c r="N59" s="263"/>
      <c r="O59" s="165">
        <f>+O57+O43+O34</f>
        <v>8695.8886666666658</v>
      </c>
      <c r="P59" s="2"/>
    </row>
    <row r="60" spans="2:16">
      <c r="B60" s="3"/>
      <c r="C60" s="268" t="s">
        <v>68</v>
      </c>
      <c r="D60" s="269"/>
      <c r="E60" s="269"/>
      <c r="F60" s="269"/>
      <c r="G60" s="269"/>
      <c r="H60" s="269"/>
      <c r="I60" s="269"/>
      <c r="J60" s="269"/>
      <c r="K60" s="269"/>
      <c r="L60" s="269"/>
      <c r="M60" s="269"/>
      <c r="N60" s="269"/>
      <c r="O60" s="270"/>
      <c r="P60" s="2"/>
    </row>
    <row r="61" spans="2:16">
      <c r="B61" s="3"/>
      <c r="C61" s="271"/>
      <c r="D61" s="272"/>
      <c r="E61" s="272"/>
      <c r="F61" s="272"/>
      <c r="G61" s="272"/>
      <c r="H61" s="272"/>
      <c r="I61" s="272"/>
      <c r="J61" s="272"/>
      <c r="K61" s="272"/>
      <c r="L61" s="272"/>
      <c r="M61" s="272"/>
      <c r="N61" s="272"/>
      <c r="O61" s="273"/>
      <c r="P61" s="2"/>
    </row>
    <row r="62" spans="2:16" ht="15" thickBot="1">
      <c r="B62" s="3"/>
      <c r="C62" s="274"/>
      <c r="D62" s="275"/>
      <c r="E62" s="275"/>
      <c r="F62" s="275"/>
      <c r="G62" s="275"/>
      <c r="H62" s="275"/>
      <c r="I62" s="275"/>
      <c r="J62" s="275"/>
      <c r="K62" s="275"/>
      <c r="L62" s="275"/>
      <c r="M62" s="275"/>
      <c r="N62" s="275"/>
      <c r="O62" s="276"/>
      <c r="P62" s="2"/>
    </row>
    <row r="63" spans="2:16">
      <c r="B63" s="3"/>
      <c r="C63" s="281" t="s">
        <v>69</v>
      </c>
      <c r="D63" s="282"/>
      <c r="E63" s="282"/>
      <c r="F63" s="282"/>
      <c r="G63" s="282"/>
      <c r="H63" s="282"/>
      <c r="I63" s="282"/>
      <c r="J63" s="44"/>
      <c r="K63" s="56"/>
      <c r="L63" s="55" t="s">
        <v>70</v>
      </c>
      <c r="M63" s="287" t="s">
        <v>71</v>
      </c>
      <c r="N63" s="288"/>
      <c r="O63" s="57"/>
      <c r="P63" s="2"/>
    </row>
    <row r="64" spans="2:16">
      <c r="B64" s="3"/>
      <c r="C64" s="252" t="s">
        <v>19</v>
      </c>
      <c r="D64" s="253"/>
      <c r="E64" s="253"/>
      <c r="F64" s="253"/>
      <c r="G64" s="253"/>
      <c r="H64" s="253"/>
      <c r="I64" s="253"/>
      <c r="J64" s="64"/>
      <c r="K64" s="65"/>
      <c r="L64" s="66">
        <v>0.28999999999999998</v>
      </c>
      <c r="M64" s="254"/>
      <c r="N64" s="255"/>
      <c r="O64" s="167">
        <f>+$O$59*L64</f>
        <v>2521.8077133333327</v>
      </c>
      <c r="P64" s="2"/>
    </row>
    <row r="65" spans="2:21">
      <c r="B65" s="3"/>
      <c r="C65" s="38" t="s">
        <v>72</v>
      </c>
      <c r="D65" s="39"/>
      <c r="E65" s="39"/>
      <c r="F65" s="39"/>
      <c r="G65" s="39"/>
      <c r="H65" s="39"/>
      <c r="I65" s="39"/>
      <c r="J65" s="64"/>
      <c r="K65" s="65"/>
      <c r="L65" s="66">
        <v>0.01</v>
      </c>
      <c r="M65" s="254"/>
      <c r="N65" s="255"/>
      <c r="O65" s="167">
        <f t="shared" ref="O65:O66" si="0">+$O$59*L65</f>
        <v>86.958886666666658</v>
      </c>
      <c r="P65" s="2"/>
    </row>
    <row r="66" spans="2:21" ht="15" thickBot="1">
      <c r="B66" s="3"/>
      <c r="C66" s="22" t="s">
        <v>73</v>
      </c>
      <c r="D66" s="23"/>
      <c r="E66" s="23"/>
      <c r="F66" s="23"/>
      <c r="G66" s="23"/>
      <c r="H66" s="23"/>
      <c r="I66" s="23"/>
      <c r="J66" s="68"/>
      <c r="K66" s="69"/>
      <c r="L66" s="66">
        <v>0.05</v>
      </c>
      <c r="M66" s="256"/>
      <c r="N66" s="257"/>
      <c r="O66" s="167">
        <f t="shared" si="0"/>
        <v>434.7944333333333</v>
      </c>
      <c r="P66" s="2"/>
    </row>
    <row r="67" spans="2:21" ht="15" thickBot="1">
      <c r="B67" s="3"/>
      <c r="C67" s="258" t="s">
        <v>53</v>
      </c>
      <c r="D67" s="259"/>
      <c r="E67" s="259"/>
      <c r="F67" s="259"/>
      <c r="G67" s="259"/>
      <c r="H67" s="259"/>
      <c r="I67" s="259"/>
      <c r="J67" s="259"/>
      <c r="K67" s="259"/>
      <c r="L67" s="259"/>
      <c r="M67" s="259"/>
      <c r="N67" s="260"/>
      <c r="O67" s="168">
        <f>SUM(O64:O66)</f>
        <v>3043.5610333333329</v>
      </c>
      <c r="P67" s="2"/>
    </row>
    <row r="68" spans="2:21" ht="15" thickBot="1">
      <c r="B68" s="3"/>
      <c r="C68" s="28"/>
      <c r="O68" s="29"/>
      <c r="P68" s="2"/>
    </row>
    <row r="69" spans="2:21" ht="17.25" thickBot="1">
      <c r="B69" s="3"/>
      <c r="C69" s="261" t="s">
        <v>74</v>
      </c>
      <c r="D69" s="262"/>
      <c r="E69" s="262"/>
      <c r="F69" s="262"/>
      <c r="G69" s="262"/>
      <c r="H69" s="262"/>
      <c r="I69" s="262"/>
      <c r="J69" s="262"/>
      <c r="K69" s="262"/>
      <c r="L69" s="262"/>
      <c r="M69" s="262"/>
      <c r="N69" s="263"/>
      <c r="O69" s="166">
        <f>ROUND(O59+O67,0)</f>
        <v>11739</v>
      </c>
      <c r="P69" s="2"/>
      <c r="S69" s="1">
        <f>+'PRESUPUESTO OFICIAL (Entidad)'!K33</f>
        <v>75700649</v>
      </c>
      <c r="U69" s="122">
        <v>75700649</v>
      </c>
    </row>
    <row r="70" spans="2:21">
      <c r="B70" s="3"/>
      <c r="C70" s="25"/>
      <c r="D70" s="26"/>
      <c r="E70" s="26"/>
      <c r="F70" s="26"/>
      <c r="G70" s="26"/>
      <c r="H70" s="26"/>
      <c r="I70" s="26"/>
      <c r="J70" s="26"/>
      <c r="K70" s="26"/>
      <c r="L70" s="26"/>
      <c r="M70" s="26"/>
      <c r="N70" s="26"/>
      <c r="O70" s="27"/>
      <c r="P70" s="2"/>
    </row>
    <row r="71" spans="2:21">
      <c r="B71" s="3"/>
      <c r="C71" s="28"/>
      <c r="O71" s="29"/>
      <c r="P71" s="2"/>
    </row>
    <row r="72" spans="2:21">
      <c r="B72" s="3"/>
      <c r="C72" s="28"/>
      <c r="O72" s="29"/>
      <c r="P72" s="2"/>
    </row>
    <row r="73" spans="2:21">
      <c r="B73" s="3"/>
      <c r="C73" s="28"/>
      <c r="H73" s="71" t="s">
        <v>75</v>
      </c>
      <c r="I73" s="71"/>
      <c r="J73" s="71"/>
      <c r="K73" s="71"/>
      <c r="O73" s="29"/>
      <c r="P73" s="2"/>
    </row>
    <row r="74" spans="2:21">
      <c r="B74" s="3"/>
      <c r="C74" s="28"/>
      <c r="H74" s="71" t="s">
        <v>76</v>
      </c>
      <c r="O74" s="29"/>
      <c r="P74" s="2"/>
    </row>
    <row r="75" spans="2:21">
      <c r="B75" s="3"/>
      <c r="C75" s="28"/>
      <c r="H75" s="71" t="s">
        <v>77</v>
      </c>
      <c r="O75" s="29"/>
      <c r="P75" s="2"/>
    </row>
    <row r="76" spans="2:21">
      <c r="B76" s="3"/>
      <c r="C76" s="14"/>
      <c r="D76" s="72"/>
      <c r="E76" s="72"/>
      <c r="F76" s="72"/>
      <c r="G76" s="72"/>
      <c r="H76" s="71" t="s">
        <v>78</v>
      </c>
      <c r="I76" s="72"/>
      <c r="J76" s="72"/>
      <c r="K76" s="72"/>
      <c r="L76" s="72"/>
      <c r="M76" s="72"/>
      <c r="N76" s="72"/>
      <c r="O76" s="73"/>
      <c r="P76" s="2"/>
    </row>
    <row r="77" spans="2:21">
      <c r="B77" s="3"/>
      <c r="C77" s="28"/>
      <c r="H77" s="1" t="s">
        <v>79</v>
      </c>
      <c r="O77" s="29"/>
      <c r="P77" s="2"/>
    </row>
    <row r="78" spans="2:21">
      <c r="B78" s="3"/>
      <c r="C78" s="74" t="s">
        <v>80</v>
      </c>
      <c r="D78" s="35"/>
      <c r="E78" s="35"/>
      <c r="F78" s="35"/>
      <c r="G78" s="35"/>
      <c r="H78" s="35"/>
      <c r="I78" s="35"/>
      <c r="J78" s="35"/>
      <c r="K78" s="35"/>
      <c r="L78" s="35"/>
      <c r="M78" s="35"/>
      <c r="N78" s="35"/>
      <c r="O78" s="75"/>
      <c r="P78" s="2"/>
    </row>
    <row r="79" spans="2:21">
      <c r="B79" s="3"/>
      <c r="C79" s="249"/>
      <c r="D79" s="250"/>
      <c r="E79" s="250"/>
      <c r="F79" s="250"/>
      <c r="G79" s="250"/>
      <c r="H79" s="250"/>
      <c r="I79" s="250"/>
      <c r="J79" s="250"/>
      <c r="K79" s="250"/>
      <c r="L79" s="250"/>
      <c r="M79" s="250"/>
      <c r="N79" s="250"/>
      <c r="O79" s="251"/>
      <c r="P79" s="2"/>
    </row>
    <row r="80" spans="2:21">
      <c r="B80" s="3"/>
      <c r="C80" s="249"/>
      <c r="D80" s="250"/>
      <c r="E80" s="250"/>
      <c r="F80" s="250"/>
      <c r="G80" s="250"/>
      <c r="H80" s="250"/>
      <c r="I80" s="250"/>
      <c r="J80" s="250"/>
      <c r="K80" s="250"/>
      <c r="L80" s="250"/>
      <c r="M80" s="250"/>
      <c r="N80" s="250"/>
      <c r="O80" s="251"/>
      <c r="P80" s="2"/>
    </row>
    <row r="81" spans="2:16">
      <c r="B81" s="3"/>
      <c r="C81" s="14"/>
      <c r="D81" s="72"/>
      <c r="E81" s="72"/>
      <c r="F81" s="72"/>
      <c r="G81" s="72"/>
      <c r="H81" s="72"/>
      <c r="I81" s="72"/>
      <c r="J81" s="72"/>
      <c r="K81" s="72"/>
      <c r="L81" s="72"/>
      <c r="M81" s="72"/>
      <c r="N81" s="72"/>
      <c r="O81" s="73"/>
      <c r="P81" s="2"/>
    </row>
    <row r="82" spans="2:16">
      <c r="B82" s="3"/>
      <c r="C82" s="76" t="s">
        <v>81</v>
      </c>
      <c r="D82" s="72"/>
      <c r="E82" s="72"/>
      <c r="F82" s="72"/>
      <c r="G82" s="72"/>
      <c r="H82" s="72"/>
      <c r="I82" s="72"/>
      <c r="J82" s="72"/>
      <c r="K82" s="72"/>
      <c r="L82" s="72"/>
      <c r="M82" s="72"/>
      <c r="N82" s="72"/>
      <c r="O82" s="73"/>
      <c r="P82" s="2"/>
    </row>
    <row r="83" spans="2:16" ht="12.75" customHeight="1">
      <c r="B83" s="3"/>
      <c r="C83" s="246" t="s">
        <v>82</v>
      </c>
      <c r="D83" s="247"/>
      <c r="E83" s="247"/>
      <c r="F83" s="247"/>
      <c r="G83" s="247"/>
      <c r="H83" s="247"/>
      <c r="I83" s="247"/>
      <c r="J83" s="247"/>
      <c r="K83" s="247"/>
      <c r="L83" s="247"/>
      <c r="M83" s="247"/>
      <c r="N83" s="247"/>
      <c r="O83" s="248"/>
      <c r="P83" s="2"/>
    </row>
    <row r="84" spans="2:16">
      <c r="B84" s="3"/>
      <c r="C84" s="246"/>
      <c r="D84" s="247"/>
      <c r="E84" s="247"/>
      <c r="F84" s="247"/>
      <c r="G84" s="247"/>
      <c r="H84" s="247"/>
      <c r="I84" s="247"/>
      <c r="J84" s="247"/>
      <c r="K84" s="247"/>
      <c r="L84" s="247"/>
      <c r="M84" s="247"/>
      <c r="N84" s="247"/>
      <c r="O84" s="248"/>
      <c r="P84" s="2"/>
    </row>
    <row r="85" spans="2:16" ht="12.95" customHeight="1">
      <c r="B85" s="3"/>
      <c r="C85" s="246" t="s">
        <v>83</v>
      </c>
      <c r="D85" s="247"/>
      <c r="E85" s="247"/>
      <c r="F85" s="247"/>
      <c r="G85" s="247"/>
      <c r="H85" s="247"/>
      <c r="I85" s="247"/>
      <c r="J85" s="247"/>
      <c r="K85" s="247"/>
      <c r="L85" s="247"/>
      <c r="M85" s="247"/>
      <c r="N85" s="247"/>
      <c r="O85" s="248"/>
      <c r="P85" s="2"/>
    </row>
    <row r="86" spans="2:16">
      <c r="B86" s="3"/>
      <c r="C86" s="246"/>
      <c r="D86" s="247"/>
      <c r="E86" s="247"/>
      <c r="F86" s="247"/>
      <c r="G86" s="247"/>
      <c r="H86" s="247"/>
      <c r="I86" s="247"/>
      <c r="J86" s="247"/>
      <c r="K86" s="247"/>
      <c r="L86" s="247"/>
      <c r="M86" s="247"/>
      <c r="N86" s="247"/>
      <c r="O86" s="248"/>
      <c r="P86" s="2"/>
    </row>
    <row r="87" spans="2:16">
      <c r="B87" s="3"/>
      <c r="C87" s="14"/>
      <c r="D87" s="72"/>
      <c r="E87" s="72"/>
      <c r="F87" s="72"/>
      <c r="G87" s="72"/>
      <c r="H87" s="72"/>
      <c r="I87" s="72"/>
      <c r="J87" s="72"/>
      <c r="K87" s="72"/>
      <c r="L87" s="72"/>
      <c r="M87" s="72"/>
      <c r="N87" s="72"/>
      <c r="O87" s="73"/>
      <c r="P87" s="2"/>
    </row>
    <row r="88" spans="2:16">
      <c r="B88" s="3"/>
      <c r="C88" s="28"/>
      <c r="H88" s="71" t="s">
        <v>75</v>
      </c>
      <c r="O88" s="29"/>
      <c r="P88" s="2"/>
    </row>
    <row r="89" spans="2:16">
      <c r="B89" s="3"/>
      <c r="C89" s="28"/>
      <c r="H89" s="1" t="s">
        <v>76</v>
      </c>
      <c r="I89" s="39"/>
      <c r="J89" s="39"/>
      <c r="K89" s="39"/>
      <c r="O89" s="29"/>
      <c r="P89" s="2"/>
    </row>
    <row r="90" spans="2:16">
      <c r="B90" s="3"/>
      <c r="C90" s="28"/>
      <c r="H90" s="1" t="s">
        <v>84</v>
      </c>
      <c r="I90" s="77"/>
      <c r="J90" s="77"/>
      <c r="K90" s="77"/>
      <c r="O90" s="29"/>
      <c r="P90" s="2"/>
    </row>
    <row r="91" spans="2:16">
      <c r="B91" s="3"/>
      <c r="C91" s="78"/>
      <c r="D91" s="72"/>
      <c r="E91" s="72"/>
      <c r="F91" s="72"/>
      <c r="G91" s="72"/>
      <c r="H91" s="1" t="s">
        <v>78</v>
      </c>
      <c r="L91" s="72"/>
      <c r="M91" s="72"/>
      <c r="N91" s="72"/>
      <c r="O91" s="73"/>
      <c r="P91" s="2"/>
    </row>
    <row r="92" spans="2:16" ht="17.25" customHeight="1">
      <c r="B92" s="3"/>
      <c r="C92" s="78"/>
      <c r="D92" s="77"/>
      <c r="E92" s="77"/>
      <c r="K92" s="238"/>
      <c r="L92" s="238"/>
      <c r="M92" s="238"/>
      <c r="N92" s="238"/>
      <c r="O92" s="239"/>
      <c r="P92" s="2"/>
    </row>
    <row r="93" spans="2:16" ht="18.75" customHeight="1" thickBot="1">
      <c r="B93" s="3"/>
      <c r="C93" s="242"/>
      <c r="D93" s="243"/>
      <c r="E93" s="243"/>
      <c r="F93" s="52"/>
      <c r="G93" s="52"/>
      <c r="H93" s="52"/>
      <c r="I93" s="52"/>
      <c r="J93" s="52"/>
      <c r="K93" s="240"/>
      <c r="L93" s="240"/>
      <c r="M93" s="240"/>
      <c r="N93" s="240"/>
      <c r="O93" s="241"/>
      <c r="P93" s="2"/>
    </row>
    <row r="94" spans="2:16" ht="15" thickBot="1">
      <c r="B94" s="79"/>
      <c r="C94" s="80"/>
      <c r="D94" s="80"/>
      <c r="E94" s="80"/>
      <c r="F94" s="80"/>
      <c r="G94" s="80"/>
      <c r="H94" s="80"/>
      <c r="I94" s="80"/>
      <c r="J94" s="80"/>
      <c r="K94" s="80"/>
      <c r="L94" s="80"/>
      <c r="M94" s="80"/>
      <c r="N94" s="80"/>
      <c r="O94" s="80"/>
      <c r="P94" s="81"/>
    </row>
    <row r="95" spans="2:16" ht="15" thickTop="1"/>
  </sheetData>
  <mergeCells count="89">
    <mergeCell ref="C83:O84"/>
    <mergeCell ref="C85:O86"/>
    <mergeCell ref="K92:O93"/>
    <mergeCell ref="C93:E93"/>
    <mergeCell ref="M65:N65"/>
    <mergeCell ref="M66:N66"/>
    <mergeCell ref="C67:N67"/>
    <mergeCell ref="C69:N69"/>
    <mergeCell ref="C79:O79"/>
    <mergeCell ref="C80:O80"/>
    <mergeCell ref="C64:I64"/>
    <mergeCell ref="M64:N64"/>
    <mergeCell ref="C50:N50"/>
    <mergeCell ref="C51:O53"/>
    <mergeCell ref="C54:I54"/>
    <mergeCell ref="M54:N54"/>
    <mergeCell ref="M55:N55"/>
    <mergeCell ref="M56:N56"/>
    <mergeCell ref="C57:N57"/>
    <mergeCell ref="C59:N59"/>
    <mergeCell ref="C60:O62"/>
    <mergeCell ref="C63:I63"/>
    <mergeCell ref="M63:N63"/>
    <mergeCell ref="C47:I47"/>
    <mergeCell ref="M47:N47"/>
    <mergeCell ref="C48:I48"/>
    <mergeCell ref="M48:N48"/>
    <mergeCell ref="C49:I49"/>
    <mergeCell ref="M49:N49"/>
    <mergeCell ref="H33:I33"/>
    <mergeCell ref="J33:K33"/>
    <mergeCell ref="M33:N33"/>
    <mergeCell ref="C44:O46"/>
    <mergeCell ref="C34:N34"/>
    <mergeCell ref="C35:O37"/>
    <mergeCell ref="C38:J38"/>
    <mergeCell ref="M38:N38"/>
    <mergeCell ref="C39:J39"/>
    <mergeCell ref="M39:N39"/>
    <mergeCell ref="M40:N40"/>
    <mergeCell ref="M41:N41"/>
    <mergeCell ref="C42:J42"/>
    <mergeCell ref="M42:N42"/>
    <mergeCell ref="C43:N43"/>
    <mergeCell ref="C31:G31"/>
    <mergeCell ref="H31:I31"/>
    <mergeCell ref="J31:K31"/>
    <mergeCell ref="M31:N31"/>
    <mergeCell ref="C32:G32"/>
    <mergeCell ref="H32:I32"/>
    <mergeCell ref="J32:K32"/>
    <mergeCell ref="M32:N32"/>
    <mergeCell ref="M28:N28"/>
    <mergeCell ref="C30:G30"/>
    <mergeCell ref="H30:I30"/>
    <mergeCell ref="J30:K30"/>
    <mergeCell ref="M30:N30"/>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6B80B-BF07-4407-80C6-80768F16144F}">
  <dimension ref="B1:P98"/>
  <sheetViews>
    <sheetView showGridLines="0" tabSelected="1" view="pageBreakPreview" topLeftCell="A11" zoomScale="85" zoomScaleNormal="80" zoomScaleSheetLayoutView="85" zoomScalePageLayoutView="85" workbookViewId="0">
      <selection activeCell="S25" sqref="S25"/>
    </sheetView>
  </sheetViews>
  <sheetFormatPr baseColWidth="10" defaultColWidth="11.42578125" defaultRowHeight="14.25"/>
  <cols>
    <col min="1" max="2" width="3.140625" style="1" customWidth="1"/>
    <col min="3" max="3" width="14.7109375" style="1" customWidth="1"/>
    <col min="4" max="4" width="13" style="1" customWidth="1"/>
    <col min="5" max="9" width="11.42578125" style="1"/>
    <col min="10" max="10" width="16.5703125" style="1" bestFit="1" customWidth="1"/>
    <col min="11" max="11" width="17" style="1" bestFit="1" customWidth="1"/>
    <col min="12" max="12" width="17.7109375" style="1" bestFit="1" customWidth="1"/>
    <col min="13" max="13" width="14.7109375" style="1" bestFit="1" customWidth="1"/>
    <col min="14" max="14" width="11.42578125" style="1"/>
    <col min="15" max="15" width="18.7109375" style="1" customWidth="1"/>
    <col min="16" max="17" width="3.140625" style="1" customWidth="1"/>
    <col min="18" max="16384" width="11.42578125" style="1"/>
  </cols>
  <sheetData>
    <row r="1" spans="2:16">
      <c r="B1" s="234" t="s">
        <v>31</v>
      </c>
      <c r="C1" s="234"/>
      <c r="D1" s="234"/>
      <c r="E1" s="234"/>
      <c r="F1" s="234"/>
      <c r="G1" s="234"/>
      <c r="H1" s="234"/>
      <c r="I1" s="234"/>
      <c r="J1" s="234"/>
      <c r="K1" s="234"/>
      <c r="L1" s="234"/>
    </row>
    <row r="2" spans="2:16">
      <c r="B2" s="234" t="s">
        <v>1</v>
      </c>
      <c r="C2" s="234"/>
      <c r="D2" s="234"/>
      <c r="E2" s="234"/>
    </row>
    <row r="3" spans="2:16" ht="15" thickBot="1"/>
    <row r="4" spans="2:16" ht="25.5" customHeight="1" thickTop="1">
      <c r="B4" s="235"/>
      <c r="C4" s="236"/>
      <c r="D4" s="236"/>
      <c r="E4" s="236"/>
      <c r="F4" s="236"/>
      <c r="G4" s="236"/>
      <c r="H4" s="236"/>
      <c r="I4" s="236"/>
      <c r="J4" s="236"/>
      <c r="K4" s="236"/>
      <c r="L4" s="236"/>
      <c r="M4" s="236"/>
      <c r="N4" s="236"/>
      <c r="O4" s="236"/>
      <c r="P4" s="237"/>
    </row>
    <row r="5" spans="2:16" ht="36.75" customHeight="1">
      <c r="B5" s="3"/>
      <c r="C5" s="317" t="s">
        <v>32</v>
      </c>
      <c r="D5" s="317"/>
      <c r="E5" s="317"/>
      <c r="F5" s="317"/>
      <c r="G5" s="317"/>
      <c r="H5" s="317"/>
      <c r="I5" s="317"/>
      <c r="J5" s="317"/>
      <c r="K5" s="317"/>
      <c r="L5" s="317"/>
      <c r="M5" s="317"/>
      <c r="N5" s="317"/>
      <c r="O5" s="317"/>
      <c r="P5" s="2"/>
    </row>
    <row r="6" spans="2:16" ht="15" thickBot="1">
      <c r="B6" s="3"/>
      <c r="P6" s="2"/>
    </row>
    <row r="7" spans="2:16">
      <c r="B7" s="3"/>
      <c r="C7" s="326"/>
      <c r="D7" s="328"/>
      <c r="E7" s="329"/>
      <c r="F7" s="329"/>
      <c r="G7" s="329"/>
      <c r="H7" s="329"/>
      <c r="I7" s="329"/>
      <c r="J7" s="329"/>
      <c r="K7" s="330"/>
      <c r="L7" s="334"/>
      <c r="M7" s="335"/>
      <c r="N7" s="335"/>
      <c r="O7" s="336"/>
      <c r="P7" s="2"/>
    </row>
    <row r="8" spans="2:16">
      <c r="B8" s="3"/>
      <c r="C8" s="327"/>
      <c r="D8" s="320" t="s">
        <v>112</v>
      </c>
      <c r="E8" s="321"/>
      <c r="F8" s="321"/>
      <c r="G8" s="321"/>
      <c r="H8" s="321"/>
      <c r="I8" s="321"/>
      <c r="J8" s="321"/>
      <c r="K8" s="322"/>
      <c r="L8" s="337"/>
      <c r="M8" s="338"/>
      <c r="N8" s="338"/>
      <c r="O8" s="339"/>
      <c r="P8" s="2"/>
    </row>
    <row r="9" spans="2:16">
      <c r="B9" s="3"/>
      <c r="C9" s="327"/>
      <c r="D9" s="320"/>
      <c r="E9" s="321"/>
      <c r="F9" s="321"/>
      <c r="G9" s="321"/>
      <c r="H9" s="321"/>
      <c r="I9" s="321"/>
      <c r="J9" s="321"/>
      <c r="K9" s="322"/>
      <c r="L9" s="318" t="s">
        <v>33</v>
      </c>
      <c r="M9" s="340"/>
      <c r="N9" s="341"/>
      <c r="O9" s="342"/>
      <c r="P9" s="2"/>
    </row>
    <row r="10" spans="2:16">
      <c r="B10" s="3"/>
      <c r="C10" s="327"/>
      <c r="D10" s="320"/>
      <c r="E10" s="321"/>
      <c r="F10" s="321"/>
      <c r="G10" s="321"/>
      <c r="H10" s="321"/>
      <c r="I10" s="321"/>
      <c r="J10" s="321"/>
      <c r="K10" s="322"/>
      <c r="L10" s="331"/>
      <c r="M10" s="343"/>
      <c r="N10" s="344"/>
      <c r="O10" s="345"/>
      <c r="P10" s="2"/>
    </row>
    <row r="11" spans="2:16" ht="12.75" customHeight="1">
      <c r="B11" s="3"/>
      <c r="C11" s="327"/>
      <c r="D11" s="323"/>
      <c r="E11" s="324"/>
      <c r="F11" s="324"/>
      <c r="G11" s="324"/>
      <c r="H11" s="324"/>
      <c r="I11" s="324"/>
      <c r="J11" s="324"/>
      <c r="K11" s="325"/>
      <c r="L11" s="318" t="s">
        <v>34</v>
      </c>
      <c r="M11" s="318">
        <v>1</v>
      </c>
      <c r="N11" s="318" t="s">
        <v>35</v>
      </c>
      <c r="O11" s="332">
        <v>1</v>
      </c>
      <c r="P11" s="2"/>
    </row>
    <row r="12" spans="2:16">
      <c r="B12" s="3"/>
      <c r="C12" s="327"/>
      <c r="D12" s="323"/>
      <c r="E12" s="324"/>
      <c r="F12" s="324"/>
      <c r="G12" s="324"/>
      <c r="H12" s="324"/>
      <c r="I12" s="324"/>
      <c r="J12" s="324"/>
      <c r="K12" s="325"/>
      <c r="L12" s="319"/>
      <c r="M12" s="319"/>
      <c r="N12" s="319"/>
      <c r="O12" s="333"/>
      <c r="P12" s="2"/>
    </row>
    <row r="13" spans="2:16">
      <c r="B13" s="3"/>
      <c r="C13" s="327"/>
      <c r="D13" s="320" t="s">
        <v>36</v>
      </c>
      <c r="E13" s="321"/>
      <c r="F13" s="321"/>
      <c r="G13" s="321"/>
      <c r="H13" s="321"/>
      <c r="I13" s="321"/>
      <c r="J13" s="321"/>
      <c r="K13" s="322"/>
      <c r="L13" s="319"/>
      <c r="M13" s="319"/>
      <c r="N13" s="319"/>
      <c r="O13" s="333"/>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37</v>
      </c>
      <c r="M15" s="12" t="s">
        <v>38</v>
      </c>
      <c r="N15" s="12" t="s">
        <v>39</v>
      </c>
      <c r="O15" s="13" t="s">
        <v>40</v>
      </c>
      <c r="P15" s="2"/>
    </row>
    <row r="16" spans="2:16">
      <c r="B16" s="3"/>
      <c r="C16" s="14"/>
      <c r="D16" s="5"/>
      <c r="E16" s="5"/>
      <c r="F16" s="5"/>
      <c r="G16" s="5"/>
      <c r="H16" s="5"/>
      <c r="I16" s="5"/>
      <c r="J16" s="5"/>
      <c r="K16" s="5"/>
      <c r="L16" s="15"/>
      <c r="M16" s="16"/>
      <c r="N16" s="16"/>
      <c r="O16" s="17"/>
      <c r="P16" s="2"/>
    </row>
    <row r="17" spans="2:16" ht="18" customHeight="1">
      <c r="B17" s="3"/>
      <c r="C17" s="244" t="s">
        <v>41</v>
      </c>
      <c r="D17" s="245"/>
      <c r="E17" s="245"/>
      <c r="F17" s="245"/>
      <c r="G17" s="5"/>
      <c r="H17" s="5"/>
      <c r="I17" s="5"/>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08" t="s">
        <v>43</v>
      </c>
      <c r="D21" s="309"/>
      <c r="E21" s="309"/>
      <c r="F21" s="309"/>
      <c r="G21" s="309"/>
      <c r="H21" s="309"/>
      <c r="I21" s="309"/>
      <c r="J21" s="309"/>
      <c r="K21" s="309"/>
      <c r="L21" s="309"/>
      <c r="M21" s="309"/>
      <c r="N21" s="309"/>
      <c r="O21" s="310"/>
      <c r="P21" s="2"/>
    </row>
    <row r="22" spans="2:16" ht="15" thickBot="1">
      <c r="B22" s="3"/>
      <c r="C22" s="28"/>
      <c r="O22" s="29"/>
      <c r="P22" s="2"/>
    </row>
    <row r="23" spans="2:16">
      <c r="B23" s="3"/>
      <c r="C23" s="30" t="s">
        <v>44</v>
      </c>
      <c r="D23" s="314" t="s">
        <v>45</v>
      </c>
      <c r="E23" s="315"/>
      <c r="F23" s="315"/>
      <c r="G23" s="315"/>
      <c r="H23" s="315"/>
      <c r="I23" s="315"/>
      <c r="J23" s="315"/>
      <c r="K23" s="315"/>
      <c r="L23" s="316"/>
      <c r="M23" s="306" t="s">
        <v>46</v>
      </c>
      <c r="N23" s="307"/>
      <c r="O23" s="30" t="s">
        <v>10</v>
      </c>
      <c r="P23" s="2"/>
    </row>
    <row r="24" spans="2:16" ht="37.15" customHeight="1" thickBot="1">
      <c r="B24" s="3"/>
      <c r="C24" s="157">
        <f>+'PRESUPUESTO OFICIAL (Entidad)'!D29</f>
        <v>3.05</v>
      </c>
      <c r="D24" s="311" t="str">
        <f>+'PRESUPUESTO OFICIAL (Entidad)'!G29</f>
        <v>Baranda en tubo 2"</v>
      </c>
      <c r="E24" s="312"/>
      <c r="F24" s="312"/>
      <c r="G24" s="312"/>
      <c r="H24" s="312"/>
      <c r="I24" s="312"/>
      <c r="J24" s="312"/>
      <c r="K24" s="312"/>
      <c r="L24" s="313"/>
      <c r="M24" s="302" t="str">
        <f>+'PRESUPUESTO OFICIAL (Entidad)'!H29</f>
        <v>ML</v>
      </c>
      <c r="N24" s="303"/>
      <c r="O24" s="31">
        <f>+'PRESUPUESTO OFICIAL (Entidad)'!I29</f>
        <v>14.46</v>
      </c>
      <c r="P24" s="2"/>
    </row>
    <row r="25" spans="2:16">
      <c r="B25" s="3"/>
      <c r="C25" s="268" t="s">
        <v>47</v>
      </c>
      <c r="D25" s="269"/>
      <c r="E25" s="269"/>
      <c r="F25" s="269"/>
      <c r="G25" s="269"/>
      <c r="H25" s="269"/>
      <c r="I25" s="269"/>
      <c r="J25" s="269"/>
      <c r="K25" s="269"/>
      <c r="L25" s="269"/>
      <c r="M25" s="269"/>
      <c r="N25" s="269"/>
      <c r="O25" s="270"/>
      <c r="P25" s="2"/>
    </row>
    <row r="26" spans="2:16">
      <c r="B26" s="3"/>
      <c r="C26" s="271"/>
      <c r="D26" s="272"/>
      <c r="E26" s="272"/>
      <c r="F26" s="272"/>
      <c r="G26" s="272"/>
      <c r="H26" s="272"/>
      <c r="I26" s="272"/>
      <c r="J26" s="272"/>
      <c r="K26" s="272"/>
      <c r="L26" s="272"/>
      <c r="M26" s="272"/>
      <c r="N26" s="272"/>
      <c r="O26" s="273"/>
      <c r="P26" s="2"/>
    </row>
    <row r="27" spans="2:16" ht="15" thickBot="1">
      <c r="B27" s="3"/>
      <c r="C27" s="274"/>
      <c r="D27" s="275"/>
      <c r="E27" s="275"/>
      <c r="F27" s="275"/>
      <c r="G27" s="275"/>
      <c r="H27" s="275"/>
      <c r="I27" s="275"/>
      <c r="J27" s="275"/>
      <c r="K27" s="275"/>
      <c r="L27" s="275"/>
      <c r="M27" s="275"/>
      <c r="N27" s="275"/>
      <c r="O27" s="276"/>
      <c r="P27" s="2"/>
    </row>
    <row r="28" spans="2:16">
      <c r="B28" s="3"/>
      <c r="C28" s="281" t="s">
        <v>45</v>
      </c>
      <c r="D28" s="304"/>
      <c r="E28" s="304"/>
      <c r="F28" s="304"/>
      <c r="G28" s="305"/>
      <c r="H28" s="284" t="s">
        <v>48</v>
      </c>
      <c r="I28" s="304"/>
      <c r="J28" s="300" t="s">
        <v>49</v>
      </c>
      <c r="K28" s="301"/>
      <c r="L28" s="33" t="s">
        <v>50</v>
      </c>
      <c r="M28" s="284" t="s">
        <v>51</v>
      </c>
      <c r="N28" s="283"/>
      <c r="O28" s="34" t="s">
        <v>52</v>
      </c>
      <c r="P28" s="2"/>
    </row>
    <row r="29" spans="2:16">
      <c r="B29" s="3"/>
      <c r="C29" s="346" t="s">
        <v>127</v>
      </c>
      <c r="D29" s="346"/>
      <c r="E29" s="346"/>
      <c r="F29" s="346"/>
      <c r="G29" s="346"/>
      <c r="H29" s="347"/>
      <c r="I29" s="347"/>
      <c r="J29" s="347"/>
      <c r="K29" s="347"/>
      <c r="L29" s="36"/>
      <c r="M29" s="299">
        <v>0.1</v>
      </c>
      <c r="N29" s="357"/>
      <c r="O29" s="172">
        <f>+M29*O60</f>
        <v>3398.0300000000007</v>
      </c>
      <c r="P29" s="2"/>
    </row>
    <row r="30" spans="2:16">
      <c r="B30" s="3"/>
      <c r="C30" s="354" t="s">
        <v>151</v>
      </c>
      <c r="D30" s="355"/>
      <c r="E30" s="355"/>
      <c r="F30" s="355"/>
      <c r="G30" s="356"/>
      <c r="H30" s="296"/>
      <c r="I30" s="297"/>
      <c r="J30" s="296"/>
      <c r="K30" s="297"/>
      <c r="L30" s="36">
        <v>60000</v>
      </c>
      <c r="M30" s="296">
        <v>10</v>
      </c>
      <c r="N30" s="297"/>
      <c r="O30" s="172">
        <f>+L30/M30</f>
        <v>6000</v>
      </c>
      <c r="P30" s="2"/>
    </row>
    <row r="31" spans="2:16">
      <c r="B31" s="3"/>
      <c r="C31" s="346" t="s">
        <v>152</v>
      </c>
      <c r="D31" s="346"/>
      <c r="E31" s="346"/>
      <c r="F31" s="346"/>
      <c r="G31" s="346"/>
      <c r="H31" s="347"/>
      <c r="I31" s="347"/>
      <c r="J31" s="347"/>
      <c r="K31" s="347"/>
      <c r="L31" s="36">
        <v>50000</v>
      </c>
      <c r="M31" s="289">
        <v>10</v>
      </c>
      <c r="N31" s="290"/>
      <c r="O31" s="172">
        <f t="shared" ref="O31:O32" si="0">+L31/M31</f>
        <v>5000</v>
      </c>
      <c r="P31" s="2"/>
    </row>
    <row r="32" spans="2:16">
      <c r="B32" s="3"/>
      <c r="C32" s="354" t="s">
        <v>113</v>
      </c>
      <c r="D32" s="355"/>
      <c r="E32" s="355"/>
      <c r="F32" s="355"/>
      <c r="G32" s="356"/>
      <c r="H32" s="296"/>
      <c r="I32" s="297"/>
      <c r="J32" s="296"/>
      <c r="K32" s="297"/>
      <c r="L32" s="36">
        <v>70000</v>
      </c>
      <c r="M32" s="289">
        <v>10</v>
      </c>
      <c r="N32" s="290"/>
      <c r="O32" s="172">
        <f t="shared" si="0"/>
        <v>7000</v>
      </c>
      <c r="P32" s="2"/>
    </row>
    <row r="33" spans="2:16">
      <c r="B33" s="3"/>
      <c r="C33" s="171"/>
      <c r="D33" s="171"/>
      <c r="E33" s="171"/>
      <c r="F33" s="171"/>
      <c r="G33" s="171"/>
      <c r="H33" s="296"/>
      <c r="I33" s="297"/>
      <c r="J33" s="296"/>
      <c r="K33" s="297"/>
      <c r="L33" s="36"/>
      <c r="M33" s="350"/>
      <c r="N33" s="350"/>
      <c r="O33" s="36"/>
      <c r="P33" s="2"/>
    </row>
    <row r="34" spans="2:16" ht="15" thickBot="1">
      <c r="B34" s="3"/>
      <c r="C34" s="351" t="s">
        <v>53</v>
      </c>
      <c r="D34" s="352"/>
      <c r="E34" s="352"/>
      <c r="F34" s="352"/>
      <c r="G34" s="352"/>
      <c r="H34" s="352"/>
      <c r="I34" s="352"/>
      <c r="J34" s="352"/>
      <c r="K34" s="352"/>
      <c r="L34" s="352"/>
      <c r="M34" s="352"/>
      <c r="N34" s="353"/>
      <c r="O34" s="170">
        <f>+SUM(O29:O32)</f>
        <v>21398.03</v>
      </c>
      <c r="P34" s="2"/>
    </row>
    <row r="35" spans="2:16" ht="13.5" customHeight="1">
      <c r="B35" s="3"/>
      <c r="C35" s="268" t="s">
        <v>54</v>
      </c>
      <c r="D35" s="269"/>
      <c r="E35" s="269"/>
      <c r="F35" s="269"/>
      <c r="G35" s="269"/>
      <c r="H35" s="269"/>
      <c r="I35" s="269"/>
      <c r="J35" s="269"/>
      <c r="K35" s="269"/>
      <c r="L35" s="269"/>
      <c r="M35" s="269"/>
      <c r="N35" s="269"/>
      <c r="O35" s="270"/>
      <c r="P35" s="2"/>
    </row>
    <row r="36" spans="2:16">
      <c r="B36" s="3"/>
      <c r="C36" s="271"/>
      <c r="D36" s="272"/>
      <c r="E36" s="272"/>
      <c r="F36" s="272"/>
      <c r="G36" s="272"/>
      <c r="H36" s="272"/>
      <c r="I36" s="272"/>
      <c r="J36" s="272"/>
      <c r="K36" s="272"/>
      <c r="L36" s="272"/>
      <c r="M36" s="272"/>
      <c r="N36" s="272"/>
      <c r="O36" s="273"/>
      <c r="P36" s="2"/>
    </row>
    <row r="37" spans="2:16" ht="15" thickBot="1">
      <c r="B37" s="3"/>
      <c r="C37" s="274"/>
      <c r="D37" s="275"/>
      <c r="E37" s="275"/>
      <c r="F37" s="275"/>
      <c r="G37" s="275"/>
      <c r="H37" s="275"/>
      <c r="I37" s="275"/>
      <c r="J37" s="275"/>
      <c r="K37" s="275"/>
      <c r="L37" s="275"/>
      <c r="M37" s="275"/>
      <c r="N37" s="275"/>
      <c r="O37" s="276"/>
      <c r="P37" s="2"/>
    </row>
    <row r="38" spans="2:16">
      <c r="B38" s="3"/>
      <c r="C38" s="281" t="s">
        <v>45</v>
      </c>
      <c r="D38" s="282"/>
      <c r="E38" s="282"/>
      <c r="F38" s="282"/>
      <c r="G38" s="282"/>
      <c r="H38" s="282"/>
      <c r="I38" s="282"/>
      <c r="J38" s="283"/>
      <c r="K38" s="32" t="s">
        <v>46</v>
      </c>
      <c r="L38" s="33" t="s">
        <v>10</v>
      </c>
      <c r="M38" s="284" t="s">
        <v>55</v>
      </c>
      <c r="N38" s="283"/>
      <c r="O38" s="34" t="s">
        <v>52</v>
      </c>
      <c r="P38" s="2"/>
    </row>
    <row r="39" spans="2:16">
      <c r="B39" s="3"/>
      <c r="C39" s="252"/>
      <c r="D39" s="253"/>
      <c r="E39" s="253"/>
      <c r="F39" s="253"/>
      <c r="G39" s="253"/>
      <c r="H39" s="253"/>
      <c r="I39" s="253"/>
      <c r="J39" s="280"/>
      <c r="K39" s="160" t="s">
        <v>130</v>
      </c>
      <c r="L39" s="161">
        <v>0.1</v>
      </c>
      <c r="M39" s="285">
        <v>75900</v>
      </c>
      <c r="N39" s="286"/>
      <c r="O39" s="37">
        <f>+M39*L39</f>
        <v>7590</v>
      </c>
      <c r="P39" s="2"/>
    </row>
    <row r="40" spans="2:16">
      <c r="B40" s="3"/>
      <c r="C40" s="38" t="s">
        <v>132</v>
      </c>
      <c r="D40" s="39"/>
      <c r="E40" s="39"/>
      <c r="F40" s="39"/>
      <c r="G40" s="39"/>
      <c r="H40" s="39"/>
      <c r="I40" s="39"/>
      <c r="J40" s="40"/>
      <c r="K40" s="160" t="s">
        <v>130</v>
      </c>
      <c r="L40" s="161">
        <v>0.05</v>
      </c>
      <c r="M40" s="285">
        <v>101000</v>
      </c>
      <c r="N40" s="286"/>
      <c r="O40" s="37">
        <f t="shared" ref="O40:O44" si="1">+M40*L40</f>
        <v>5050</v>
      </c>
      <c r="P40" s="2"/>
    </row>
    <row r="41" spans="2:16">
      <c r="B41" s="3"/>
      <c r="C41" s="38" t="s">
        <v>133</v>
      </c>
      <c r="D41" s="39"/>
      <c r="E41" s="39"/>
      <c r="F41" s="39"/>
      <c r="G41" s="39"/>
      <c r="H41" s="39"/>
      <c r="I41" s="39"/>
      <c r="J41" s="40"/>
      <c r="K41" s="160" t="s">
        <v>131</v>
      </c>
      <c r="L41" s="161">
        <v>0.1</v>
      </c>
      <c r="M41" s="285">
        <v>15900</v>
      </c>
      <c r="N41" s="286"/>
      <c r="O41" s="37">
        <f t="shared" si="1"/>
        <v>1590</v>
      </c>
      <c r="P41" s="2"/>
    </row>
    <row r="42" spans="2:16">
      <c r="B42" s="3"/>
      <c r="C42" s="38" t="s">
        <v>153</v>
      </c>
      <c r="D42" s="39"/>
      <c r="E42" s="39"/>
      <c r="F42" s="39"/>
      <c r="G42" s="39"/>
      <c r="H42" s="39"/>
      <c r="I42" s="39"/>
      <c r="J42" s="40"/>
      <c r="K42" s="160" t="s">
        <v>130</v>
      </c>
      <c r="L42" s="161">
        <v>0.02</v>
      </c>
      <c r="M42" s="285">
        <v>36900</v>
      </c>
      <c r="N42" s="286"/>
      <c r="O42" s="37">
        <f t="shared" si="1"/>
        <v>738</v>
      </c>
      <c r="P42" s="2"/>
    </row>
    <row r="43" spans="2:16">
      <c r="B43" s="3"/>
      <c r="C43" s="38" t="s">
        <v>135</v>
      </c>
      <c r="D43" s="39"/>
      <c r="E43" s="39"/>
      <c r="F43" s="39"/>
      <c r="G43" s="39"/>
      <c r="H43" s="39"/>
      <c r="I43" s="39"/>
      <c r="J43" s="40"/>
      <c r="K43" s="160" t="s">
        <v>156</v>
      </c>
      <c r="L43" s="161">
        <v>4</v>
      </c>
      <c r="M43" s="285">
        <v>25933</v>
      </c>
      <c r="N43" s="286"/>
      <c r="O43" s="37">
        <f t="shared" si="1"/>
        <v>103732</v>
      </c>
      <c r="P43" s="2"/>
    </row>
    <row r="44" spans="2:16">
      <c r="B44" s="3"/>
      <c r="C44" s="38" t="s">
        <v>155</v>
      </c>
      <c r="D44" s="39"/>
      <c r="E44" s="39"/>
      <c r="F44" s="39"/>
      <c r="G44" s="39"/>
      <c r="H44" s="39"/>
      <c r="I44" s="39"/>
      <c r="J44" s="40"/>
      <c r="K44" s="160" t="s">
        <v>107</v>
      </c>
      <c r="L44" s="161">
        <v>0.5</v>
      </c>
      <c r="M44" s="285">
        <v>23000</v>
      </c>
      <c r="N44" s="286"/>
      <c r="O44" s="37">
        <f t="shared" si="1"/>
        <v>11500</v>
      </c>
      <c r="P44" s="2"/>
    </row>
    <row r="45" spans="2:16" ht="15" thickBot="1">
      <c r="B45" s="3"/>
      <c r="C45" s="264" t="s">
        <v>154</v>
      </c>
      <c r="D45" s="265"/>
      <c r="E45" s="265"/>
      <c r="F45" s="265"/>
      <c r="G45" s="265"/>
      <c r="H45" s="265"/>
      <c r="I45" s="265"/>
      <c r="J45" s="277"/>
      <c r="K45" s="158"/>
      <c r="L45" s="161"/>
      <c r="M45" s="285"/>
      <c r="N45" s="286"/>
      <c r="O45" s="46"/>
      <c r="P45" s="2"/>
    </row>
    <row r="46" spans="2:16" ht="15" thickBot="1">
      <c r="B46" s="3"/>
      <c r="C46" s="258" t="s">
        <v>53</v>
      </c>
      <c r="D46" s="259"/>
      <c r="E46" s="259"/>
      <c r="F46" s="259"/>
      <c r="G46" s="259"/>
      <c r="H46" s="259"/>
      <c r="I46" s="259"/>
      <c r="J46" s="259"/>
      <c r="K46" s="259"/>
      <c r="L46" s="259"/>
      <c r="M46" s="259"/>
      <c r="N46" s="260"/>
      <c r="O46" s="47">
        <f>SUM(O39:O45)</f>
        <v>130200</v>
      </c>
      <c r="P46" s="2"/>
    </row>
    <row r="47" spans="2:16">
      <c r="B47" s="3"/>
      <c r="C47" s="268" t="s">
        <v>56</v>
      </c>
      <c r="D47" s="269"/>
      <c r="E47" s="269"/>
      <c r="F47" s="269"/>
      <c r="G47" s="269"/>
      <c r="H47" s="269"/>
      <c r="I47" s="269"/>
      <c r="J47" s="269"/>
      <c r="K47" s="269"/>
      <c r="L47" s="269"/>
      <c r="M47" s="269"/>
      <c r="N47" s="269"/>
      <c r="O47" s="270"/>
      <c r="P47" s="2"/>
    </row>
    <row r="48" spans="2:16">
      <c r="B48" s="3"/>
      <c r="C48" s="271"/>
      <c r="D48" s="272"/>
      <c r="E48" s="272"/>
      <c r="F48" s="272"/>
      <c r="G48" s="272"/>
      <c r="H48" s="272"/>
      <c r="I48" s="272"/>
      <c r="J48" s="272"/>
      <c r="K48" s="272"/>
      <c r="L48" s="272"/>
      <c r="M48" s="272"/>
      <c r="N48" s="272"/>
      <c r="O48" s="273"/>
      <c r="P48" s="2"/>
    </row>
    <row r="49" spans="2:16" ht="15" thickBot="1">
      <c r="B49" s="3"/>
      <c r="C49" s="274"/>
      <c r="D49" s="275"/>
      <c r="E49" s="275"/>
      <c r="F49" s="275"/>
      <c r="G49" s="275"/>
      <c r="H49" s="275"/>
      <c r="I49" s="275"/>
      <c r="J49" s="275"/>
      <c r="K49" s="275"/>
      <c r="L49" s="275"/>
      <c r="M49" s="275"/>
      <c r="N49" s="275"/>
      <c r="O49" s="276"/>
      <c r="P49" s="2"/>
    </row>
    <row r="50" spans="2:16" ht="15.75">
      <c r="B50" s="3"/>
      <c r="C50" s="281" t="s">
        <v>57</v>
      </c>
      <c r="D50" s="282"/>
      <c r="E50" s="282"/>
      <c r="F50" s="282"/>
      <c r="G50" s="282"/>
      <c r="H50" s="282"/>
      <c r="I50" s="282"/>
      <c r="J50" s="33" t="s">
        <v>58</v>
      </c>
      <c r="K50" s="44" t="s">
        <v>59</v>
      </c>
      <c r="L50" s="48" t="s">
        <v>60</v>
      </c>
      <c r="M50" s="284" t="s">
        <v>61</v>
      </c>
      <c r="N50" s="283"/>
      <c r="O50" s="34" t="s">
        <v>52</v>
      </c>
      <c r="P50" s="2"/>
    </row>
    <row r="51" spans="2:16">
      <c r="B51" s="3"/>
      <c r="C51" s="252"/>
      <c r="D51" s="253"/>
      <c r="E51" s="253"/>
      <c r="F51" s="253"/>
      <c r="G51" s="253"/>
      <c r="H51" s="253"/>
      <c r="I51" s="253"/>
      <c r="J51" s="49"/>
      <c r="K51" s="50"/>
      <c r="L51" s="49"/>
      <c r="M51" s="289"/>
      <c r="N51" s="290"/>
      <c r="O51" s="37"/>
      <c r="P51" s="2"/>
    </row>
    <row r="52" spans="2:16" ht="15" thickBot="1">
      <c r="B52" s="3"/>
      <c r="C52" s="264"/>
      <c r="D52" s="265"/>
      <c r="E52" s="265"/>
      <c r="F52" s="265"/>
      <c r="G52" s="265"/>
      <c r="H52" s="265"/>
      <c r="I52" s="265"/>
      <c r="J52" s="51"/>
      <c r="K52" s="52"/>
      <c r="L52" s="51"/>
      <c r="M52" s="266"/>
      <c r="N52" s="267"/>
      <c r="O52" s="53"/>
      <c r="P52" s="2"/>
    </row>
    <row r="53" spans="2:16" ht="15" thickBot="1">
      <c r="B53" s="3"/>
      <c r="C53" s="258" t="s">
        <v>53</v>
      </c>
      <c r="D53" s="259"/>
      <c r="E53" s="259"/>
      <c r="F53" s="259"/>
      <c r="G53" s="259"/>
      <c r="H53" s="259"/>
      <c r="I53" s="259"/>
      <c r="J53" s="259"/>
      <c r="K53" s="259"/>
      <c r="L53" s="259"/>
      <c r="M53" s="259"/>
      <c r="N53" s="260"/>
      <c r="O53" s="43"/>
      <c r="P53" s="2"/>
    </row>
    <row r="54" spans="2:16">
      <c r="B54" s="3"/>
      <c r="C54" s="268" t="s">
        <v>62</v>
      </c>
      <c r="D54" s="269"/>
      <c r="E54" s="269"/>
      <c r="F54" s="269"/>
      <c r="G54" s="269"/>
      <c r="H54" s="269"/>
      <c r="I54" s="269"/>
      <c r="J54" s="269"/>
      <c r="K54" s="269"/>
      <c r="L54" s="269"/>
      <c r="M54" s="269"/>
      <c r="N54" s="269"/>
      <c r="O54" s="270"/>
      <c r="P54" s="2"/>
    </row>
    <row r="55" spans="2:16">
      <c r="B55" s="3"/>
      <c r="C55" s="271"/>
      <c r="D55" s="272"/>
      <c r="E55" s="272"/>
      <c r="F55" s="272"/>
      <c r="G55" s="272"/>
      <c r="H55" s="272"/>
      <c r="I55" s="272"/>
      <c r="J55" s="272"/>
      <c r="K55" s="272"/>
      <c r="L55" s="272"/>
      <c r="M55" s="272"/>
      <c r="N55" s="272"/>
      <c r="O55" s="273"/>
      <c r="P55" s="2"/>
    </row>
    <row r="56" spans="2:16" ht="15" thickBot="1">
      <c r="B56" s="3"/>
      <c r="C56" s="274"/>
      <c r="D56" s="275"/>
      <c r="E56" s="275"/>
      <c r="F56" s="275"/>
      <c r="G56" s="275"/>
      <c r="H56" s="275"/>
      <c r="I56" s="275"/>
      <c r="J56" s="275"/>
      <c r="K56" s="275"/>
      <c r="L56" s="275"/>
      <c r="M56" s="275"/>
      <c r="N56" s="275"/>
      <c r="O56" s="276"/>
      <c r="P56" s="2"/>
    </row>
    <row r="57" spans="2:16" ht="31.5" customHeight="1">
      <c r="B57" s="3"/>
      <c r="C57" s="281" t="s">
        <v>63</v>
      </c>
      <c r="D57" s="282"/>
      <c r="E57" s="282"/>
      <c r="F57" s="282"/>
      <c r="G57" s="282"/>
      <c r="H57" s="282"/>
      <c r="I57" s="282"/>
      <c r="J57" s="33" t="s">
        <v>64</v>
      </c>
      <c r="K57" s="54" t="s">
        <v>65</v>
      </c>
      <c r="L57" s="55" t="s">
        <v>66</v>
      </c>
      <c r="M57" s="287" t="s">
        <v>51</v>
      </c>
      <c r="N57" s="288"/>
      <c r="O57" s="57" t="s">
        <v>52</v>
      </c>
      <c r="P57" s="2"/>
    </row>
    <row r="58" spans="2:16">
      <c r="B58" s="3"/>
      <c r="C58" s="58" t="s">
        <v>119</v>
      </c>
      <c r="D58" s="59"/>
      <c r="E58" s="59"/>
      <c r="F58" s="59"/>
      <c r="G58" s="59"/>
      <c r="H58" s="59"/>
      <c r="I58" s="59"/>
      <c r="J58" s="162">
        <v>104603</v>
      </c>
      <c r="K58" s="163">
        <v>83683</v>
      </c>
      <c r="L58" s="62">
        <v>188286</v>
      </c>
      <c r="M58" s="291">
        <v>10</v>
      </c>
      <c r="N58" s="292"/>
      <c r="O58" s="164">
        <f>+L58/M58</f>
        <v>18828.599999999999</v>
      </c>
      <c r="P58" s="2"/>
    </row>
    <row r="59" spans="2:16" ht="15" thickBot="1">
      <c r="B59" s="3"/>
      <c r="C59" s="58" t="s">
        <v>120</v>
      </c>
      <c r="D59" s="59"/>
      <c r="E59" s="59"/>
      <c r="F59" s="59"/>
      <c r="G59" s="59"/>
      <c r="H59" s="59"/>
      <c r="I59" s="59"/>
      <c r="J59" s="162">
        <v>84176</v>
      </c>
      <c r="K59" s="163">
        <v>67341</v>
      </c>
      <c r="L59" s="62">
        <v>151517</v>
      </c>
      <c r="M59" s="291">
        <v>10</v>
      </c>
      <c r="N59" s="292"/>
      <c r="O59" s="164">
        <f>+L59/M59</f>
        <v>15151.7</v>
      </c>
      <c r="P59" s="2"/>
    </row>
    <row r="60" spans="2:16" ht="15" thickBot="1">
      <c r="B60" s="3"/>
      <c r="C60" s="258" t="s">
        <v>53</v>
      </c>
      <c r="D60" s="259"/>
      <c r="E60" s="259"/>
      <c r="F60" s="259"/>
      <c r="G60" s="259"/>
      <c r="H60" s="259"/>
      <c r="I60" s="259"/>
      <c r="J60" s="259"/>
      <c r="K60" s="259"/>
      <c r="L60" s="259"/>
      <c r="M60" s="259"/>
      <c r="N60" s="260"/>
      <c r="O60" s="165">
        <f>SUM(O58:O59)</f>
        <v>33980.300000000003</v>
      </c>
      <c r="P60" s="2"/>
    </row>
    <row r="61" spans="2:16" ht="15" thickBot="1">
      <c r="B61" s="3"/>
      <c r="C61" s="28"/>
      <c r="O61" s="29"/>
      <c r="P61" s="2"/>
    </row>
    <row r="62" spans="2:16" ht="15" thickBot="1">
      <c r="B62" s="3"/>
      <c r="C62" s="261" t="s">
        <v>67</v>
      </c>
      <c r="D62" s="262"/>
      <c r="E62" s="262"/>
      <c r="F62" s="262"/>
      <c r="G62" s="262"/>
      <c r="H62" s="262"/>
      <c r="I62" s="262"/>
      <c r="J62" s="262"/>
      <c r="K62" s="262"/>
      <c r="L62" s="262"/>
      <c r="M62" s="262"/>
      <c r="N62" s="263"/>
      <c r="O62" s="165">
        <f>+O60+O46+O34</f>
        <v>185578.33</v>
      </c>
      <c r="P62" s="2"/>
    </row>
    <row r="63" spans="2:16">
      <c r="B63" s="3"/>
      <c r="C63" s="268" t="s">
        <v>68</v>
      </c>
      <c r="D63" s="269"/>
      <c r="E63" s="269"/>
      <c r="F63" s="269"/>
      <c r="G63" s="269"/>
      <c r="H63" s="269"/>
      <c r="I63" s="269"/>
      <c r="J63" s="269"/>
      <c r="K63" s="269"/>
      <c r="L63" s="269"/>
      <c r="M63" s="269"/>
      <c r="N63" s="269"/>
      <c r="O63" s="270"/>
      <c r="P63" s="2"/>
    </row>
    <row r="64" spans="2:16">
      <c r="B64" s="3"/>
      <c r="C64" s="271"/>
      <c r="D64" s="272"/>
      <c r="E64" s="272"/>
      <c r="F64" s="272"/>
      <c r="G64" s="272"/>
      <c r="H64" s="272"/>
      <c r="I64" s="272"/>
      <c r="J64" s="272"/>
      <c r="K64" s="272"/>
      <c r="L64" s="272"/>
      <c r="M64" s="272"/>
      <c r="N64" s="272"/>
      <c r="O64" s="273"/>
      <c r="P64" s="2"/>
    </row>
    <row r="65" spans="2:16" ht="15" thickBot="1">
      <c r="B65" s="3"/>
      <c r="C65" s="274"/>
      <c r="D65" s="275"/>
      <c r="E65" s="275"/>
      <c r="F65" s="275"/>
      <c r="G65" s="275"/>
      <c r="H65" s="275"/>
      <c r="I65" s="275"/>
      <c r="J65" s="275"/>
      <c r="K65" s="275"/>
      <c r="L65" s="275"/>
      <c r="M65" s="275"/>
      <c r="N65" s="275"/>
      <c r="O65" s="276"/>
      <c r="P65" s="2"/>
    </row>
    <row r="66" spans="2:16">
      <c r="B66" s="3"/>
      <c r="C66" s="281" t="s">
        <v>69</v>
      </c>
      <c r="D66" s="282"/>
      <c r="E66" s="282"/>
      <c r="F66" s="282"/>
      <c r="G66" s="282"/>
      <c r="H66" s="282"/>
      <c r="I66" s="282"/>
      <c r="J66" s="44"/>
      <c r="K66" s="56"/>
      <c r="L66" s="55" t="s">
        <v>70</v>
      </c>
      <c r="M66" s="287" t="s">
        <v>71</v>
      </c>
      <c r="N66" s="288"/>
      <c r="O66" s="57"/>
      <c r="P66" s="2"/>
    </row>
    <row r="67" spans="2:16">
      <c r="B67" s="3"/>
      <c r="C67" s="252" t="s">
        <v>19</v>
      </c>
      <c r="D67" s="253"/>
      <c r="E67" s="253"/>
      <c r="F67" s="253"/>
      <c r="G67" s="253"/>
      <c r="H67" s="253"/>
      <c r="I67" s="253"/>
      <c r="J67" s="64"/>
      <c r="K67" s="65"/>
      <c r="L67" s="66">
        <v>0.28999999999999998</v>
      </c>
      <c r="M67" s="254"/>
      <c r="N67" s="255"/>
      <c r="O67" s="167">
        <f>+$O$62*L67</f>
        <v>53817.715699999993</v>
      </c>
      <c r="P67" s="2"/>
    </row>
    <row r="68" spans="2:16">
      <c r="B68" s="3"/>
      <c r="C68" s="38" t="s">
        <v>72</v>
      </c>
      <c r="D68" s="39"/>
      <c r="E68" s="39"/>
      <c r="F68" s="39"/>
      <c r="G68" s="39"/>
      <c r="H68" s="39"/>
      <c r="I68" s="39"/>
      <c r="J68" s="64"/>
      <c r="K68" s="65"/>
      <c r="L68" s="66">
        <v>0.01</v>
      </c>
      <c r="M68" s="254"/>
      <c r="N68" s="255"/>
      <c r="O68" s="167">
        <f t="shared" ref="O68:O69" si="2">+$O$62*L68</f>
        <v>1855.7832999999998</v>
      </c>
      <c r="P68" s="2"/>
    </row>
    <row r="69" spans="2:16" ht="15" thickBot="1">
      <c r="B69" s="3"/>
      <c r="C69" s="22" t="s">
        <v>73</v>
      </c>
      <c r="D69" s="23"/>
      <c r="E69" s="23"/>
      <c r="F69" s="23"/>
      <c r="G69" s="23"/>
      <c r="H69" s="23"/>
      <c r="I69" s="23"/>
      <c r="J69" s="68"/>
      <c r="K69" s="69"/>
      <c r="L69" s="66">
        <v>0.05</v>
      </c>
      <c r="M69" s="256"/>
      <c r="N69" s="257"/>
      <c r="O69" s="167">
        <f t="shared" si="2"/>
        <v>9278.9164999999994</v>
      </c>
      <c r="P69" s="2"/>
    </row>
    <row r="70" spans="2:16" ht="15" thickBot="1">
      <c r="B70" s="3"/>
      <c r="C70" s="258" t="s">
        <v>53</v>
      </c>
      <c r="D70" s="259"/>
      <c r="E70" s="259"/>
      <c r="F70" s="259"/>
      <c r="G70" s="259"/>
      <c r="H70" s="259"/>
      <c r="I70" s="259"/>
      <c r="J70" s="259"/>
      <c r="K70" s="259"/>
      <c r="L70" s="259"/>
      <c r="M70" s="259"/>
      <c r="N70" s="260"/>
      <c r="O70" s="168">
        <f>SUM(O67:O69)</f>
        <v>64952.415499999996</v>
      </c>
      <c r="P70" s="2"/>
    </row>
    <row r="71" spans="2:16" ht="15" thickBot="1">
      <c r="B71" s="3"/>
      <c r="C71" s="28"/>
      <c r="O71" s="29"/>
      <c r="P71" s="2"/>
    </row>
    <row r="72" spans="2:16" ht="15" thickBot="1">
      <c r="B72" s="3"/>
      <c r="C72" s="261" t="s">
        <v>74</v>
      </c>
      <c r="D72" s="262"/>
      <c r="E72" s="262"/>
      <c r="F72" s="262"/>
      <c r="G72" s="262"/>
      <c r="H72" s="262"/>
      <c r="I72" s="262"/>
      <c r="J72" s="262"/>
      <c r="K72" s="262"/>
      <c r="L72" s="262"/>
      <c r="M72" s="262"/>
      <c r="N72" s="263"/>
      <c r="O72" s="166">
        <f>ROUND(O62+O70,0)</f>
        <v>250531</v>
      </c>
      <c r="P72" s="2"/>
    </row>
    <row r="73" spans="2:16">
      <c r="B73" s="3"/>
      <c r="C73" s="25"/>
      <c r="D73" s="26"/>
      <c r="E73" s="26"/>
      <c r="F73" s="26"/>
      <c r="G73" s="26"/>
      <c r="H73" s="26"/>
      <c r="I73" s="26"/>
      <c r="J73" s="26"/>
      <c r="K73" s="26"/>
      <c r="L73" s="26"/>
      <c r="M73" s="26"/>
      <c r="N73" s="26"/>
      <c r="O73" s="27"/>
      <c r="P73" s="2"/>
    </row>
    <row r="74" spans="2:16">
      <c r="B74" s="3"/>
      <c r="C74" s="28"/>
      <c r="O74" s="29"/>
      <c r="P74" s="2"/>
    </row>
    <row r="75" spans="2:16">
      <c r="B75" s="3"/>
      <c r="C75" s="28"/>
      <c r="O75" s="29"/>
      <c r="P75" s="2"/>
    </row>
    <row r="76" spans="2:16">
      <c r="B76" s="3"/>
      <c r="C76" s="28"/>
      <c r="H76" s="71" t="s">
        <v>75</v>
      </c>
      <c r="I76" s="71"/>
      <c r="J76" s="71"/>
      <c r="K76" s="71"/>
      <c r="O76" s="29"/>
      <c r="P76" s="2"/>
    </row>
    <row r="77" spans="2:16">
      <c r="B77" s="3"/>
      <c r="C77" s="28"/>
      <c r="H77" s="71" t="s">
        <v>76</v>
      </c>
      <c r="O77" s="29"/>
      <c r="P77" s="2"/>
    </row>
    <row r="78" spans="2:16">
      <c r="B78" s="3"/>
      <c r="C78" s="28"/>
      <c r="H78" s="71" t="s">
        <v>77</v>
      </c>
      <c r="O78" s="29"/>
      <c r="P78" s="2"/>
    </row>
    <row r="79" spans="2:16">
      <c r="B79" s="3"/>
      <c r="C79" s="14"/>
      <c r="D79" s="72"/>
      <c r="E79" s="72"/>
      <c r="F79" s="72"/>
      <c r="G79" s="72"/>
      <c r="H79" s="71" t="s">
        <v>78</v>
      </c>
      <c r="I79" s="72"/>
      <c r="J79" s="72"/>
      <c r="K79" s="72"/>
      <c r="L79" s="72"/>
      <c r="M79" s="72"/>
      <c r="N79" s="72"/>
      <c r="O79" s="73"/>
      <c r="P79" s="2"/>
    </row>
    <row r="80" spans="2:16">
      <c r="B80" s="3"/>
      <c r="C80" s="28"/>
      <c r="H80" s="1" t="s">
        <v>79</v>
      </c>
      <c r="O80" s="29"/>
      <c r="P80" s="2"/>
    </row>
    <row r="81" spans="2:16">
      <c r="B81" s="3"/>
      <c r="C81" s="74" t="s">
        <v>80</v>
      </c>
      <c r="D81" s="35"/>
      <c r="E81" s="35"/>
      <c r="F81" s="35"/>
      <c r="G81" s="35"/>
      <c r="H81" s="35"/>
      <c r="I81" s="35"/>
      <c r="J81" s="35"/>
      <c r="K81" s="35"/>
      <c r="L81" s="35"/>
      <c r="M81" s="35"/>
      <c r="N81" s="35"/>
      <c r="O81" s="75"/>
      <c r="P81" s="2"/>
    </row>
    <row r="82" spans="2:16">
      <c r="B82" s="3"/>
      <c r="C82" s="249"/>
      <c r="D82" s="250"/>
      <c r="E82" s="250"/>
      <c r="F82" s="250"/>
      <c r="G82" s="250"/>
      <c r="H82" s="250"/>
      <c r="I82" s="250"/>
      <c r="J82" s="250"/>
      <c r="K82" s="250"/>
      <c r="L82" s="250"/>
      <c r="M82" s="250"/>
      <c r="N82" s="250"/>
      <c r="O82" s="251"/>
      <c r="P82" s="2"/>
    </row>
    <row r="83" spans="2:16">
      <c r="B83" s="3"/>
      <c r="C83" s="249"/>
      <c r="D83" s="250"/>
      <c r="E83" s="250"/>
      <c r="F83" s="250"/>
      <c r="G83" s="250"/>
      <c r="H83" s="250"/>
      <c r="I83" s="250"/>
      <c r="J83" s="250"/>
      <c r="K83" s="250"/>
      <c r="L83" s="250"/>
      <c r="M83" s="250"/>
      <c r="N83" s="250"/>
      <c r="O83" s="251"/>
      <c r="P83" s="2"/>
    </row>
    <row r="84" spans="2:16">
      <c r="B84" s="3"/>
      <c r="C84" s="14"/>
      <c r="D84" s="72"/>
      <c r="E84" s="72"/>
      <c r="F84" s="72"/>
      <c r="G84" s="72"/>
      <c r="H84" s="72"/>
      <c r="I84" s="72"/>
      <c r="J84" s="72"/>
      <c r="K84" s="72"/>
      <c r="L84" s="72"/>
      <c r="M84" s="72"/>
      <c r="N84" s="72"/>
      <c r="O84" s="73"/>
      <c r="P84" s="2"/>
    </row>
    <row r="85" spans="2:16">
      <c r="B85" s="3"/>
      <c r="C85" s="76" t="s">
        <v>81</v>
      </c>
      <c r="D85" s="72"/>
      <c r="E85" s="72"/>
      <c r="F85" s="72"/>
      <c r="G85" s="72"/>
      <c r="H85" s="72"/>
      <c r="I85" s="72"/>
      <c r="J85" s="72"/>
      <c r="K85" s="72"/>
      <c r="L85" s="72"/>
      <c r="M85" s="72"/>
      <c r="N85" s="72"/>
      <c r="O85" s="73"/>
      <c r="P85" s="2"/>
    </row>
    <row r="86" spans="2:16" ht="12.75" customHeight="1">
      <c r="B86" s="3"/>
      <c r="C86" s="246" t="s">
        <v>82</v>
      </c>
      <c r="D86" s="247"/>
      <c r="E86" s="247"/>
      <c r="F86" s="247"/>
      <c r="G86" s="247"/>
      <c r="H86" s="247"/>
      <c r="I86" s="247"/>
      <c r="J86" s="247"/>
      <c r="K86" s="247"/>
      <c r="L86" s="247"/>
      <c r="M86" s="247"/>
      <c r="N86" s="247"/>
      <c r="O86" s="248"/>
      <c r="P86" s="2"/>
    </row>
    <row r="87" spans="2:16">
      <c r="B87" s="3"/>
      <c r="C87" s="246"/>
      <c r="D87" s="247"/>
      <c r="E87" s="247"/>
      <c r="F87" s="247"/>
      <c r="G87" s="247"/>
      <c r="H87" s="247"/>
      <c r="I87" s="247"/>
      <c r="J87" s="247"/>
      <c r="K87" s="247"/>
      <c r="L87" s="247"/>
      <c r="M87" s="247"/>
      <c r="N87" s="247"/>
      <c r="O87" s="248"/>
      <c r="P87" s="2"/>
    </row>
    <row r="88" spans="2:16" ht="12.95" customHeight="1">
      <c r="B88" s="3"/>
      <c r="C88" s="246" t="s">
        <v>83</v>
      </c>
      <c r="D88" s="247"/>
      <c r="E88" s="247"/>
      <c r="F88" s="247"/>
      <c r="G88" s="247"/>
      <c r="H88" s="247"/>
      <c r="I88" s="247"/>
      <c r="J88" s="247"/>
      <c r="K88" s="247"/>
      <c r="L88" s="247"/>
      <c r="M88" s="247"/>
      <c r="N88" s="247"/>
      <c r="O88" s="248"/>
      <c r="P88" s="2"/>
    </row>
    <row r="89" spans="2:16">
      <c r="B89" s="3"/>
      <c r="C89" s="246"/>
      <c r="D89" s="247"/>
      <c r="E89" s="247"/>
      <c r="F89" s="247"/>
      <c r="G89" s="247"/>
      <c r="H89" s="247"/>
      <c r="I89" s="247"/>
      <c r="J89" s="247"/>
      <c r="K89" s="247"/>
      <c r="L89" s="247"/>
      <c r="M89" s="247"/>
      <c r="N89" s="247"/>
      <c r="O89" s="248"/>
      <c r="P89" s="2"/>
    </row>
    <row r="90" spans="2:16">
      <c r="B90" s="3"/>
      <c r="C90" s="14"/>
      <c r="D90" s="72"/>
      <c r="E90" s="72"/>
      <c r="F90" s="72"/>
      <c r="G90" s="72"/>
      <c r="H90" s="72"/>
      <c r="I90" s="72"/>
      <c r="J90" s="72"/>
      <c r="K90" s="72"/>
      <c r="L90" s="72"/>
      <c r="M90" s="72"/>
      <c r="N90" s="72"/>
      <c r="O90" s="73"/>
      <c r="P90" s="2"/>
    </row>
    <row r="91" spans="2:16">
      <c r="B91" s="3"/>
      <c r="C91" s="28"/>
      <c r="H91" s="71" t="s">
        <v>75</v>
      </c>
      <c r="O91" s="29"/>
      <c r="P91" s="2"/>
    </row>
    <row r="92" spans="2:16">
      <c r="B92" s="3"/>
      <c r="C92" s="28"/>
      <c r="H92" s="1" t="s">
        <v>76</v>
      </c>
      <c r="I92" s="39"/>
      <c r="J92" s="39"/>
      <c r="K92" s="39"/>
      <c r="O92" s="29"/>
      <c r="P92" s="2"/>
    </row>
    <row r="93" spans="2:16">
      <c r="B93" s="3"/>
      <c r="C93" s="28"/>
      <c r="H93" s="1" t="s">
        <v>84</v>
      </c>
      <c r="I93" s="77"/>
      <c r="J93" s="77"/>
      <c r="K93" s="77"/>
      <c r="O93" s="29"/>
      <c r="P93" s="2"/>
    </row>
    <row r="94" spans="2:16">
      <c r="B94" s="3"/>
      <c r="C94" s="78"/>
      <c r="D94" s="72"/>
      <c r="E94" s="72"/>
      <c r="F94" s="72"/>
      <c r="G94" s="72"/>
      <c r="H94" s="1" t="s">
        <v>78</v>
      </c>
      <c r="L94" s="72"/>
      <c r="M94" s="72"/>
      <c r="N94" s="72"/>
      <c r="O94" s="73"/>
      <c r="P94" s="2"/>
    </row>
    <row r="95" spans="2:16" ht="17.25" customHeight="1">
      <c r="B95" s="3"/>
      <c r="C95" s="78"/>
      <c r="D95" s="77"/>
      <c r="E95" s="77"/>
      <c r="K95" s="238"/>
      <c r="L95" s="238"/>
      <c r="M95" s="238"/>
      <c r="N95" s="238"/>
      <c r="O95" s="239"/>
      <c r="P95" s="2"/>
    </row>
    <row r="96" spans="2:16" ht="18.75" customHeight="1" thickBot="1">
      <c r="B96" s="3"/>
      <c r="C96" s="242"/>
      <c r="D96" s="243"/>
      <c r="E96" s="243"/>
      <c r="F96" s="52"/>
      <c r="G96" s="52"/>
      <c r="H96" s="52"/>
      <c r="I96" s="52"/>
      <c r="J96" s="52"/>
      <c r="K96" s="240"/>
      <c r="L96" s="240"/>
      <c r="M96" s="240"/>
      <c r="N96" s="240"/>
      <c r="O96" s="241"/>
      <c r="P96" s="2"/>
    </row>
    <row r="97" spans="2:16" ht="15" thickBot="1">
      <c r="B97" s="79"/>
      <c r="C97" s="80"/>
      <c r="D97" s="80"/>
      <c r="E97" s="80"/>
      <c r="F97" s="80"/>
      <c r="G97" s="80"/>
      <c r="H97" s="80"/>
      <c r="I97" s="80"/>
      <c r="J97" s="80"/>
      <c r="K97" s="80"/>
      <c r="L97" s="80"/>
      <c r="M97" s="80"/>
      <c r="N97" s="80"/>
      <c r="O97" s="80"/>
      <c r="P97" s="81"/>
    </row>
    <row r="98" spans="2:16" ht="15" thickTop="1"/>
  </sheetData>
  <mergeCells count="92">
    <mergeCell ref="C86:O87"/>
    <mergeCell ref="C88:O89"/>
    <mergeCell ref="K95:O96"/>
    <mergeCell ref="C96:E96"/>
    <mergeCell ref="M41:N41"/>
    <mergeCell ref="M42:N42"/>
    <mergeCell ref="M43:N43"/>
    <mergeCell ref="M68:N68"/>
    <mergeCell ref="M69:N69"/>
    <mergeCell ref="C70:N70"/>
    <mergeCell ref="C72:N72"/>
    <mergeCell ref="C82:O82"/>
    <mergeCell ref="C83:O83"/>
    <mergeCell ref="C60:N60"/>
    <mergeCell ref="C62:N62"/>
    <mergeCell ref="C63:O65"/>
    <mergeCell ref="C66:I66"/>
    <mergeCell ref="M66:N66"/>
    <mergeCell ref="C67:I67"/>
    <mergeCell ref="M67:N67"/>
    <mergeCell ref="C53:N53"/>
    <mergeCell ref="C54:O56"/>
    <mergeCell ref="C57:I57"/>
    <mergeCell ref="M57:N57"/>
    <mergeCell ref="M58:N58"/>
    <mergeCell ref="M59:N59"/>
    <mergeCell ref="C50:I50"/>
    <mergeCell ref="M50:N50"/>
    <mergeCell ref="C51:I51"/>
    <mergeCell ref="M51:N51"/>
    <mergeCell ref="C52:I52"/>
    <mergeCell ref="M52:N52"/>
    <mergeCell ref="H33:I33"/>
    <mergeCell ref="J33:K33"/>
    <mergeCell ref="M33:N33"/>
    <mergeCell ref="C47:O49"/>
    <mergeCell ref="C34:N34"/>
    <mergeCell ref="C35:O37"/>
    <mergeCell ref="C38:J38"/>
    <mergeCell ref="M38:N38"/>
    <mergeCell ref="C39:J39"/>
    <mergeCell ref="M39:N39"/>
    <mergeCell ref="M40:N40"/>
    <mergeCell ref="M44:N44"/>
    <mergeCell ref="C45:J45"/>
    <mergeCell ref="M45:N45"/>
    <mergeCell ref="C46:N46"/>
    <mergeCell ref="C31:G31"/>
    <mergeCell ref="H31:I31"/>
    <mergeCell ref="J31:K31"/>
    <mergeCell ref="M31:N31"/>
    <mergeCell ref="C32:G32"/>
    <mergeCell ref="H32:I32"/>
    <mergeCell ref="J32:K32"/>
    <mergeCell ref="M32:N32"/>
    <mergeCell ref="M28:N28"/>
    <mergeCell ref="C30:G30"/>
    <mergeCell ref="H30:I30"/>
    <mergeCell ref="J30:K30"/>
    <mergeCell ref="M30:N30"/>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18</vt:i4>
      </vt:variant>
    </vt:vector>
  </HeadingPairs>
  <TitlesOfParts>
    <vt:vector size="35" baseType="lpstr">
      <vt:lpstr>PRESUPUESTO OFICIAL (Entidad)</vt:lpstr>
      <vt:lpstr>PROPUESTA ECONOMICA(Proponente)</vt:lpstr>
      <vt:lpstr>1,1</vt:lpstr>
      <vt:lpstr>1,2</vt:lpstr>
      <vt:lpstr>1,3</vt:lpstr>
      <vt:lpstr>1,4</vt:lpstr>
      <vt:lpstr>1,5</vt:lpstr>
      <vt:lpstr>1,6</vt:lpstr>
      <vt:lpstr>2,1</vt:lpstr>
      <vt:lpstr>2,2</vt:lpstr>
      <vt:lpstr>2,3</vt:lpstr>
      <vt:lpstr>3,01</vt:lpstr>
      <vt:lpstr>3,2</vt:lpstr>
      <vt:lpstr>3,3</vt:lpstr>
      <vt:lpstr>3,dsf</vt:lpstr>
      <vt:lpstr>3,4</vt:lpstr>
      <vt:lpstr>3,5</vt:lpstr>
      <vt:lpstr>_GoBack</vt:lpstr>
      <vt:lpstr>'1,1'!Área_de_impresión</vt:lpstr>
      <vt:lpstr>'1,2'!Área_de_impresión</vt:lpstr>
      <vt:lpstr>'1,3'!Área_de_impresión</vt:lpstr>
      <vt:lpstr>'1,4'!Área_de_impresión</vt:lpstr>
      <vt:lpstr>'1,5'!Área_de_impresión</vt:lpstr>
      <vt:lpstr>'1,6'!Área_de_impresión</vt:lpstr>
      <vt:lpstr>'2,1'!Área_de_impresión</vt:lpstr>
      <vt:lpstr>'2,2'!Área_de_impresión</vt:lpstr>
      <vt:lpstr>'2,3'!Área_de_impresión</vt:lpstr>
      <vt:lpstr>'3,01'!Área_de_impresión</vt:lpstr>
      <vt:lpstr>'3,2'!Área_de_impresión</vt:lpstr>
      <vt:lpstr>'3,3'!Área_de_impresión</vt:lpstr>
      <vt:lpstr>'3,4'!Área_de_impresión</vt:lpstr>
      <vt:lpstr>'3,5'!Área_de_impresión</vt:lpstr>
      <vt:lpstr>'3,dsf'!Área_de_impresión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yefferson andrey arenas amorocho</cp:lastModifiedBy>
  <cp:revision/>
  <dcterms:created xsi:type="dcterms:W3CDTF">2006-06-27T16:47:25Z</dcterms:created>
  <dcterms:modified xsi:type="dcterms:W3CDTF">2026-08-31T22:38:57Z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