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830"/>
  <workbookPr/>
  <mc:AlternateContent xmlns:mc="http://schemas.openxmlformats.org/markup-compatibility/2006">
    <mc:Choice Requires="x15">
      <x15ac:absPath xmlns:x15ac="http://schemas.microsoft.com/office/spreadsheetml/2010/11/ac" url="/Users/juancarlospinedaaraque/Desktop/CIUDAD BOLIVAR 2026/OBRAS PUBLICAS/SELECCION ABREVIADA MANT/"/>
    </mc:Choice>
  </mc:AlternateContent>
  <xr:revisionPtr revIDLastSave="0" documentId="8_{08D6E0B7-DE8F-8C41-9441-239F6A5CFEDD}" xr6:coauthVersionLast="47" xr6:coauthVersionMax="47" xr10:uidLastSave="{00000000-0000-0000-0000-000000000000}"/>
  <bookViews>
    <workbookView xWindow="0" yWindow="740" windowWidth="29400" windowHeight="18380" xr2:uid="{6D2F1D7C-94F9-4E8C-A48E-0BDF6480E818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143" i="1" l="1"/>
  <c r="E137" i="1"/>
  <c r="E139" i="1"/>
  <c r="E138" i="1"/>
  <c r="E136" i="1"/>
  <c r="E135" i="1"/>
  <c r="E133" i="1"/>
  <c r="E128" i="1"/>
  <c r="E127" i="1"/>
  <c r="E126" i="1"/>
  <c r="E125" i="1"/>
  <c r="E124" i="1"/>
  <c r="E123" i="1"/>
  <c r="E122" i="1"/>
  <c r="E121" i="1"/>
  <c r="E116" i="1"/>
  <c r="E115" i="1"/>
  <c r="E114" i="1"/>
  <c r="E113" i="1"/>
  <c r="E112" i="1"/>
  <c r="E111" i="1"/>
  <c r="E110" i="1"/>
  <c r="E109" i="1"/>
  <c r="E108" i="1"/>
  <c r="E107" i="1"/>
  <c r="E102" i="1"/>
  <c r="E101" i="1"/>
  <c r="E100" i="1"/>
  <c r="E99" i="1"/>
  <c r="E94" i="1"/>
  <c r="E93" i="1"/>
  <c r="E92" i="1"/>
  <c r="E91" i="1"/>
  <c r="E86" i="1"/>
  <c r="E85" i="1"/>
  <c r="E84" i="1"/>
  <c r="E83" i="1"/>
  <c r="E78" i="1"/>
  <c r="E77" i="1"/>
  <c r="E76" i="1"/>
  <c r="E75" i="1"/>
  <c r="E74" i="1"/>
  <c r="E69" i="1"/>
  <c r="E68" i="1"/>
  <c r="E67" i="1"/>
  <c r="E66" i="1"/>
  <c r="E65" i="1"/>
  <c r="E60" i="1"/>
  <c r="E59" i="1"/>
  <c r="E54" i="1"/>
  <c r="E53" i="1"/>
  <c r="E52" i="1"/>
  <c r="E51" i="1"/>
  <c r="E50" i="1"/>
  <c r="E49" i="1"/>
  <c r="E48" i="1"/>
  <c r="E47" i="1"/>
  <c r="E46" i="1"/>
  <c r="E45" i="1"/>
  <c r="E44" i="1"/>
  <c r="E39" i="1"/>
  <c r="E38" i="1"/>
  <c r="E37" i="1"/>
  <c r="E36" i="1"/>
  <c r="E35" i="1"/>
  <c r="E34" i="1"/>
  <c r="E33" i="1"/>
  <c r="E32" i="1"/>
  <c r="E31" i="1"/>
  <c r="E30" i="1"/>
  <c r="E25" i="1"/>
  <c r="E24" i="1"/>
  <c r="E23" i="1"/>
  <c r="E22" i="1"/>
  <c r="E21" i="1"/>
  <c r="E20" i="1"/>
  <c r="E19" i="1"/>
  <c r="E18" i="1"/>
  <c r="E13" i="1"/>
  <c r="E12" i="1"/>
  <c r="E11" i="1"/>
  <c r="E10" i="1"/>
  <c r="E9" i="1"/>
  <c r="E8" i="1"/>
  <c r="E7" i="1"/>
  <c r="E6" i="1"/>
  <c r="E5" i="1"/>
  <c r="E140" i="1" l="1"/>
  <c r="E95" i="1"/>
  <c r="E79" i="1"/>
  <c r="E61" i="1"/>
  <c r="E117" i="1"/>
  <c r="E129" i="1"/>
  <c r="E70" i="1"/>
  <c r="E103" i="1"/>
  <c r="E87" i="1"/>
  <c r="E14" i="1"/>
  <c r="E26" i="1"/>
  <c r="E55" i="1"/>
  <c r="E40" i="1"/>
  <c r="E141" i="1" l="1"/>
</calcChain>
</file>

<file path=xl/sharedStrings.xml><?xml version="1.0" encoding="utf-8"?>
<sst xmlns="http://schemas.openxmlformats.org/spreadsheetml/2006/main" count="167" uniqueCount="88">
  <si>
    <t>CONTRATO</t>
  </si>
  <si>
    <t>RETROEXCAVADORA DE LLANTAS 580N</t>
  </si>
  <si>
    <t>PRODUCTO</t>
  </si>
  <si>
    <t>CANTIDAD</t>
  </si>
  <si>
    <t>PRECIO</t>
  </si>
  <si>
    <t>TOTAL</t>
  </si>
  <si>
    <t xml:space="preserve">Montada de llanta </t>
  </si>
  <si>
    <t xml:space="preserve">Llanta delantera </t>
  </si>
  <si>
    <t xml:space="preserve">Llanta trasera </t>
  </si>
  <si>
    <t xml:space="preserve">Revision sistema de inyeccion </t>
  </si>
  <si>
    <t xml:space="preserve">Filo balde delantero </t>
  </si>
  <si>
    <t xml:space="preserve">Cambio de eje delantero y piñones del reductor </t>
  </si>
  <si>
    <t xml:space="preserve">Ensamble de manguera hidraulica </t>
  </si>
  <si>
    <t xml:space="preserve">Engrasada </t>
  </si>
  <si>
    <t>Reparacion y cambio de empaquetadura  de gato hidraulico</t>
  </si>
  <si>
    <t>VOLQUETA ODT918</t>
  </si>
  <si>
    <t xml:space="preserve">Tapa radiador </t>
  </si>
  <si>
    <t>Engrasada</t>
  </si>
  <si>
    <t xml:space="preserve">Rodillos de rueda delantera </t>
  </si>
  <si>
    <t xml:space="preserve">Reparacion y empaque de gato hidraulico de volco </t>
  </si>
  <si>
    <t xml:space="preserve">Bateria </t>
  </si>
  <si>
    <t xml:space="preserve">Juego de bandas de freno delanteras y traseras </t>
  </si>
  <si>
    <t>VOLQUETA OKC169</t>
  </si>
  <si>
    <t xml:space="preserve">Reparacion general de motor de arranque </t>
  </si>
  <si>
    <t>Manguera inferior  de radiador</t>
  </si>
  <si>
    <t>Reparacion caja de cambios y toma fuerza</t>
  </si>
  <si>
    <t>Troque delantero Inter</t>
  </si>
  <si>
    <t xml:space="preserve">Revision de sistema de inyeccion y servicio de scanner </t>
  </si>
  <si>
    <t xml:space="preserve">Manguera de lubricacion </t>
  </si>
  <si>
    <t>Mantenimiento general en ruedas delanteras, engrase y frenos</t>
  </si>
  <si>
    <t>Llanta trasera</t>
  </si>
  <si>
    <t xml:space="preserve">Llanta delantera direccional </t>
  </si>
  <si>
    <t>BUS OKC173</t>
  </si>
  <si>
    <t>CATIDAD</t>
  </si>
  <si>
    <t>Revision general del sistema de inyeccion, servicio de scaner y cambio de sensores</t>
  </si>
  <si>
    <t>Mantenimiento general de ruedas delantaras y traseras (bandas de freno)</t>
  </si>
  <si>
    <t xml:space="preserve">Valvula de retorno de combustible </t>
  </si>
  <si>
    <t xml:space="preserve">Filtro aire </t>
  </si>
  <si>
    <t xml:space="preserve">Filtro combustible </t>
  </si>
  <si>
    <t xml:space="preserve">Montada llanta </t>
  </si>
  <si>
    <t xml:space="preserve">Engrase </t>
  </si>
  <si>
    <t xml:space="preserve">Empaquetadura enfriador de aceite y cambio </t>
  </si>
  <si>
    <t xml:space="preserve">Manguera radiador superior </t>
  </si>
  <si>
    <t xml:space="preserve">Turbo alimentador del motor </t>
  </si>
  <si>
    <t>VIBROCOMPACTADOR</t>
  </si>
  <si>
    <t xml:space="preserve">Trompo Solenoide </t>
  </si>
  <si>
    <t>MOTOCICLETA FIT04E</t>
  </si>
  <si>
    <t>LLANTA DELANTERA</t>
  </si>
  <si>
    <t>LLANTA TRASERA TRACCIÓN</t>
  </si>
  <si>
    <t>KIT ARRASTRE</t>
  </si>
  <si>
    <t>MANTENIMIENTO GENERAL</t>
  </si>
  <si>
    <t>TECNO MECÁNICA</t>
  </si>
  <si>
    <t>MOTOCICLETA FIT05E</t>
  </si>
  <si>
    <t xml:space="preserve">Cambio bujes de tijera </t>
  </si>
  <si>
    <t>Pastas de freno traseras y delanteras</t>
  </si>
  <si>
    <t>Bombillo farola principal</t>
  </si>
  <si>
    <t>MOTOCICLETA DES50A</t>
  </si>
  <si>
    <t>DIRECCIONALES R-L</t>
  </si>
  <si>
    <t xml:space="preserve">STOP DE FRENOS </t>
  </si>
  <si>
    <t>MOTOCICLETA DD03A</t>
  </si>
  <si>
    <t xml:space="preserve">LLANTA DELANTERA </t>
  </si>
  <si>
    <t xml:space="preserve">Pastas freno delanteras, traseras y cambio </t>
  </si>
  <si>
    <t xml:space="preserve">Retrovisores </t>
  </si>
  <si>
    <t>MOTOCICLETA BBJ36A</t>
  </si>
  <si>
    <t xml:space="preserve">Reparacion electrica en regulador </t>
  </si>
  <si>
    <t>TOYOTA OMH 486</t>
  </si>
  <si>
    <t xml:space="preserve">Motor de limpiabrisas </t>
  </si>
  <si>
    <t xml:space="preserve">Bomba cluth auxiliar </t>
  </si>
  <si>
    <t>Cremallera eleva vidrios R-L</t>
  </si>
  <si>
    <t xml:space="preserve">Kit de cluth </t>
  </si>
  <si>
    <t>Rin 15 Toy.</t>
  </si>
  <si>
    <t xml:space="preserve">Amortiguadores delanteros </t>
  </si>
  <si>
    <t>Amortiguador direccion 4,5</t>
  </si>
  <si>
    <t xml:space="preserve">Campana de freno 4,5 </t>
  </si>
  <si>
    <t xml:space="preserve">Eje trasero 4,5 largo </t>
  </si>
  <si>
    <t xml:space="preserve">Pastas de freno y bandas </t>
  </si>
  <si>
    <t>MINICARGADOR</t>
  </si>
  <si>
    <t>MOTOCICLETA BBI23F</t>
  </si>
  <si>
    <t xml:space="preserve">PINTADA DE MOTO </t>
  </si>
  <si>
    <t>ACEITE 15W40 DIESEL E9/CK4 I-SIGMA TOP MS 4L</t>
  </si>
  <si>
    <t>-GCSE 2 FILTRO ACEITE MOTOR</t>
  </si>
  <si>
    <t>CSE 3 FILTRO AIRE EXTERNO</t>
  </si>
  <si>
    <t>CSE 4 FILTRO AIRE INTERNO</t>
  </si>
  <si>
    <t>FILTRO COMBUSTIBLE SEPARADOR</t>
  </si>
  <si>
    <t>FILTRO COMBUSTIBLE MOTOR</t>
  </si>
  <si>
    <t>MTTOPERIODICO X  HORAS</t>
  </si>
  <si>
    <t>LLANTAS</t>
  </si>
  <si>
    <t>CAMBIO DE COLOR EN MATRICULA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</si>
</sst>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&quot;$&quot;\ * #,##0.00_-;\-&quot;$&quot;\ * #,##0.00_-;_-&quot;$&quot;\ * &quot;-&quot;??_-;_-@_-"/>
    <numFmt numFmtId="164" formatCode="_-&quot;$&quot;* #,##0_-;\-&quot;$&quot;* #,##0_-;_-&quot;$&quot;* &quot;-&quot;??_-;_-@_-"/>
    <numFmt numFmtId="165" formatCode="_-&quot;$&quot;* #,##0.00_-;\-&quot;$&quot;* #,##0.00_-;_-&quot;$&quot;* &quot;-&quot;??_-;_-@_-"/>
  </numFmts>
  <fonts count="6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sz val="14"/>
      <color rgb="FF000000"/>
      <name val="Calibri"/>
      <family val="2"/>
    </font>
    <font>
      <sz val="11"/>
      <color rgb="FF000000"/>
      <name val="Calibri"/>
      <family val="2"/>
    </font>
    <font>
      <b/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22">
    <xf numFmtId="0" fontId="0" fillId="0" borderId="0" xfId="0"/>
    <xf numFmtId="0" fontId="0" fillId="0" borderId="0" xfId="0" applyAlignment="1">
      <alignment wrapText="1"/>
    </xf>
    <xf numFmtId="0" fontId="4" fillId="0" borderId="3" xfId="0" applyFont="1" applyBorder="1" applyAlignment="1">
      <alignment horizontal="center" vertical="center" wrapText="1"/>
    </xf>
    <xf numFmtId="44" fontId="4" fillId="0" borderId="3" xfId="1" applyFont="1" applyFill="1" applyBorder="1" applyAlignment="1">
      <alignment horizontal="right" vertical="center" wrapText="1"/>
    </xf>
    <xf numFmtId="0" fontId="4" fillId="0" borderId="3" xfId="0" applyFont="1" applyBorder="1" applyAlignment="1">
      <alignment vertical="center" wrapText="1"/>
    </xf>
    <xf numFmtId="0" fontId="0" fillId="0" borderId="1" xfId="0" applyBorder="1" applyAlignment="1">
      <alignment wrapText="1"/>
    </xf>
    <xf numFmtId="164" fontId="2" fillId="0" borderId="2" xfId="0" applyNumberFormat="1" applyFont="1" applyBorder="1" applyAlignment="1">
      <alignment wrapText="1"/>
    </xf>
    <xf numFmtId="44" fontId="4" fillId="0" borderId="3" xfId="1" applyFont="1" applyFill="1" applyBorder="1" applyAlignment="1">
      <alignment horizontal="center" vertical="center" wrapText="1"/>
    </xf>
    <xf numFmtId="0" fontId="0" fillId="0" borderId="3" xfId="0" applyBorder="1" applyAlignment="1">
      <alignment wrapText="1"/>
    </xf>
    <xf numFmtId="0" fontId="0" fillId="0" borderId="3" xfId="0" applyBorder="1" applyAlignment="1">
      <alignment horizontal="center" vertical="center" wrapText="1"/>
    </xf>
    <xf numFmtId="44" fontId="0" fillId="0" borderId="3" xfId="1" applyFont="1" applyFill="1" applyBorder="1" applyAlignment="1">
      <alignment vertical="center" wrapText="1"/>
    </xf>
    <xf numFmtId="0" fontId="5" fillId="0" borderId="3" xfId="0" applyFont="1" applyBorder="1" applyAlignment="1">
      <alignment vertical="center" wrapText="1"/>
    </xf>
    <xf numFmtId="0" fontId="5" fillId="0" borderId="3" xfId="0" applyFont="1" applyBorder="1" applyAlignment="1">
      <alignment horizontal="center" vertical="center" wrapText="1"/>
    </xf>
    <xf numFmtId="44" fontId="5" fillId="0" borderId="3" xfId="1" applyFont="1" applyFill="1" applyBorder="1" applyAlignment="1">
      <alignment horizontal="right" vertical="center" wrapText="1"/>
    </xf>
    <xf numFmtId="44" fontId="5" fillId="0" borderId="3" xfId="1" applyFont="1" applyFill="1" applyBorder="1" applyAlignment="1">
      <alignment horizontal="center" vertical="center" wrapText="1"/>
    </xf>
    <xf numFmtId="44" fontId="5" fillId="0" borderId="3" xfId="1" applyFont="1" applyBorder="1" applyAlignment="1">
      <alignment horizontal="center" vertical="center" wrapText="1"/>
    </xf>
    <xf numFmtId="44" fontId="4" fillId="0" borderId="3" xfId="1" applyFont="1" applyBorder="1" applyAlignment="1">
      <alignment horizontal="right" vertical="center" wrapText="1"/>
    </xf>
    <xf numFmtId="44" fontId="0" fillId="0" borderId="3" xfId="1" applyFont="1" applyBorder="1" applyAlignment="1">
      <alignment wrapText="1"/>
    </xf>
    <xf numFmtId="44" fontId="0" fillId="0" borderId="3" xfId="1" applyFont="1" applyFill="1" applyBorder="1" applyAlignment="1">
      <alignment horizontal="center" vertical="center" wrapText="1"/>
    </xf>
    <xf numFmtId="164" fontId="0" fillId="0" borderId="0" xfId="0" applyNumberFormat="1" applyAlignment="1">
      <alignment wrapText="1"/>
    </xf>
    <xf numFmtId="165" fontId="0" fillId="0" borderId="0" xfId="0" applyNumberFormat="1" applyAlignment="1">
      <alignment wrapText="1"/>
    </xf>
    <xf numFmtId="0" fontId="3" fillId="0" borderId="3" xfId="0" applyFont="1" applyBorder="1" applyAlignment="1">
      <alignment horizontal="center" vertical="center" wrapText="1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B5207C-F901-4D74-8AAE-C68828577B93}">
  <dimension ref="B2:E146"/>
  <sheetViews>
    <sheetView tabSelected="1" workbookViewId="0">
      <selection activeCell="K138" sqref="K138"/>
    </sheetView>
  </sheetViews>
  <sheetFormatPr baseColWidth="10" defaultColWidth="11.5" defaultRowHeight="15" x14ac:dyDescent="0.2"/>
  <cols>
    <col min="1" max="1" width="11.5" style="1"/>
    <col min="2" max="2" width="40.1640625" style="1" customWidth="1"/>
    <col min="3" max="3" width="9.83203125" style="1" bestFit="1" customWidth="1"/>
    <col min="4" max="4" width="13.83203125" style="1" bestFit="1" customWidth="1"/>
    <col min="5" max="5" width="14.83203125" style="1" bestFit="1" customWidth="1"/>
    <col min="6" max="16384" width="11.5" style="1"/>
  </cols>
  <sheetData>
    <row r="2" spans="2:5" ht="19" x14ac:dyDescent="0.2">
      <c r="B2" s="21" t="s">
        <v>0</v>
      </c>
      <c r="C2" s="21"/>
      <c r="D2" s="21"/>
      <c r="E2" s="21"/>
    </row>
    <row r="3" spans="2:5" ht="19" x14ac:dyDescent="0.2">
      <c r="B3" s="21" t="s">
        <v>1</v>
      </c>
      <c r="C3" s="21"/>
      <c r="D3" s="21"/>
      <c r="E3" s="21"/>
    </row>
    <row r="4" spans="2:5" ht="16" x14ac:dyDescent="0.2">
      <c r="B4" s="2" t="s">
        <v>2</v>
      </c>
      <c r="C4" s="2" t="s">
        <v>3</v>
      </c>
      <c r="D4" s="7" t="s">
        <v>4</v>
      </c>
      <c r="E4" s="7" t="s">
        <v>5</v>
      </c>
    </row>
    <row r="5" spans="2:5" ht="16" x14ac:dyDescent="0.2">
      <c r="B5" s="8" t="s">
        <v>6</v>
      </c>
      <c r="C5" s="9">
        <v>6</v>
      </c>
      <c r="D5" s="10">
        <v>85000</v>
      </c>
      <c r="E5" s="3">
        <f t="shared" ref="E5:E13" si="0">+D5*C5</f>
        <v>510000</v>
      </c>
    </row>
    <row r="6" spans="2:5" ht="16" x14ac:dyDescent="0.2">
      <c r="B6" s="8" t="s">
        <v>7</v>
      </c>
      <c r="C6" s="9">
        <v>2</v>
      </c>
      <c r="D6" s="10">
        <v>2650000</v>
      </c>
      <c r="E6" s="3">
        <f t="shared" si="0"/>
        <v>5300000</v>
      </c>
    </row>
    <row r="7" spans="2:5" ht="16" x14ac:dyDescent="0.2">
      <c r="B7" s="8" t="s">
        <v>8</v>
      </c>
      <c r="C7" s="9">
        <v>2</v>
      </c>
      <c r="D7" s="10">
        <v>4250000</v>
      </c>
      <c r="E7" s="10">
        <f>+D7*C7</f>
        <v>8500000</v>
      </c>
    </row>
    <row r="8" spans="2:5" ht="16" x14ac:dyDescent="0.2">
      <c r="B8" s="8" t="s">
        <v>9</v>
      </c>
      <c r="C8" s="9">
        <v>1</v>
      </c>
      <c r="D8" s="10">
        <v>1680000</v>
      </c>
      <c r="E8" s="3">
        <f>+ C8*D8</f>
        <v>1680000</v>
      </c>
    </row>
    <row r="9" spans="2:5" ht="16" x14ac:dyDescent="0.2">
      <c r="B9" s="8" t="s">
        <v>10</v>
      </c>
      <c r="C9" s="9">
        <v>1</v>
      </c>
      <c r="D9" s="10">
        <v>2160000</v>
      </c>
      <c r="E9" s="3">
        <f t="shared" si="0"/>
        <v>2160000</v>
      </c>
    </row>
    <row r="10" spans="2:5" ht="16" x14ac:dyDescent="0.2">
      <c r="B10" s="8" t="s">
        <v>11</v>
      </c>
      <c r="C10" s="9">
        <v>1</v>
      </c>
      <c r="D10" s="10">
        <v>950000</v>
      </c>
      <c r="E10" s="3">
        <f t="shared" si="0"/>
        <v>950000</v>
      </c>
    </row>
    <row r="11" spans="2:5" ht="16" x14ac:dyDescent="0.2">
      <c r="B11" s="8" t="s">
        <v>12</v>
      </c>
      <c r="C11" s="9">
        <v>2</v>
      </c>
      <c r="D11" s="10">
        <v>595000</v>
      </c>
      <c r="E11" s="3">
        <f t="shared" si="0"/>
        <v>1190000</v>
      </c>
    </row>
    <row r="12" spans="2:5" ht="16" x14ac:dyDescent="0.2">
      <c r="B12" s="8" t="s">
        <v>13</v>
      </c>
      <c r="C12" s="9">
        <v>8</v>
      </c>
      <c r="D12" s="10">
        <v>46000</v>
      </c>
      <c r="E12" s="3">
        <f t="shared" si="0"/>
        <v>368000</v>
      </c>
    </row>
    <row r="13" spans="2:5" ht="32" x14ac:dyDescent="0.2">
      <c r="B13" s="8" t="s">
        <v>14</v>
      </c>
      <c r="C13" s="9">
        <v>2</v>
      </c>
      <c r="D13" s="10">
        <v>1250000</v>
      </c>
      <c r="E13" s="3">
        <f t="shared" si="0"/>
        <v>2500000</v>
      </c>
    </row>
    <row r="14" spans="2:5" ht="16" x14ac:dyDescent="0.2">
      <c r="B14" s="11" t="s">
        <v>5</v>
      </c>
      <c r="C14" s="12"/>
      <c r="D14" s="13"/>
      <c r="E14" s="3">
        <f>SUM(E5:E13)</f>
        <v>23158000</v>
      </c>
    </row>
    <row r="15" spans="2:5" x14ac:dyDescent="0.2">
      <c r="B15" s="8"/>
      <c r="C15" s="8"/>
      <c r="D15" s="8"/>
      <c r="E15" s="8"/>
    </row>
    <row r="16" spans="2:5" ht="19" x14ac:dyDescent="0.2">
      <c r="B16" s="21" t="s">
        <v>15</v>
      </c>
      <c r="C16" s="21"/>
      <c r="D16" s="21"/>
      <c r="E16" s="21"/>
    </row>
    <row r="17" spans="2:5" ht="16" x14ac:dyDescent="0.2">
      <c r="B17" s="12" t="s">
        <v>2</v>
      </c>
      <c r="C17" s="12" t="s">
        <v>3</v>
      </c>
      <c r="D17" s="14" t="s">
        <v>4</v>
      </c>
      <c r="E17" s="14" t="s">
        <v>5</v>
      </c>
    </row>
    <row r="18" spans="2:5" ht="16" x14ac:dyDescent="0.2">
      <c r="B18" s="4" t="s">
        <v>7</v>
      </c>
      <c r="C18" s="2">
        <v>2</v>
      </c>
      <c r="D18" s="3">
        <v>2150000</v>
      </c>
      <c r="E18" s="3">
        <f t="shared" ref="E18:E25" si="1">+D18*C18</f>
        <v>4300000</v>
      </c>
    </row>
    <row r="19" spans="2:5" ht="16" x14ac:dyDescent="0.2">
      <c r="B19" s="4" t="s">
        <v>16</v>
      </c>
      <c r="C19" s="2">
        <v>1</v>
      </c>
      <c r="D19" s="3">
        <v>325000</v>
      </c>
      <c r="E19" s="3">
        <f t="shared" ref="E19:E24" si="2">D19*C19</f>
        <v>325000</v>
      </c>
    </row>
    <row r="20" spans="2:5" ht="16" x14ac:dyDescent="0.2">
      <c r="B20" s="4" t="s">
        <v>17</v>
      </c>
      <c r="C20" s="2">
        <v>6</v>
      </c>
      <c r="D20" s="3">
        <v>38000</v>
      </c>
      <c r="E20" s="3">
        <f t="shared" si="2"/>
        <v>228000</v>
      </c>
    </row>
    <row r="21" spans="2:5" ht="16" x14ac:dyDescent="0.2">
      <c r="B21" s="4" t="s">
        <v>18</v>
      </c>
      <c r="C21" s="2">
        <v>2</v>
      </c>
      <c r="D21" s="3">
        <v>425000</v>
      </c>
      <c r="E21" s="3">
        <f t="shared" si="2"/>
        <v>850000</v>
      </c>
    </row>
    <row r="22" spans="2:5" ht="16" x14ac:dyDescent="0.2">
      <c r="B22" s="4" t="s">
        <v>19</v>
      </c>
      <c r="C22" s="2">
        <v>1</v>
      </c>
      <c r="D22" s="3">
        <v>1250000</v>
      </c>
      <c r="E22" s="3">
        <f t="shared" si="2"/>
        <v>1250000</v>
      </c>
    </row>
    <row r="23" spans="2:5" ht="16" x14ac:dyDescent="0.2">
      <c r="B23" s="4" t="s">
        <v>20</v>
      </c>
      <c r="C23" s="2">
        <v>2</v>
      </c>
      <c r="D23" s="3">
        <v>845000</v>
      </c>
      <c r="E23" s="3">
        <f t="shared" si="2"/>
        <v>1690000</v>
      </c>
    </row>
    <row r="24" spans="2:5" ht="16" x14ac:dyDescent="0.2">
      <c r="B24" s="4" t="s">
        <v>21</v>
      </c>
      <c r="C24" s="2">
        <v>1</v>
      </c>
      <c r="D24" s="3">
        <v>1650000</v>
      </c>
      <c r="E24" s="3">
        <f t="shared" si="2"/>
        <v>1650000</v>
      </c>
    </row>
    <row r="25" spans="2:5" ht="16" x14ac:dyDescent="0.2">
      <c r="B25" s="4" t="s">
        <v>8</v>
      </c>
      <c r="C25" s="2">
        <v>2</v>
      </c>
      <c r="D25" s="3">
        <v>2350000</v>
      </c>
      <c r="E25" s="3">
        <f t="shared" si="1"/>
        <v>4700000</v>
      </c>
    </row>
    <row r="26" spans="2:5" ht="16" x14ac:dyDescent="0.2">
      <c r="B26" s="11" t="s">
        <v>5</v>
      </c>
      <c r="C26" s="12"/>
      <c r="D26" s="13"/>
      <c r="E26" s="3">
        <f>SUM(E18:E25)</f>
        <v>14993000</v>
      </c>
    </row>
    <row r="27" spans="2:5" x14ac:dyDescent="0.2">
      <c r="B27" s="8"/>
      <c r="C27" s="8"/>
      <c r="D27" s="8"/>
      <c r="E27" s="8"/>
    </row>
    <row r="28" spans="2:5" ht="19" x14ac:dyDescent="0.2">
      <c r="B28" s="21" t="s">
        <v>22</v>
      </c>
      <c r="C28" s="21"/>
      <c r="D28" s="21"/>
      <c r="E28" s="21"/>
    </row>
    <row r="29" spans="2:5" ht="16" x14ac:dyDescent="0.2">
      <c r="B29" s="12" t="s">
        <v>2</v>
      </c>
      <c r="C29" s="12" t="s">
        <v>3</v>
      </c>
      <c r="D29" s="14" t="s">
        <v>4</v>
      </c>
      <c r="E29" s="14" t="s">
        <v>5</v>
      </c>
    </row>
    <row r="30" spans="2:5" ht="16" x14ac:dyDescent="0.2">
      <c r="B30" s="4" t="s">
        <v>23</v>
      </c>
      <c r="C30" s="2">
        <v>1</v>
      </c>
      <c r="D30" s="3">
        <v>1150000</v>
      </c>
      <c r="E30" s="3">
        <f t="shared" ref="E30:E39" si="3">+D30*C30</f>
        <v>1150000</v>
      </c>
    </row>
    <row r="31" spans="2:5" ht="16" x14ac:dyDescent="0.2">
      <c r="B31" s="4" t="s">
        <v>24</v>
      </c>
      <c r="C31" s="2">
        <v>1</v>
      </c>
      <c r="D31" s="3">
        <v>485000</v>
      </c>
      <c r="E31" s="3">
        <f t="shared" si="3"/>
        <v>485000</v>
      </c>
    </row>
    <row r="32" spans="2:5" ht="16" x14ac:dyDescent="0.2">
      <c r="B32" s="4" t="s">
        <v>25</v>
      </c>
      <c r="C32" s="2">
        <v>1</v>
      </c>
      <c r="D32" s="3">
        <v>3600000</v>
      </c>
      <c r="E32" s="3">
        <f>D32*C32</f>
        <v>3600000</v>
      </c>
    </row>
    <row r="33" spans="2:5" ht="16" x14ac:dyDescent="0.2">
      <c r="B33" s="4" t="s">
        <v>26</v>
      </c>
      <c r="C33" s="2">
        <v>1</v>
      </c>
      <c r="D33" s="3">
        <v>4950000</v>
      </c>
      <c r="E33" s="3">
        <f>D33*C33</f>
        <v>4950000</v>
      </c>
    </row>
    <row r="34" spans="2:5" ht="16" x14ac:dyDescent="0.2">
      <c r="B34" s="4" t="s">
        <v>17</v>
      </c>
      <c r="C34" s="2">
        <v>6</v>
      </c>
      <c r="D34" s="3">
        <v>38000</v>
      </c>
      <c r="E34" s="3">
        <f>D34*C34</f>
        <v>228000</v>
      </c>
    </row>
    <row r="35" spans="2:5" ht="32" x14ac:dyDescent="0.2">
      <c r="B35" s="4" t="s">
        <v>27</v>
      </c>
      <c r="C35" s="2">
        <v>1</v>
      </c>
      <c r="D35" s="3">
        <v>980000</v>
      </c>
      <c r="E35" s="3">
        <f t="shared" si="3"/>
        <v>980000</v>
      </c>
    </row>
    <row r="36" spans="2:5" ht="16" x14ac:dyDescent="0.2">
      <c r="B36" s="4" t="s">
        <v>28</v>
      </c>
      <c r="C36" s="2">
        <v>1</v>
      </c>
      <c r="D36" s="3">
        <v>945000</v>
      </c>
      <c r="E36" s="3">
        <f t="shared" si="3"/>
        <v>945000</v>
      </c>
    </row>
    <row r="37" spans="2:5" ht="32" x14ac:dyDescent="0.2">
      <c r="B37" s="4" t="s">
        <v>29</v>
      </c>
      <c r="C37" s="2">
        <v>1</v>
      </c>
      <c r="D37" s="3">
        <v>1200000</v>
      </c>
      <c r="E37" s="3">
        <f t="shared" si="3"/>
        <v>1200000</v>
      </c>
    </row>
    <row r="38" spans="2:5" ht="16" x14ac:dyDescent="0.2">
      <c r="B38" s="4" t="s">
        <v>30</v>
      </c>
      <c r="C38" s="2">
        <v>2</v>
      </c>
      <c r="D38" s="3">
        <v>2395000</v>
      </c>
      <c r="E38" s="3">
        <f t="shared" si="3"/>
        <v>4790000</v>
      </c>
    </row>
    <row r="39" spans="2:5" ht="16" x14ac:dyDescent="0.2">
      <c r="B39" s="4" t="s">
        <v>31</v>
      </c>
      <c r="C39" s="2">
        <v>2</v>
      </c>
      <c r="D39" s="3">
        <v>1980000</v>
      </c>
      <c r="E39" s="3">
        <f t="shared" si="3"/>
        <v>3960000</v>
      </c>
    </row>
    <row r="40" spans="2:5" ht="16" x14ac:dyDescent="0.2">
      <c r="B40" s="11" t="s">
        <v>5</v>
      </c>
      <c r="C40" s="12"/>
      <c r="D40" s="13"/>
      <c r="E40" s="3">
        <f>SUM(E30:E39)</f>
        <v>22288000</v>
      </c>
    </row>
    <row r="41" spans="2:5" x14ac:dyDescent="0.2">
      <c r="B41" s="8"/>
      <c r="C41" s="8"/>
      <c r="D41" s="8"/>
      <c r="E41" s="8"/>
    </row>
    <row r="42" spans="2:5" ht="19" x14ac:dyDescent="0.2">
      <c r="B42" s="21" t="s">
        <v>32</v>
      </c>
      <c r="C42" s="21"/>
      <c r="D42" s="21"/>
      <c r="E42" s="21"/>
    </row>
    <row r="43" spans="2:5" ht="16" x14ac:dyDescent="0.2">
      <c r="B43" s="12" t="s">
        <v>2</v>
      </c>
      <c r="C43" s="12" t="s">
        <v>33</v>
      </c>
      <c r="D43" s="14" t="s">
        <v>4</v>
      </c>
      <c r="E43" s="14" t="s">
        <v>5</v>
      </c>
    </row>
    <row r="44" spans="2:5" ht="32" x14ac:dyDescent="0.2">
      <c r="B44" s="4" t="s">
        <v>34</v>
      </c>
      <c r="C44" s="2">
        <v>1</v>
      </c>
      <c r="D44" s="3">
        <v>1480000</v>
      </c>
      <c r="E44" s="3">
        <f t="shared" ref="E44:E54" si="4">+D44*C44</f>
        <v>1480000</v>
      </c>
    </row>
    <row r="45" spans="2:5" ht="32" x14ac:dyDescent="0.2">
      <c r="B45" s="4" t="s">
        <v>35</v>
      </c>
      <c r="C45" s="2">
        <v>1</v>
      </c>
      <c r="D45" s="3">
        <v>1260000</v>
      </c>
      <c r="E45" s="3">
        <f t="shared" si="4"/>
        <v>1260000</v>
      </c>
    </row>
    <row r="46" spans="2:5" ht="16" x14ac:dyDescent="0.2">
      <c r="B46" s="4" t="s">
        <v>36</v>
      </c>
      <c r="C46" s="2">
        <v>1</v>
      </c>
      <c r="D46" s="3">
        <v>1485000</v>
      </c>
      <c r="E46" s="3">
        <f>D46*C46</f>
        <v>1485000</v>
      </c>
    </row>
    <row r="47" spans="2:5" ht="16" x14ac:dyDescent="0.2">
      <c r="B47" s="4" t="s">
        <v>37</v>
      </c>
      <c r="C47" s="2">
        <v>3</v>
      </c>
      <c r="D47" s="3">
        <v>115000</v>
      </c>
      <c r="E47" s="3">
        <f>D47*C47</f>
        <v>345000</v>
      </c>
    </row>
    <row r="48" spans="2:5" ht="16" x14ac:dyDescent="0.2">
      <c r="B48" s="4" t="s">
        <v>38</v>
      </c>
      <c r="C48" s="2">
        <v>3</v>
      </c>
      <c r="D48" s="3">
        <v>92000</v>
      </c>
      <c r="E48" s="3">
        <f>D48*C48</f>
        <v>276000</v>
      </c>
    </row>
    <row r="49" spans="2:5" ht="16" x14ac:dyDescent="0.2">
      <c r="B49" s="4" t="s">
        <v>20</v>
      </c>
      <c r="C49" s="2">
        <v>2</v>
      </c>
      <c r="D49" s="3">
        <v>890000</v>
      </c>
      <c r="E49" s="3">
        <f>D49*C49</f>
        <v>1780000</v>
      </c>
    </row>
    <row r="50" spans="2:5" ht="16" x14ac:dyDescent="0.2">
      <c r="B50" s="4" t="s">
        <v>39</v>
      </c>
      <c r="C50" s="2">
        <v>6</v>
      </c>
      <c r="D50" s="3">
        <v>40000</v>
      </c>
      <c r="E50" s="3">
        <f>D50*C50</f>
        <v>240000</v>
      </c>
    </row>
    <row r="51" spans="2:5" ht="16" x14ac:dyDescent="0.2">
      <c r="B51" s="4" t="s">
        <v>40</v>
      </c>
      <c r="C51" s="2">
        <v>6</v>
      </c>
      <c r="D51" s="3">
        <v>38000</v>
      </c>
      <c r="E51" s="3">
        <f t="shared" si="4"/>
        <v>228000</v>
      </c>
    </row>
    <row r="52" spans="2:5" ht="16" x14ac:dyDescent="0.2">
      <c r="B52" s="4" t="s">
        <v>41</v>
      </c>
      <c r="C52" s="2">
        <v>1</v>
      </c>
      <c r="D52" s="3">
        <v>675000</v>
      </c>
      <c r="E52" s="3">
        <f>+D52*C52</f>
        <v>675000</v>
      </c>
    </row>
    <row r="53" spans="2:5" ht="16" x14ac:dyDescent="0.2">
      <c r="B53" s="4" t="s">
        <v>42</v>
      </c>
      <c r="C53" s="2">
        <v>1</v>
      </c>
      <c r="D53" s="3">
        <v>475000</v>
      </c>
      <c r="E53" s="3">
        <f>D53*C53</f>
        <v>475000</v>
      </c>
    </row>
    <row r="54" spans="2:5" ht="16" x14ac:dyDescent="0.2">
      <c r="B54" s="4" t="s">
        <v>43</v>
      </c>
      <c r="C54" s="2">
        <v>1</v>
      </c>
      <c r="D54" s="3">
        <v>4560000</v>
      </c>
      <c r="E54" s="3">
        <f t="shared" si="4"/>
        <v>4560000</v>
      </c>
    </row>
    <row r="55" spans="2:5" ht="16" x14ac:dyDescent="0.2">
      <c r="B55" s="11" t="s">
        <v>5</v>
      </c>
      <c r="C55" s="12"/>
      <c r="D55" s="13"/>
      <c r="E55" s="3">
        <f>SUM(E44:E54)</f>
        <v>12804000</v>
      </c>
    </row>
    <row r="56" spans="2:5" x14ac:dyDescent="0.2">
      <c r="B56" s="8"/>
      <c r="C56" s="8"/>
      <c r="D56" s="8"/>
      <c r="E56" s="8"/>
    </row>
    <row r="57" spans="2:5" ht="19" x14ac:dyDescent="0.2">
      <c r="B57" s="21" t="s">
        <v>44</v>
      </c>
      <c r="C57" s="21"/>
      <c r="D57" s="21"/>
      <c r="E57" s="21"/>
    </row>
    <row r="58" spans="2:5" ht="16" x14ac:dyDescent="0.2">
      <c r="B58" s="12" t="s">
        <v>2</v>
      </c>
      <c r="C58" s="12" t="s">
        <v>3</v>
      </c>
      <c r="D58" s="14" t="s">
        <v>4</v>
      </c>
      <c r="E58" s="15" t="s">
        <v>5</v>
      </c>
    </row>
    <row r="59" spans="2:5" ht="16" x14ac:dyDescent="0.2">
      <c r="B59" s="4" t="s">
        <v>45</v>
      </c>
      <c r="C59" s="2">
        <v>1</v>
      </c>
      <c r="D59" s="3">
        <v>1456000</v>
      </c>
      <c r="E59" s="16">
        <f>+D59*C59</f>
        <v>1456000</v>
      </c>
    </row>
    <row r="60" spans="2:5" ht="16" x14ac:dyDescent="0.2">
      <c r="B60" s="4" t="s">
        <v>38</v>
      </c>
      <c r="C60" s="2">
        <v>1</v>
      </c>
      <c r="D60" s="3">
        <v>975000</v>
      </c>
      <c r="E60" s="16">
        <f t="shared" ref="E60" si="5">+D60*C60</f>
        <v>975000</v>
      </c>
    </row>
    <row r="61" spans="2:5" ht="16" x14ac:dyDescent="0.2">
      <c r="B61" s="11" t="s">
        <v>5</v>
      </c>
      <c r="C61" s="12"/>
      <c r="D61" s="13"/>
      <c r="E61" s="3">
        <f>SUM(E59:E60)</f>
        <v>2431000</v>
      </c>
    </row>
    <row r="62" spans="2:5" x14ac:dyDescent="0.2">
      <c r="B62" s="8"/>
      <c r="C62" s="9"/>
      <c r="D62" s="10"/>
      <c r="E62" s="17"/>
    </row>
    <row r="63" spans="2:5" ht="19" x14ac:dyDescent="0.2">
      <c r="B63" s="21" t="s">
        <v>46</v>
      </c>
      <c r="C63" s="21"/>
      <c r="D63" s="21"/>
      <c r="E63" s="21"/>
    </row>
    <row r="64" spans="2:5" ht="16" x14ac:dyDescent="0.2">
      <c r="B64" s="12" t="s">
        <v>2</v>
      </c>
      <c r="C64" s="12" t="s">
        <v>3</v>
      </c>
      <c r="D64" s="14" t="s">
        <v>4</v>
      </c>
      <c r="E64" s="15" t="s">
        <v>5</v>
      </c>
    </row>
    <row r="65" spans="2:5" ht="16" x14ac:dyDescent="0.2">
      <c r="B65" s="4" t="s">
        <v>47</v>
      </c>
      <c r="C65" s="2">
        <v>1</v>
      </c>
      <c r="D65" s="3">
        <v>365000</v>
      </c>
      <c r="E65" s="16">
        <f>+D65*C65</f>
        <v>365000</v>
      </c>
    </row>
    <row r="66" spans="2:5" ht="16" x14ac:dyDescent="0.2">
      <c r="B66" s="4" t="s">
        <v>48</v>
      </c>
      <c r="C66" s="2">
        <v>1</v>
      </c>
      <c r="D66" s="3">
        <v>385000</v>
      </c>
      <c r="E66" s="16">
        <f>+C66*D66</f>
        <v>385000</v>
      </c>
    </row>
    <row r="67" spans="2:5" ht="16" x14ac:dyDescent="0.2">
      <c r="B67" s="4" t="s">
        <v>49</v>
      </c>
      <c r="C67" s="2">
        <v>1</v>
      </c>
      <c r="D67" s="3">
        <v>525000</v>
      </c>
      <c r="E67" s="16">
        <f t="shared" ref="E67:E69" si="6">+D67*C67</f>
        <v>525000</v>
      </c>
    </row>
    <row r="68" spans="2:5" ht="16" x14ac:dyDescent="0.2">
      <c r="B68" s="4" t="s">
        <v>50</v>
      </c>
      <c r="C68" s="2">
        <v>0</v>
      </c>
      <c r="D68" s="3">
        <v>1547000</v>
      </c>
      <c r="E68" s="16">
        <f t="shared" si="6"/>
        <v>0</v>
      </c>
    </row>
    <row r="69" spans="2:5" ht="16" x14ac:dyDescent="0.2">
      <c r="B69" s="4" t="s">
        <v>51</v>
      </c>
      <c r="C69" s="2">
        <v>1</v>
      </c>
      <c r="D69" s="3">
        <v>230000</v>
      </c>
      <c r="E69" s="16">
        <f t="shared" si="6"/>
        <v>230000</v>
      </c>
    </row>
    <row r="70" spans="2:5" ht="16" x14ac:dyDescent="0.2">
      <c r="B70" s="11" t="s">
        <v>5</v>
      </c>
      <c r="C70" s="12"/>
      <c r="D70" s="13"/>
      <c r="E70" s="16">
        <f>SUM(E65:E69)</f>
        <v>1505000</v>
      </c>
    </row>
    <row r="71" spans="2:5" x14ac:dyDescent="0.2">
      <c r="B71" s="8"/>
      <c r="C71" s="9"/>
      <c r="D71" s="18"/>
      <c r="E71" s="17"/>
    </row>
    <row r="72" spans="2:5" ht="19" x14ac:dyDescent="0.2">
      <c r="B72" s="21" t="s">
        <v>52</v>
      </c>
      <c r="C72" s="21"/>
      <c r="D72" s="21"/>
      <c r="E72" s="21"/>
    </row>
    <row r="73" spans="2:5" ht="16" x14ac:dyDescent="0.2">
      <c r="B73" s="12" t="s">
        <v>2</v>
      </c>
      <c r="C73" s="12" t="s">
        <v>3</v>
      </c>
      <c r="D73" s="14" t="s">
        <v>4</v>
      </c>
      <c r="E73" s="15" t="s">
        <v>5</v>
      </c>
    </row>
    <row r="74" spans="2:5" ht="16" x14ac:dyDescent="0.2">
      <c r="B74" s="4" t="s">
        <v>47</v>
      </c>
      <c r="C74" s="2">
        <v>1</v>
      </c>
      <c r="D74" s="3">
        <v>365000</v>
      </c>
      <c r="E74" s="16">
        <f>+D74*C74</f>
        <v>365000</v>
      </c>
    </row>
    <row r="75" spans="2:5" ht="16" x14ac:dyDescent="0.2">
      <c r="B75" s="4" t="s">
        <v>48</v>
      </c>
      <c r="C75" s="2">
        <v>1</v>
      </c>
      <c r="D75" s="3">
        <v>385000</v>
      </c>
      <c r="E75" s="16">
        <f t="shared" ref="E75:E78" si="7">+D75*C75</f>
        <v>385000</v>
      </c>
    </row>
    <row r="76" spans="2:5" ht="16" x14ac:dyDescent="0.2">
      <c r="B76" s="4" t="s">
        <v>53</v>
      </c>
      <c r="C76" s="2">
        <v>1</v>
      </c>
      <c r="D76" s="3">
        <v>378000</v>
      </c>
      <c r="E76" s="16">
        <f t="shared" si="7"/>
        <v>378000</v>
      </c>
    </row>
    <row r="77" spans="2:5" ht="16" x14ac:dyDescent="0.2">
      <c r="B77" s="4" t="s">
        <v>54</v>
      </c>
      <c r="C77" s="2">
        <v>1</v>
      </c>
      <c r="D77" s="3">
        <v>356000</v>
      </c>
      <c r="E77" s="16">
        <f t="shared" si="7"/>
        <v>356000</v>
      </c>
    </row>
    <row r="78" spans="2:5" ht="16" x14ac:dyDescent="0.2">
      <c r="B78" s="4" t="s">
        <v>55</v>
      </c>
      <c r="C78" s="2">
        <v>1</v>
      </c>
      <c r="D78" s="3">
        <v>115000</v>
      </c>
      <c r="E78" s="16">
        <f t="shared" si="7"/>
        <v>115000</v>
      </c>
    </row>
    <row r="79" spans="2:5" ht="16" x14ac:dyDescent="0.2">
      <c r="B79" s="11" t="s">
        <v>5</v>
      </c>
      <c r="C79" s="12"/>
      <c r="D79" s="13"/>
      <c r="E79" s="16">
        <f>SUM(E74:E78)</f>
        <v>1599000</v>
      </c>
    </row>
    <row r="80" spans="2:5" x14ac:dyDescent="0.2">
      <c r="B80" s="8"/>
      <c r="C80" s="9"/>
      <c r="D80" s="10"/>
      <c r="E80" s="17"/>
    </row>
    <row r="81" spans="2:5" ht="19" x14ac:dyDescent="0.2">
      <c r="B81" s="21" t="s">
        <v>56</v>
      </c>
      <c r="C81" s="21"/>
      <c r="D81" s="21"/>
      <c r="E81" s="21"/>
    </row>
    <row r="82" spans="2:5" ht="16" x14ac:dyDescent="0.2">
      <c r="B82" s="12" t="s">
        <v>2</v>
      </c>
      <c r="C82" s="12" t="s">
        <v>3</v>
      </c>
      <c r="D82" s="14" t="s">
        <v>4</v>
      </c>
      <c r="E82" s="15" t="s">
        <v>5</v>
      </c>
    </row>
    <row r="83" spans="2:5" ht="16" x14ac:dyDescent="0.2">
      <c r="B83" s="4" t="s">
        <v>47</v>
      </c>
      <c r="C83" s="2">
        <v>1</v>
      </c>
      <c r="D83" s="3">
        <v>315000</v>
      </c>
      <c r="E83" s="16">
        <f>+D83*C83</f>
        <v>315000</v>
      </c>
    </row>
    <row r="84" spans="2:5" ht="16" x14ac:dyDescent="0.2">
      <c r="B84" s="4" t="s">
        <v>48</v>
      </c>
      <c r="C84" s="2">
        <v>1</v>
      </c>
      <c r="D84" s="3">
        <v>354000</v>
      </c>
      <c r="E84" s="16">
        <f t="shared" ref="E84:E86" si="8">+D84*C84</f>
        <v>354000</v>
      </c>
    </row>
    <row r="85" spans="2:5" ht="16" x14ac:dyDescent="0.2">
      <c r="B85" s="4" t="s">
        <v>57</v>
      </c>
      <c r="C85" s="2">
        <v>2</v>
      </c>
      <c r="D85" s="3">
        <v>95000</v>
      </c>
      <c r="E85" s="16">
        <f t="shared" si="8"/>
        <v>190000</v>
      </c>
    </row>
    <row r="86" spans="2:5" ht="16" x14ac:dyDescent="0.2">
      <c r="B86" s="4" t="s">
        <v>58</v>
      </c>
      <c r="C86" s="2">
        <v>1</v>
      </c>
      <c r="D86" s="3">
        <v>224000</v>
      </c>
      <c r="E86" s="16">
        <f t="shared" si="8"/>
        <v>224000</v>
      </c>
    </row>
    <row r="87" spans="2:5" ht="16" x14ac:dyDescent="0.2">
      <c r="B87" s="11" t="s">
        <v>5</v>
      </c>
      <c r="C87" s="12"/>
      <c r="D87" s="13"/>
      <c r="E87" s="16">
        <f>SUM(E83:E86)</f>
        <v>1083000</v>
      </c>
    </row>
    <row r="88" spans="2:5" x14ac:dyDescent="0.2">
      <c r="B88" s="11"/>
      <c r="C88" s="12"/>
      <c r="D88" s="13"/>
      <c r="E88" s="16"/>
    </row>
    <row r="89" spans="2:5" ht="19" x14ac:dyDescent="0.2">
      <c r="B89" s="21" t="s">
        <v>59</v>
      </c>
      <c r="C89" s="21"/>
      <c r="D89" s="21"/>
      <c r="E89" s="21"/>
    </row>
    <row r="90" spans="2:5" ht="16" x14ac:dyDescent="0.2">
      <c r="B90" s="12" t="s">
        <v>2</v>
      </c>
      <c r="C90" s="12" t="s">
        <v>3</v>
      </c>
      <c r="D90" s="14" t="s">
        <v>4</v>
      </c>
      <c r="E90" s="15" t="s">
        <v>5</v>
      </c>
    </row>
    <row r="91" spans="2:5" ht="16" x14ac:dyDescent="0.2">
      <c r="B91" s="4" t="s">
        <v>60</v>
      </c>
      <c r="C91" s="2">
        <v>1</v>
      </c>
      <c r="D91" s="3">
        <v>315000</v>
      </c>
      <c r="E91" s="16">
        <f>+D91*C91</f>
        <v>315000</v>
      </c>
    </row>
    <row r="92" spans="2:5" ht="16" x14ac:dyDescent="0.2">
      <c r="B92" s="4" t="s">
        <v>48</v>
      </c>
      <c r="C92" s="2">
        <v>1</v>
      </c>
      <c r="D92" s="3">
        <v>354000</v>
      </c>
      <c r="E92" s="16">
        <f t="shared" ref="E92:E94" si="9">+D92*C92</f>
        <v>354000</v>
      </c>
    </row>
    <row r="93" spans="2:5" ht="16" x14ac:dyDescent="0.2">
      <c r="B93" s="4" t="s">
        <v>61</v>
      </c>
      <c r="C93" s="2">
        <v>1</v>
      </c>
      <c r="D93" s="3">
        <v>295000</v>
      </c>
      <c r="E93" s="16">
        <f t="shared" si="9"/>
        <v>295000</v>
      </c>
    </row>
    <row r="94" spans="2:5" ht="16" x14ac:dyDescent="0.2">
      <c r="B94" s="4" t="s">
        <v>62</v>
      </c>
      <c r="C94" s="2">
        <v>2</v>
      </c>
      <c r="D94" s="3">
        <v>56000</v>
      </c>
      <c r="E94" s="16">
        <f t="shared" si="9"/>
        <v>112000</v>
      </c>
    </row>
    <row r="95" spans="2:5" ht="16" x14ac:dyDescent="0.2">
      <c r="B95" s="11" t="s">
        <v>5</v>
      </c>
      <c r="C95" s="12"/>
      <c r="D95" s="13"/>
      <c r="E95" s="16">
        <f>SUM(E91:E94)</f>
        <v>1076000</v>
      </c>
    </row>
    <row r="96" spans="2:5" x14ac:dyDescent="0.2">
      <c r="B96" s="8"/>
      <c r="C96" s="9"/>
      <c r="D96" s="10"/>
      <c r="E96" s="17"/>
    </row>
    <row r="97" spans="2:5" ht="19" x14ac:dyDescent="0.2">
      <c r="B97" s="21" t="s">
        <v>63</v>
      </c>
      <c r="C97" s="21"/>
      <c r="D97" s="21"/>
      <c r="E97" s="21"/>
    </row>
    <row r="98" spans="2:5" ht="16" x14ac:dyDescent="0.2">
      <c r="B98" s="12" t="s">
        <v>2</v>
      </c>
      <c r="C98" s="12" t="s">
        <v>3</v>
      </c>
      <c r="D98" s="14" t="s">
        <v>4</v>
      </c>
      <c r="E98" s="15" t="s">
        <v>5</v>
      </c>
    </row>
    <row r="99" spans="2:5" ht="16" x14ac:dyDescent="0.2">
      <c r="B99" s="4" t="s">
        <v>47</v>
      </c>
      <c r="C99" s="2">
        <v>1</v>
      </c>
      <c r="D99" s="3">
        <v>315000</v>
      </c>
      <c r="E99" s="16">
        <f>+D99*C99</f>
        <v>315000</v>
      </c>
    </row>
    <row r="100" spans="2:5" ht="16" x14ac:dyDescent="0.2">
      <c r="B100" s="4" t="s">
        <v>48</v>
      </c>
      <c r="C100" s="2">
        <v>1</v>
      </c>
      <c r="D100" s="3">
        <v>354000</v>
      </c>
      <c r="E100" s="16">
        <f t="shared" ref="E100:E102" si="10">+D100*C100</f>
        <v>354000</v>
      </c>
    </row>
    <row r="101" spans="2:5" ht="16" x14ac:dyDescent="0.2">
      <c r="B101" s="4" t="s">
        <v>49</v>
      </c>
      <c r="C101" s="2">
        <v>1</v>
      </c>
      <c r="D101" s="3">
        <v>375000</v>
      </c>
      <c r="E101" s="16">
        <f t="shared" si="10"/>
        <v>375000</v>
      </c>
    </row>
    <row r="102" spans="2:5" ht="16" x14ac:dyDescent="0.2">
      <c r="B102" s="4" t="s">
        <v>64</v>
      </c>
      <c r="C102" s="2">
        <v>1</v>
      </c>
      <c r="D102" s="3">
        <v>195000</v>
      </c>
      <c r="E102" s="16">
        <f t="shared" si="10"/>
        <v>195000</v>
      </c>
    </row>
    <row r="103" spans="2:5" ht="16" x14ac:dyDescent="0.2">
      <c r="B103" s="11" t="s">
        <v>5</v>
      </c>
      <c r="C103" s="12"/>
      <c r="D103" s="13"/>
      <c r="E103" s="16">
        <f>SUM(E99:E102)</f>
        <v>1239000</v>
      </c>
    </row>
    <row r="104" spans="2:5" x14ac:dyDescent="0.2">
      <c r="B104" s="8"/>
      <c r="C104" s="9"/>
      <c r="D104" s="10"/>
      <c r="E104" s="17"/>
    </row>
    <row r="105" spans="2:5" ht="19" x14ac:dyDescent="0.2">
      <c r="B105" s="21" t="s">
        <v>65</v>
      </c>
      <c r="C105" s="21"/>
      <c r="D105" s="21"/>
      <c r="E105" s="21"/>
    </row>
    <row r="106" spans="2:5" ht="16" x14ac:dyDescent="0.2">
      <c r="B106" s="12" t="s">
        <v>2</v>
      </c>
      <c r="C106" s="12" t="s">
        <v>3</v>
      </c>
      <c r="D106" s="14" t="s">
        <v>4</v>
      </c>
      <c r="E106" s="15" t="s">
        <v>5</v>
      </c>
    </row>
    <row r="107" spans="2:5" ht="16" x14ac:dyDescent="0.2">
      <c r="B107" s="4" t="s">
        <v>66</v>
      </c>
      <c r="C107" s="2">
        <v>1</v>
      </c>
      <c r="D107" s="3">
        <v>650000</v>
      </c>
      <c r="E107" s="16">
        <f>+D107*C107</f>
        <v>650000</v>
      </c>
    </row>
    <row r="108" spans="2:5" ht="16" x14ac:dyDescent="0.2">
      <c r="B108" s="4" t="s">
        <v>67</v>
      </c>
      <c r="C108" s="2">
        <v>1</v>
      </c>
      <c r="D108" s="3">
        <v>265000</v>
      </c>
      <c r="E108" s="16">
        <f t="shared" ref="E108:E116" si="11">+D108*C108</f>
        <v>265000</v>
      </c>
    </row>
    <row r="109" spans="2:5" ht="16" x14ac:dyDescent="0.2">
      <c r="B109" s="4" t="s">
        <v>68</v>
      </c>
      <c r="C109" s="2">
        <v>2</v>
      </c>
      <c r="D109" s="3">
        <v>225000</v>
      </c>
      <c r="E109" s="16">
        <f t="shared" si="11"/>
        <v>450000</v>
      </c>
    </row>
    <row r="110" spans="2:5" ht="16" x14ac:dyDescent="0.2">
      <c r="B110" s="4" t="s">
        <v>69</v>
      </c>
      <c r="C110" s="2">
        <v>1</v>
      </c>
      <c r="D110" s="3">
        <v>1580000</v>
      </c>
      <c r="E110" s="16">
        <f t="shared" si="11"/>
        <v>1580000</v>
      </c>
    </row>
    <row r="111" spans="2:5" ht="16" x14ac:dyDescent="0.2">
      <c r="B111" s="4" t="s">
        <v>70</v>
      </c>
      <c r="C111" s="2">
        <v>1</v>
      </c>
      <c r="D111" s="3">
        <v>395000</v>
      </c>
      <c r="E111" s="16">
        <f t="shared" si="11"/>
        <v>395000</v>
      </c>
    </row>
    <row r="112" spans="2:5" ht="16" x14ac:dyDescent="0.2">
      <c r="B112" s="4" t="s">
        <v>71</v>
      </c>
      <c r="C112" s="2">
        <v>2</v>
      </c>
      <c r="D112" s="3">
        <v>286000</v>
      </c>
      <c r="E112" s="16">
        <f t="shared" si="11"/>
        <v>572000</v>
      </c>
    </row>
    <row r="113" spans="2:5" ht="16" x14ac:dyDescent="0.2">
      <c r="B113" s="4" t="s">
        <v>72</v>
      </c>
      <c r="C113" s="2">
        <v>1</v>
      </c>
      <c r="D113" s="3">
        <v>535000</v>
      </c>
      <c r="E113" s="16">
        <f t="shared" si="11"/>
        <v>535000</v>
      </c>
    </row>
    <row r="114" spans="2:5" ht="16" x14ac:dyDescent="0.2">
      <c r="B114" s="4" t="s">
        <v>73</v>
      </c>
      <c r="C114" s="2">
        <v>2</v>
      </c>
      <c r="D114" s="3">
        <v>435000</v>
      </c>
      <c r="E114" s="16">
        <f t="shared" si="11"/>
        <v>870000</v>
      </c>
    </row>
    <row r="115" spans="2:5" ht="16" x14ac:dyDescent="0.2">
      <c r="B115" s="4" t="s">
        <v>74</v>
      </c>
      <c r="C115" s="2">
        <v>1</v>
      </c>
      <c r="D115" s="3">
        <v>1080336</v>
      </c>
      <c r="E115" s="16">
        <f t="shared" si="11"/>
        <v>1080336</v>
      </c>
    </row>
    <row r="116" spans="2:5" ht="16" x14ac:dyDescent="0.2">
      <c r="B116" s="4" t="s">
        <v>75</v>
      </c>
      <c r="C116" s="2">
        <v>2</v>
      </c>
      <c r="D116" s="3">
        <v>486000</v>
      </c>
      <c r="E116" s="16">
        <f t="shared" si="11"/>
        <v>972000</v>
      </c>
    </row>
    <row r="117" spans="2:5" ht="16" x14ac:dyDescent="0.2">
      <c r="B117" s="11" t="s">
        <v>5</v>
      </c>
      <c r="C117" s="12"/>
      <c r="D117" s="13"/>
      <c r="E117" s="3">
        <f>SUM(E107:E116)</f>
        <v>7369336</v>
      </c>
    </row>
    <row r="118" spans="2:5" x14ac:dyDescent="0.2">
      <c r="B118" s="11"/>
      <c r="C118" s="12"/>
      <c r="D118" s="13"/>
      <c r="E118" s="3"/>
    </row>
    <row r="119" spans="2:5" ht="19" x14ac:dyDescent="0.2">
      <c r="B119" s="21" t="s">
        <v>76</v>
      </c>
      <c r="C119" s="21"/>
      <c r="D119" s="21"/>
      <c r="E119" s="21"/>
    </row>
    <row r="120" spans="2:5" ht="16" x14ac:dyDescent="0.2">
      <c r="B120" s="12" t="s">
        <v>2</v>
      </c>
      <c r="C120" s="12" t="s">
        <v>3</v>
      </c>
      <c r="D120" s="14" t="s">
        <v>4</v>
      </c>
      <c r="E120" s="15" t="s">
        <v>5</v>
      </c>
    </row>
    <row r="121" spans="2:5" ht="16" x14ac:dyDescent="0.2">
      <c r="B121" s="4" t="s">
        <v>79</v>
      </c>
      <c r="C121" s="2">
        <v>10</v>
      </c>
      <c r="D121" s="3">
        <v>113905</v>
      </c>
      <c r="E121" s="16">
        <f>+D121*C121</f>
        <v>1139050</v>
      </c>
    </row>
    <row r="122" spans="2:5" ht="16" x14ac:dyDescent="0.2">
      <c r="B122" s="4" t="s">
        <v>80</v>
      </c>
      <c r="C122" s="2">
        <v>4</v>
      </c>
      <c r="D122" s="3">
        <v>131385</v>
      </c>
      <c r="E122" s="16">
        <f t="shared" ref="E122:E128" si="12">+D122*C122</f>
        <v>525540</v>
      </c>
    </row>
    <row r="123" spans="2:5" ht="16" x14ac:dyDescent="0.2">
      <c r="B123" s="4" t="s">
        <v>81</v>
      </c>
      <c r="C123" s="2">
        <v>7</v>
      </c>
      <c r="D123" s="3">
        <v>145065</v>
      </c>
      <c r="E123" s="16">
        <f t="shared" si="12"/>
        <v>1015455</v>
      </c>
    </row>
    <row r="124" spans="2:5" ht="16" x14ac:dyDescent="0.2">
      <c r="B124" s="4" t="s">
        <v>82</v>
      </c>
      <c r="C124" s="2">
        <v>7</v>
      </c>
      <c r="D124" s="3">
        <v>89775</v>
      </c>
      <c r="E124" s="16">
        <f t="shared" si="12"/>
        <v>628425</v>
      </c>
    </row>
    <row r="125" spans="2:5" ht="16" x14ac:dyDescent="0.2">
      <c r="B125" s="4" t="s">
        <v>83</v>
      </c>
      <c r="C125" s="2">
        <v>4</v>
      </c>
      <c r="D125" s="3">
        <v>111530</v>
      </c>
      <c r="E125" s="16">
        <f t="shared" si="12"/>
        <v>446120</v>
      </c>
    </row>
    <row r="126" spans="2:5" ht="16" x14ac:dyDescent="0.2">
      <c r="B126" s="4" t="s">
        <v>84</v>
      </c>
      <c r="C126" s="2">
        <v>4</v>
      </c>
      <c r="D126" s="3">
        <v>289845</v>
      </c>
      <c r="E126" s="16">
        <f t="shared" si="12"/>
        <v>1159380</v>
      </c>
    </row>
    <row r="127" spans="2:5" ht="16" x14ac:dyDescent="0.2">
      <c r="B127" s="4" t="s">
        <v>85</v>
      </c>
      <c r="C127" s="2">
        <v>4</v>
      </c>
      <c r="D127" s="3">
        <v>1582500</v>
      </c>
      <c r="E127" s="16">
        <f t="shared" si="12"/>
        <v>6330000</v>
      </c>
    </row>
    <row r="128" spans="2:5" ht="16" x14ac:dyDescent="0.2">
      <c r="B128" s="4" t="s">
        <v>86</v>
      </c>
      <c r="C128" s="2">
        <v>8</v>
      </c>
      <c r="D128" s="3">
        <v>1222900</v>
      </c>
      <c r="E128" s="16">
        <f t="shared" si="12"/>
        <v>9783200</v>
      </c>
    </row>
    <row r="129" spans="2:5" ht="16" x14ac:dyDescent="0.2">
      <c r="B129" s="11" t="s">
        <v>5</v>
      </c>
      <c r="C129" s="12"/>
      <c r="D129" s="13"/>
      <c r="E129" s="3">
        <f>SUM(E121:E128)</f>
        <v>21027170</v>
      </c>
    </row>
    <row r="130" spans="2:5" x14ac:dyDescent="0.2">
      <c r="B130" s="8"/>
      <c r="C130" s="8"/>
      <c r="D130" s="8"/>
      <c r="E130" s="8"/>
    </row>
    <row r="131" spans="2:5" ht="19" x14ac:dyDescent="0.2">
      <c r="B131" s="21" t="s">
        <v>77</v>
      </c>
      <c r="C131" s="21"/>
      <c r="D131" s="21"/>
      <c r="E131" s="21"/>
    </row>
    <row r="132" spans="2:5" ht="16" x14ac:dyDescent="0.2">
      <c r="B132" s="12" t="s">
        <v>2</v>
      </c>
      <c r="C132" s="12" t="s">
        <v>3</v>
      </c>
      <c r="D132" s="14" t="s">
        <v>4</v>
      </c>
      <c r="E132" s="15" t="s">
        <v>5</v>
      </c>
    </row>
    <row r="133" spans="2:5" ht="16" x14ac:dyDescent="0.2">
      <c r="B133" s="4" t="s">
        <v>60</v>
      </c>
      <c r="C133" s="2">
        <v>1</v>
      </c>
      <c r="D133" s="3">
        <v>315000</v>
      </c>
      <c r="E133" s="16">
        <f>+D133*C133</f>
        <v>315000</v>
      </c>
    </row>
    <row r="134" spans="2:5" ht="16" x14ac:dyDescent="0.2">
      <c r="B134" s="4" t="s">
        <v>48</v>
      </c>
      <c r="C134" s="2">
        <v>1</v>
      </c>
      <c r="D134" s="3">
        <v>354000</v>
      </c>
      <c r="E134" s="16">
        <v>390000</v>
      </c>
    </row>
    <row r="135" spans="2:5" ht="16" x14ac:dyDescent="0.2">
      <c r="B135" s="4" t="s">
        <v>61</v>
      </c>
      <c r="C135" s="2">
        <v>1</v>
      </c>
      <c r="D135" s="3">
        <v>295000</v>
      </c>
      <c r="E135" s="16">
        <f t="shared" ref="E135:E139" si="13">+D135*C135</f>
        <v>295000</v>
      </c>
    </row>
    <row r="136" spans="2:5" ht="16" x14ac:dyDescent="0.2">
      <c r="B136" s="4" t="s">
        <v>62</v>
      </c>
      <c r="C136" s="2">
        <v>2</v>
      </c>
      <c r="D136" s="3">
        <v>56000</v>
      </c>
      <c r="E136" s="16">
        <f t="shared" si="13"/>
        <v>112000</v>
      </c>
    </row>
    <row r="137" spans="2:5" ht="16" x14ac:dyDescent="0.2">
      <c r="B137" s="4" t="s">
        <v>51</v>
      </c>
      <c r="C137" s="2">
        <v>1</v>
      </c>
      <c r="D137" s="3">
        <v>217685</v>
      </c>
      <c r="E137" s="16">
        <f t="shared" si="13"/>
        <v>217685</v>
      </c>
    </row>
    <row r="138" spans="2:5" ht="16" x14ac:dyDescent="0.2">
      <c r="B138" s="4" t="s">
        <v>78</v>
      </c>
      <c r="C138" s="2">
        <v>1</v>
      </c>
      <c r="D138" s="3">
        <v>650000</v>
      </c>
      <c r="E138" s="16">
        <f t="shared" si="13"/>
        <v>650000</v>
      </c>
    </row>
    <row r="139" spans="2:5" ht="16" x14ac:dyDescent="0.2">
      <c r="B139" s="4" t="s">
        <v>87</v>
      </c>
      <c r="C139" s="2">
        <v>1</v>
      </c>
      <c r="D139" s="3">
        <v>135000</v>
      </c>
      <c r="E139" s="16">
        <f t="shared" si="13"/>
        <v>135000</v>
      </c>
    </row>
    <row r="140" spans="2:5" ht="17" thickBot="1" x14ac:dyDescent="0.25">
      <c r="B140" s="11" t="s">
        <v>5</v>
      </c>
      <c r="C140" s="12"/>
      <c r="D140" s="13"/>
      <c r="E140" s="16">
        <f>SUM(E133:E139)</f>
        <v>2114685</v>
      </c>
    </row>
    <row r="141" spans="2:5" ht="17" thickBot="1" x14ac:dyDescent="0.25">
      <c r="D141" s="5" t="s">
        <v>5</v>
      </c>
      <c r="E141" s="6">
        <f>+E117+E103+E95+E87+E79+E55+E40+E14+E140+E129</f>
        <v>93758191</v>
      </c>
    </row>
    <row r="143" spans="2:5" x14ac:dyDescent="0.2">
      <c r="E143" s="20">
        <f>+E141/1750905</f>
        <v>53.548416961514185</v>
      </c>
    </row>
    <row r="144" spans="2:5" x14ac:dyDescent="0.2">
      <c r="E144" s="19"/>
    </row>
    <row r="146" spans="5:5" x14ac:dyDescent="0.2">
      <c r="E146" s="19"/>
    </row>
  </sheetData>
  <dataConsolidate/>
  <mergeCells count="14">
    <mergeCell ref="B119:E119"/>
    <mergeCell ref="B131:E131"/>
    <mergeCell ref="B63:E63"/>
    <mergeCell ref="B72:E72"/>
    <mergeCell ref="B81:E81"/>
    <mergeCell ref="B89:E89"/>
    <mergeCell ref="B97:E97"/>
    <mergeCell ref="B105:E105"/>
    <mergeCell ref="B57:E57"/>
    <mergeCell ref="B2:E2"/>
    <mergeCell ref="B3:E3"/>
    <mergeCell ref="B16:E16"/>
    <mergeCell ref="B28:E28"/>
    <mergeCell ref="B42:E4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Juan Carlos Restrepo</dc:creator>
  <cp:lastModifiedBy>JUAN CARLOS PINEDA ARAQUE</cp:lastModifiedBy>
  <dcterms:created xsi:type="dcterms:W3CDTF">2026-08-27T16:27:22Z</dcterms:created>
  <dcterms:modified xsi:type="dcterms:W3CDTF">2026-09-07T21:52:50Z</dcterms:modified>
</cp:coreProperties>
</file>