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12"/>
  <workbookPr/>
  <mc:AlternateContent xmlns:mc="http://schemas.openxmlformats.org/markup-compatibility/2006">
    <mc:Choice Requires="x15">
      <x15ac:absPath xmlns:x15ac="http://schemas.microsoft.com/office/spreadsheetml/2010/11/ac" url="https://transmilenio-my.sharepoint.com/personal/ricardo_castro_transmilenio_gov_co/Documents/TRANSMILENIO/BOTIQUINES/AÑO 2026/"/>
    </mc:Choice>
  </mc:AlternateContent>
  <xr:revisionPtr revIDLastSave="9" documentId="13_ncr:1_{2FBB171A-124E-43C3-9022-99181355779B}" xr6:coauthVersionLast="47" xr6:coauthVersionMax="47" xr10:uidLastSave="{CA9491FC-6166-413F-BBDD-0941819F558A}"/>
  <bookViews>
    <workbookView xWindow="-110" yWindow="-110" windowWidth="19420" windowHeight="10300" xr2:uid="{00000000-000D-0000-FFFF-FFFF00000000}"/>
  </bookViews>
  <sheets>
    <sheet name="FORMATO OFERTA ECONOMICA" sheetId="7" r:id="rId1"/>
    <sheet name="Cotización (2)" sheetId="2"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s>
  <definedNames>
    <definedName name="_1__123Graph_Aｸﾞﾗﾌ_7" localSheetId="1" hidden="1">#REF!</definedName>
    <definedName name="_1__123Graph_Aｸﾞﾗﾌ_7" hidden="1">#REF!</definedName>
    <definedName name="_112233" localSheetId="1" hidden="1">#REF!</definedName>
    <definedName name="_112233" hidden="1">#REF!</definedName>
    <definedName name="_112277" localSheetId="1" hidden="1">#REF!</definedName>
    <definedName name="_112277" hidden="1">#REF!</definedName>
    <definedName name="_12__123Graph_BCHART_5" localSheetId="1" hidden="1">[1]MEX95IB!#REF!</definedName>
    <definedName name="_12__123Graph_BCHART_5" hidden="1">[1]MEX95IB!#REF!</definedName>
    <definedName name="_1222" localSheetId="1" hidden="1">#REF!</definedName>
    <definedName name="_1222" hidden="1">#REF!</definedName>
    <definedName name="_13__123Graph_Bｸﾞﾗﾌ_7" localSheetId="1" hidden="1">#REF!</definedName>
    <definedName name="_13__123Graph_Bｸﾞﾗﾌ_7" hidden="1">#REF!</definedName>
    <definedName name="_14__123Graph_Cｸﾞﾗﾌ_7" localSheetId="1" hidden="1">#REF!</definedName>
    <definedName name="_14__123Graph_Cｸﾞﾗﾌ_7" hidden="1">#REF!</definedName>
    <definedName name="_15__123Graph_Dｸﾞﾗﾌ_7" localSheetId="1" hidden="1">#REF!</definedName>
    <definedName name="_15__123Graph_Dｸﾞﾗﾌ_7" hidden="1">#REF!</definedName>
    <definedName name="_16__123Graph_Eｸﾞﾗﾌ_7" localSheetId="1" hidden="1">#REF!</definedName>
    <definedName name="_16__123Graph_Eｸﾞﾗﾌ_7" hidden="1">#REF!</definedName>
    <definedName name="_17__123Graph_Fｸﾞﾗﾌ_7" localSheetId="1" hidden="1">#REF!</definedName>
    <definedName name="_17__123Graph_Fｸﾞﾗﾌ_7" hidden="1">#REF!</definedName>
    <definedName name="_21" localSheetId="1" hidden="1">#REF!</definedName>
    <definedName name="_21" hidden="1">#REF!</definedName>
    <definedName name="_25" localSheetId="1" hidden="1">#REF!</definedName>
    <definedName name="_25" hidden="1">#REF!</definedName>
    <definedName name="_29" localSheetId="1" hidden="1">#REF!</definedName>
    <definedName name="_29" hidden="1">#REF!</definedName>
    <definedName name="_456" hidden="1">{0,#N/A,FALSE,0;0,#N/A,FALSE,0;0,#N/A,FALSE,0;0,#N/A,FALSE,0;0,#N/A,FALSE,0;0,#N/A,FALSE,0}</definedName>
    <definedName name="_dos" localSheetId="1" hidden="1">#REF!</definedName>
    <definedName name="_dos" hidden="1">#REF!</definedName>
    <definedName name="_Fill" localSheetId="1" hidden="1">#REF!</definedName>
    <definedName name="_Fill" hidden="1">#REF!</definedName>
    <definedName name="_xlnm._FilterDatabase" localSheetId="1" hidden="1">'Cotización (2)'!$A$17:$H$36</definedName>
    <definedName name="_xlnm._FilterDatabase" hidden="1">#REF!</definedName>
    <definedName name="_NDC1" hidden="1">{"'内訳表'!$B$2:$N$64"}</definedName>
    <definedName name="_Order1" hidden="1">0</definedName>
    <definedName name="_Order2" hidden="1">255</definedName>
    <definedName name="_r3d" hidden="1">{#N/A,#N/A,FALSE,"POLONNA 8";#N/A,#N/A,FALSE,"POLONNA 7";#N/A,#N/A,FALSE,"POLONNA 6";#N/A,#N/A,FALSE,"POLONNA 5 ";#N/A,#N/A,FALSE,"POLONNA 3";#N/A,#N/A,FALSE,"POLONNA 4";#N/A,#N/A,FALSE,"POLONNA 2";#N/A,#N/A,FALSE,"POLONNA 1"}</definedName>
    <definedName name="a1_Y1">[2]CONFIGURACIÓN!$D$17</definedName>
    <definedName name="a1_Y2">[2]CONFIGURACIÓN!$E$17</definedName>
    <definedName name="a10_Y10">[2]CONFIGURACIÓN!$M$26</definedName>
    <definedName name="a10_Y11">[2]CONFIGURACIÓN!$N$26</definedName>
    <definedName name="a2_Y2">[2]CONFIGURACIÓN!$E$18</definedName>
    <definedName name="a2_Y3">[2]CONFIGURACIÓN!$F$18</definedName>
    <definedName name="a3_Y3">[2]CONFIGURACIÓN!$F$19</definedName>
    <definedName name="a3_Y4">[2]CONFIGURACIÓN!$G$19</definedName>
    <definedName name="a4_Y4">[2]CONFIGURACIÓN!$G$20</definedName>
    <definedName name="a4_Y5">[2]CONFIGURACIÓN!$H$20</definedName>
    <definedName name="a5_Y5">[2]CONFIGURACIÓN!$H$21</definedName>
    <definedName name="a5_Y6">[2]CONFIGURACIÓN!$I$21</definedName>
    <definedName name="a6_Y6">[2]CONFIGURACIÓN!$I$22</definedName>
    <definedName name="a6_Y7">[2]CONFIGURACIÓN!$J$22</definedName>
    <definedName name="a7_Y7">[2]CONFIGURACIÓN!$J$23</definedName>
    <definedName name="a7_Y8">[2]CONFIGURACIÓN!$K$23</definedName>
    <definedName name="a8_Y8">[2]CONFIGURACIÓN!$K$24</definedName>
    <definedName name="a8_Y9">[2]CONFIGURACIÓN!$L$24</definedName>
    <definedName name="a9_Y10">[2]CONFIGURACIÓN!$M$25</definedName>
    <definedName name="a9_Y9">[2]CONFIGURACIÓN!$L$25</definedName>
    <definedName name="aaaa" localSheetId="1" hidden="1">#REF!</definedName>
    <definedName name="aaaa" hidden="1">#REF!</definedName>
    <definedName name="ABF" localSheetId="1" hidden="1">#REF!</definedName>
    <definedName name="ABF" hidden="1">#REF!</definedName>
    <definedName name="AccessDatabase" hidden="1">"C:\My Documents\New MMR\INPUT.mdb"</definedName>
    <definedName name="ACCV" localSheetId="1" hidden="1">#REF!</definedName>
    <definedName name="ACCV" hidden="1">#REF!</definedName>
    <definedName name="ADSF" localSheetId="1" hidden="1">#REF!</definedName>
    <definedName name="ADSF" hidden="1">#REF!</definedName>
    <definedName name="afdgbva" hidden="1">{#N/A,#N/A,TRUE,"Report"}</definedName>
    <definedName name="aga" hidden="1">{#N/A,#N/A,TRUE,"Report"}</definedName>
    <definedName name="AGHFD" localSheetId="1" hidden="1">#REF!</definedName>
    <definedName name="AGHFD" hidden="1">#REF!</definedName>
    <definedName name="año1">[2]CONFIGURACIÓN!$F$9</definedName>
    <definedName name="_xlnm.Print_Area" localSheetId="1">'Cotización (2)'!$A$2:$I$40</definedName>
    <definedName name="ATGHH" localSheetId="1" hidden="1">#REF!</definedName>
    <definedName name="ATGHH" hidden="1">#REF!</definedName>
    <definedName name="AVBC" localSheetId="1" hidden="1">#REF!</definedName>
    <definedName name="AVBC" hidden="1">#REF!</definedName>
    <definedName name="AXCC" localSheetId="1" hidden="1">#REF!</definedName>
    <definedName name="AXCC" hidden="1">#REF!</definedName>
    <definedName name="AXX" localSheetId="1" hidden="1">#REF!</definedName>
    <definedName name="AXX" hidden="1">#REF!</definedName>
    <definedName name="Aグラフ" localSheetId="1" hidden="1">#REF!</definedName>
    <definedName name="Aグラフ" hidden="1">#REF!</definedName>
    <definedName name="badb" hidden="1">{"MG-2002-F1",#N/A,FALSE,"PPU-Telemig";"MG-2002-F2",#N/A,FALSE,"PPU-Telemig";"MG-2002-F3",#N/A,FALSE,"PPU-Telemig";"MG-2002-F4",#N/A,FALSE,"PPU-Telemig";"MG-2003-F1",#N/A,FALSE,"PPU-Telemig";"MG-2004-F1",#N/A,FALSE,"PPU-Telemig"}</definedName>
    <definedName name="bbb">[3]lista!$A$11:$A$13</definedName>
    <definedName name="bn" hidden="1">{"'内訳表'!$B$2:$N$64"}</definedName>
    <definedName name="BOL" localSheetId="1" hidden="1">#REF!</definedName>
    <definedName name="BOL" hidden="1">#REF!</definedName>
    <definedName name="Ｂグラフ" localSheetId="1" hidden="1">#REF!</definedName>
    <definedName name="Ｂグラフ" hidden="1">#REF!</definedName>
    <definedName name="CALENDARIO">[2]CALENDARIO!$B$6:$H$161</definedName>
    <definedName name="Ｃグラフ" localSheetId="1" hidden="1">#REF!</definedName>
    <definedName name="Ｃグラフ" hidden="1">#REF!</definedName>
    <definedName name="dasd" localSheetId="1" hidden="1">#REF!</definedName>
    <definedName name="dasd" hidden="1">#REF!</definedName>
    <definedName name="Decision">[4]lista!$A$6:$A$7</definedName>
    <definedName name="dependencia">'[5]Datos Inciales'!$B$5:$B$30</definedName>
    <definedName name="DFG" localSheetId="1" hidden="1">#REF!</definedName>
    <definedName name="DFG" hidden="1">#REF!</definedName>
    <definedName name="dfgd56" hidden="1">{0,#N/A,FALSE,0;0,#N/A,FALSE,0;0,#N/A,FALSE,0;0,#N/A,FALSE,0;0,#N/A,FALSE,0;0,#N/A,FALSE,0}</definedName>
    <definedName name="DFGH" localSheetId="1" hidden="1">#REF!</definedName>
    <definedName name="DFGH" hidden="1">#REF!</definedName>
    <definedName name="DFSG" localSheetId="1" hidden="1">#REF!</definedName>
    <definedName name="DFSG" hidden="1">#REF!</definedName>
    <definedName name="dgb" hidden="1">{"'内訳表'!$B$2:$N$64"}</definedName>
    <definedName name="dhb" hidden="1">{"'内訳表'!$B$2:$N$64"}</definedName>
    <definedName name="dszgre"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1" hidden="1">#REF!</definedName>
    <definedName name="Ｄグラフ" hidden="1">#REF!</definedName>
    <definedName name="eagrbve" hidden="1">{"'内訳表'!$B$2:$N$64"}</definedName>
    <definedName name="eargbwrg" hidden="1">{"'内訳表'!$B$2:$N$64"}</definedName>
    <definedName name="EE"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'[2]DATOS ENTRADA'!$E$2</definedName>
    <definedName name="Ｅグラフ" localSheetId="1" hidden="1">#REF!</definedName>
    <definedName name="Ｅグラフ" hidden="1">#REF!</definedName>
    <definedName name="fbvdv"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1" hidden="1">#REF!</definedName>
    <definedName name="FDG" hidden="1">#REF!</definedName>
    <definedName name="fecha_fin_servicio">[2]CONFIGURACIÓN!$C$10</definedName>
    <definedName name="fecha_inicio_servicio">[2]CONFIGURACIÓN!$C$9</definedName>
    <definedName name="ff" hidden="1">{#N/A,#N/A,TRUE,"Report"}</definedName>
    <definedName name="FFF" hidden="1">{"MG-2002-F1",#N/A,FALSE,"PPU-Telemig";"MG-2002-F2",#N/A,FALSE,"PPU-Telemig";"MG-2002-F3",#N/A,FALSE,"PPU-Telemig";"MG-2002-F4",#N/A,FALSE,"PPU-Telemig";"MG-2003-F1",#N/A,FALSE,"PPU-Telemig";"MG-2004-F1",#N/A,FALSE,"PPU-Telemig"}</definedName>
    <definedName name="fgsznzfd" hidden="1">{"'内訳表'!$B$2:$N$64"}</definedName>
    <definedName name="fgxnbf" hidden="1">{"MG-2002-F1",#N/A,FALSE,"PPU-Telemig";"MG-2002-F2",#N/A,FALSE,"PPU-Telemig";"MG-2002-F3",#N/A,FALSE,"PPU-Telemig";"MG-2002-F4",#N/A,FALSE,"PPU-Telemig";"MG-2003-F1",#N/A,FALSE,"PPU-Telemig";"MG-2004-F1",#N/A,FALSE,"PPU-Telemig"}</definedName>
    <definedName name="FSDFSD" hidden="1">{0,#N/A,FALSE,0;0,#N/A,FALSE,0;0,#N/A,FALSE,0;0,#N/A,FALSE,0;0,#N/A,FALSE,0;0,#N/A,FALSE,0}</definedName>
    <definedName name="fsmnfs" hidden="1">{"MG-2002-F1",#N/A,FALSE,"PPU-Telemig";"MG-2002-F2",#N/A,FALSE,"PPU-Telemig";"MG-2002-F3",#N/A,FALSE,"PPU-Telemig";"MG-2002-F4",#N/A,FALSE,"PPU-Telemig";"MG-2003-F1",#N/A,FALSE,"PPU-Telemig";"MG-2004-F1",#N/A,FALSE,"PPU-Telemig"}</definedName>
    <definedName name="FUENTES">'[5]Datos Inciales'!$B$40:$B$49</definedName>
    <definedName name="Ｆグラフ" localSheetId="1" hidden="1">#REF!</definedName>
    <definedName name="Ｆグラフ" hidden="1">#REF!</definedName>
    <definedName name="gbvREDSAb"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1" hidden="1">#REF!</definedName>
    <definedName name="GFH" hidden="1">#REF!</definedName>
    <definedName name="hhjn" hidden="1">{"MG-2002-F1",#N/A,FALSE,"PPU-Telemig";"MG-2002-F2",#N/A,FALSE,"PPU-Telemig";"MG-2002-F3",#N/A,FALSE,"PPU-Telemig";"MG-2002-F4",#N/A,FALSE,"PPU-Telemig";"MG-2003-F1",#N/A,FALSE,"PPU-Telemig";"MG-2004-F1",#N/A,FALSE,"PPU-Telemig"}</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hidden="1">{#N/A,#N/A,FALSE,"KEGELLE 1 (3)";#N/A,#N/A,FALSE,"KEGELLE 2 (3)";#N/A,#N/A,FALSE,"KEGELLE 3 (3)";#N/A,#N/A,FALSE,"KEGELLE 4 (3)";#N/A,#N/A,FALSE,"KEGELLE 5 (3)";#N/A,#N/A,FALSE,"KEGELLE 6 (3)";#N/A,#N/A,FALSE,"KEGELLE 7 (3)"}</definedName>
    <definedName name="hjmhg" hidden="1">{#N/A,#N/A,FALSE,"KEGELLE 1 (2)";#N/A,#N/A,FALSE,"KEGELLE 2 (2)";#N/A,#N/A,FALSE,"KEGELLE 3 (2)";#N/A,#N/A,FALSE,"KEGELLE 4 (2)";#N/A,#N/A,FALSE,"KEGELLE 5 (2)";#N/A,#N/A,FALSE,"KEGELLE 6 (2)";#N/A,#N/A,FALSE,"KEGELLE 7 (2)"}</definedName>
    <definedName name="hmstj" hidden="1">{#N/A,#N/A,TRUE,"Report"}</definedName>
    <definedName name="hnfg" hidden="1">{"MG-2002-F1",#N/A,FALSE,"PPU-Telemig";"MG-2002-F2",#N/A,FALSE,"PPU-Telemig";"MG-2002-F3",#N/A,FALSE,"PPU-Telemig";"MG-2002-F4",#N/A,FALSE,"PPU-Telemig";"MG-2003-F1",#N/A,FALSE,"PPU-Telemig";"MG-2004-F1",#N/A,FALSE,"PPU-Telemig"}</definedName>
    <definedName name="horas_jornada">[2]CONFIGURACIÓN!$C$12</definedName>
    <definedName name="horas_ubicacion1">[2]CONFIGURACIÓN!$C$47</definedName>
    <definedName name="horas_ubicacion2">[2]CONFIGURACIÓN!$C$48</definedName>
    <definedName name="horas_ubicacion3">[2]CONFIGURACIÓN!$C$49</definedName>
    <definedName name="horas_ubicacion4">[2]CONFIGURACIÓN!$C$50</definedName>
    <definedName name="horas_ubicacion5">[2]CONFIGURACIÓN!$C$51</definedName>
    <definedName name="horas_ubicacion6">[2]CONFIGURACIÓN!$C$52</definedName>
    <definedName name="horas_ubicacion7">[2]CONFIGURACIÓN!$C$53</definedName>
    <definedName name="hsf" hidden="1">{"'内訳表'!$B$2:$N$64"}</definedName>
    <definedName name="HTML_CodePage" hidden="1">932</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ii" hidden="1">{"'内訳表'!$B$2:$N$64"}</definedName>
    <definedName name="Info_Prazo_do_contrato">[6]Seletor!$C$13</definedName>
    <definedName name="JGJ" hidden="1">{0,#N/A,FALSE,0;0,#N/A,FALSE,0;0,#N/A,FALSE,0;0,#N/A,FALSE,0;0,#N/A,FALSE,0;0,#N/A,FALSE,0}</definedName>
    <definedName name="l" hidden="1">{"MG-2002-F1",#N/A,FALSE,"PPU-Telemig";"MG-2002-F2",#N/A,FALSE,"PPU-Telemig";"MG-2002-F3",#N/A,FALSE,"PPU-Telemig";"MG-2002-F4",#N/A,FALSE,"PPU-Telemig";"MG-2003-F1",#N/A,FALSE,"PPU-Telemig";"MG-2004-F1",#N/A,FALSE,"PPU-Telemig"}</definedName>
    <definedName name="lista_hnp">'[2]COSTES NO SSPP'!$B$24:$B$33</definedName>
    <definedName name="lista_lineas_reparto">'[2]HW&amp;SW'!$C$314:$C$324</definedName>
    <definedName name="lista_localizaciones">[2]CONFIGURACIÓN!$B$47:$B$53</definedName>
    <definedName name="lista_paises">'[2]DATOS MAESTROS'!$B$13:$B$39</definedName>
    <definedName name="lista_perfiles_esp">[2]TASAS!$D$7:$D$198</definedName>
    <definedName name="lista_perfiles_resto">[2]TASAS!$B$330:$B$450</definedName>
    <definedName name="macro" localSheetId="1" hidden="1">#REF!</definedName>
    <definedName name="macro" hidden="1">#REF!</definedName>
    <definedName name="margen">'[2]Cash Flow (COP)'!$O$68</definedName>
    <definedName name="markup_infra">[2]DASHBOARD!$D$20</definedName>
    <definedName name="mdgh" hidden="1">{"'内訳表'!$B$2:$N$64"}</definedName>
    <definedName name="mes_inicio_servicio">MONTH([2]CONFIGURACIÓN!$C$9)</definedName>
    <definedName name="meses_a1">[2]CONFIGURACIÓN!$D$29</definedName>
    <definedName name="meses_a10">[2]CONFIGURACIÓN!$M$29</definedName>
    <definedName name="meses_a11">[2]CONFIGURACIÓN!$N$29</definedName>
    <definedName name="meses_a2">[2]CONFIGURACIÓN!$E$29</definedName>
    <definedName name="meses_a3">[2]CONFIGURACIÓN!$F$29</definedName>
    <definedName name="meses_a4">[2]CONFIGURACIÓN!$G$29</definedName>
    <definedName name="meses_a5">[2]CONFIGURACIÓN!$H$29</definedName>
    <definedName name="meses_a6">[2]CONFIGURACIÓN!$I$29</definedName>
    <definedName name="meses_a7">[2]CONFIGURACIÓN!$J$29</definedName>
    <definedName name="meses_a8">[2]CONFIGURACIÓN!$K$29</definedName>
    <definedName name="meses_a9">[2]CONFIGURACIÓN!$L$29</definedName>
    <definedName name="meses_servicio">[2]CONFIGURACIÓN!$C$8</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1">BASE DE [7]DATOS!$B$2:$B$2</definedName>
    <definedName name="MmExcelLinker_A12B55A7_9F67_4A31_8ABE_1C1F4218B5AF">BASE DE [7]DATOS!$B$2:$B$2</definedName>
    <definedName name="mmm"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'[8]Cons Cotizac - Examenes médicos'!$M$12:$R$12</definedName>
    <definedName name="ndc" hidden="1">{"'内訳表'!$B$2:$N$64"}</definedName>
    <definedName name="normal" localSheetId="1" hidden="1">#REF!</definedName>
    <definedName name="normal" hidden="1">#REF!</definedName>
    <definedName name="normal2" localSheetId="1" hidden="1">#REF!</definedName>
    <definedName name="normal2" hidden="1">#REF!</definedName>
    <definedName name="normal3" localSheetId="1" hidden="1">#REF!</definedName>
    <definedName name="normal3" hidden="1">#REF!</definedName>
    <definedName name="normal4" localSheetId="1" hidden="1">#REF!</definedName>
    <definedName name="normal4" hidden="1">#REF!</definedName>
    <definedName name="normal5" localSheetId="1" hidden="1">#REF!</definedName>
    <definedName name="normal5" hidden="1">#REF!</definedName>
    <definedName name="normal6" localSheetId="1" hidden="1">#REF!</definedName>
    <definedName name="normal6" hidden="1">#REF!</definedName>
    <definedName name="nueva">[3]lista!$A$2:$A$3</definedName>
    <definedName name="oo" hidden="1">{"'内訳表'!$B$2:$N$64"}</definedName>
    <definedName name="PARTICIPACION">[4]lista!$A$15:$A$17</definedName>
    <definedName name="penal_1">[2]PARÁMETROS!$C$70</definedName>
    <definedName name="penal_10">[2]PARÁMETROS!$C$79</definedName>
    <definedName name="penal_2">[2]PARÁMETROS!$C$71</definedName>
    <definedName name="penal_3">[2]PARÁMETROS!$C$72</definedName>
    <definedName name="penal_4">[2]PARÁMETROS!$C$73</definedName>
    <definedName name="penal_5">[2]PARÁMETROS!$C$74</definedName>
    <definedName name="penal_6">[2]PARÁMETROS!$C$75</definedName>
    <definedName name="penal_7">[2]PARÁMETROS!$C$76</definedName>
    <definedName name="penal_8">[2]PARÁMETROS!$C$77</definedName>
    <definedName name="penal_9">[2]PARÁMETROS!$C$78</definedName>
    <definedName name="penal_global">[2]PARÁMETROS!$D$80</definedName>
    <definedName name="Procedencia">[4]lista!$A$2:$A$3</definedName>
    <definedName name="PRUEBA" localSheetId="1" hidden="1">#REF!</definedName>
    <definedName name="PRUEBA" hidden="1">#REF!</definedName>
    <definedName name="reahgbaerg" hidden="1">{"'内訳表'!$B$2:$N$64"}</definedName>
    <definedName name="res" hidden="1">{"MG-2002-F1",#N/A,FALSE,"PPU-Telemig";"MG-2002-F2",#N/A,FALSE,"PPU-Telemig";"MG-2002-F3",#N/A,FALSE,"PPU-Telemig";"MG-2002-F4",#N/A,FALSE,"PPU-Telemig";"MG-2003-F1",#N/A,FALSE,"PPU-Telemig";"MG-2004-F1",#N/A,FALSE,"PPU-Telemig"}</definedName>
    <definedName name="RESPUESTAS" localSheetId="1">#REF!</definedName>
    <definedName name="RESPUESTAS">#REF!</definedName>
    <definedName name="rggvs" hidden="1">{"'内訳表'!$B$2:$N$64"}</definedName>
    <definedName name="rnrsy" hidden="1">{#N/A,#N/A,TRUE,"Report"}</definedName>
    <definedName name="rrr"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1" hidden="1">[1]MEX95IB!#REF!</definedName>
    <definedName name="SDFGFH" hidden="1">[1]MEX95IB!#REF!</definedName>
    <definedName name="sede" localSheetId="1" hidden="1">#REF!</definedName>
    <definedName name="sede" hidden="1">#REF!</definedName>
    <definedName name="sencount" hidden="1">2</definedName>
    <definedName name="sfgm" hidden="1">{#N/A,#N/A,TRUE,"Report"}</definedName>
    <definedName name="su" hidden="1">{"MG-2002-F1",#N/A,FALSE,"PPU-Telemig";"MG-2002-F2",#N/A,FALSE,"PPU-Telemig";"MG-2002-F3",#N/A,FALSE,"PPU-Telemig";"MG-2002-F4",#N/A,FALSE,"PPU-Telemig";"MG-2003-F1",#N/A,FALSE,"PPU-Telemig";"MG-2004-F1",#N/A,FALSE,"PPU-Telemig"}</definedName>
    <definedName name="sugiura" hidden="1">{"'内訳表'!$B$2:$N$64"}</definedName>
    <definedName name="tipo">[4]lista!$A$11:$A$13</definedName>
    <definedName name="tta" hidden="1">{"MG-2002-F1",#N/A,FALSE,"PPU-Telemig";"MG-2002-F2",#N/A,FALSE,"PPU-Telemig";"MG-2002-F3",#N/A,FALSE,"PPU-Telemig";"MG-2002-F4",#N/A,FALSE,"PPU-Telemig";"MG-2003-F1",#N/A,FALSE,"PPU-Telemig";"MG-2004-F1",#N/A,FALSE,"PPU-Telemig"}</definedName>
    <definedName name="USD">'[2]DATOS ENTRADA'!$E$1</definedName>
    <definedName name="v" localSheetId="1" hidden="1">#REF!</definedName>
    <definedName name="v" hidden="1">#REF!</definedName>
    <definedName name="venc">'[2]Cash Flow (COP)'!$D$10</definedName>
    <definedName name="whrt" hidden="1">{"'内訳表'!$B$2:$N$64"}</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hidden="1">{#N/A,#N/A,FALSE,"KEGELLE 1 (2)";#N/A,#N/A,FALSE,"KEGELLE 2 (2)";#N/A,#N/A,FALSE,"KEGELLE 3 (2)";#N/A,#N/A,FALSE,"KEGELLE 4 (2)";#N/A,#N/A,FALSE,"KEGELLE 5 (2)";#N/A,#N/A,FALSE,"KEGELLE 6 (2)";#N/A,#N/A,FALSE,"KEGELLE 7 (2)"}</definedName>
    <definedName name="wrn.66." hidden="1">{#N/A,#N/A,FALSE,"KEGELLE 1 (3)";#N/A,#N/A,FALSE,"KEGELLE 2 (3)";#N/A,#N/A,FALSE,"KEGELLE 3 (3)";#N/A,#N/A,FALSE,"KEGELLE 4 (3)";#N/A,#N/A,FALSE,"KEGELLE 5 (3)";#N/A,#N/A,FALSE,"KEGELLE 6 (3)";#N/A,#N/A,FALSE,"KEGELLE 7 (3)"}</definedName>
    <definedName name="wrn.89." hidden="1">{#N/A,#N/A,FALSE,"KEGELLE 2";#N/A,#N/A,FALSE,"KEGELLE 3";#N/A,#N/A,FALSE,"KEGELLE 4";#N/A,#N/A,FALSE,"KEGELLE 5";#N/A,#N/A,FALSE,"KEGELLE 6";#N/A,#N/A,FALSE,"KEGELLE 7"}</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hidden="1">{#N/A,#N/A,TRUE,"Report"}</definedName>
    <definedName name="wrn.GGP1." hidden="1">{#N/A,#N/A,TRUE,"TOT-GGRAL";#N/A,#N/A,TRUE,"G1000";#N/A,#N/A,TRUE,"G1200";#N/A,#N/A,TRUE,"G1400"}</definedName>
    <definedName name="wrn.GGP2." hidden="1">{#N/A,#N/A,TRUE,"TOT-GGRAL";#N/A,#N/A,TRUE,"G1000";#N/A,#N/A,TRUE,"G1200";#N/A,#N/A,TRUE,"G1400"}</definedName>
    <definedName name="wrn.GGP3." hidden="1">{#N/A,#N/A,TRUE,"TOT-GGRAL";#N/A,#N/A,TRUE,"G1000";#N/A,#N/A,TRUE,"G1200";#N/A,#N/A,TRUE,"G1400"}</definedName>
    <definedName name="wrn.GGP4." hidden="1">{#N/A,#N/A,TRUE,"TOT-GGRAL";#N/A,#N/A,TRUE,"G1000";#N/A,#N/A,TRUE,"G1200";#N/A,#N/A,TRUE,"G1400"}</definedName>
    <definedName name="wrn.GGP5." hidden="1">{#N/A,#N/A,TRUE,"TOT-GGRAL"}</definedName>
    <definedName name="wrn.julio24." hidden="1">{#N/A,#N/A,FALSE,"310.1";#N/A,#N/A,FALSE,"321.1";#N/A,#N/A,FALSE,"320.3";#N/A,#N/A,FALSE,"330.1"}</definedName>
    <definedName name="wrn.LPU._.MG." hidden="1">{"MG-2002-F1",#N/A,FALSE,"PPU-Telemig";"MG-2002-F2",#N/A,FALSE,"PPU-Telemig";"MG-2002-F3",#N/A,FALSE,"PPU-Telemig";"MG-2002-F4",#N/A,FALSE,"PPU-Telemig";"MG-2003-F1",#N/A,FALSE,"PPU-Telemig";"MG-2004-F1",#N/A,FALSE,"PPU-Telemig"}</definedName>
    <definedName name="wrn.SUPPLY." hidden="1">{#N/A,#N/A,FALSE,"POLONNA 8";#N/A,#N/A,FALSE,"POLONNA 7";#N/A,#N/A,FALSE,"POLONNA 6";#N/A,#N/A,FALSE,"POLONNA 5 ";#N/A,#N/A,FALSE,"POLONNA 3";#N/A,#N/A,FALSE,"POLONNA 4";#N/A,#N/A,FALSE,"POLONNA 2";#N/A,#N/A,FALSE,"POLONNA 1"}</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hidden="1">{#N/A,#N/A,TRUE,"Report"}</definedName>
    <definedName name="x">[9]lista!$A$11:$A$13</definedName>
    <definedName name="xxxx" hidden="1">{"'内訳表'!$B$2:$N$64"}</definedName>
    <definedName name="z" localSheetId="1" hidden="1">#REF!</definedName>
    <definedName name="z" hidden="1">#REF!</definedName>
    <definedName name="Z_16B7AF3D_8B09_44EC_A8B4_3132B93ABEA1_.wvu.Cols" localSheetId="1" hidden="1">'Cotización (2)'!$K:$XFD</definedName>
    <definedName name="Z_16B7AF3D_8B09_44EC_A8B4_3132B93ABEA1_.wvu.FilterData" localSheetId="1" hidden="1">'Cotización (2)'!$A$17:$H$36</definedName>
    <definedName name="Z_16B7AF3D_8B09_44EC_A8B4_3132B93ABEA1_.wvu.PrintArea" localSheetId="1" hidden="1">'Cotización (2)'!$A$1:$J$41</definedName>
    <definedName name="Z_16B7AF3D_8B09_44EC_A8B4_3132B93ABEA1_.wvu.Rows" localSheetId="1" hidden="1">'Cotización (2)'!$42:$1048576</definedName>
    <definedName name="Z_2DE05A1E_2A9D_45CF_B641_9402CFE8498D_.wvu.Cols" localSheetId="1" hidden="1">'Cotización (2)'!$K:$XFD</definedName>
    <definedName name="Z_2DE05A1E_2A9D_45CF_B641_9402CFE8498D_.wvu.FilterData" localSheetId="1" hidden="1">'Cotización (2)'!$A$17:$H$36</definedName>
    <definedName name="Z_2DE05A1E_2A9D_45CF_B641_9402CFE8498D_.wvu.PrintArea" localSheetId="1" hidden="1">'Cotización (2)'!$A$1:$J$41</definedName>
    <definedName name="Z_2DE05A1E_2A9D_45CF_B641_9402CFE8498D_.wvu.Rows" localSheetId="1" hidden="1">'Cotización (2)'!$42:$1048576</definedName>
    <definedName name="Z_ABCCF9B4_4F75_4F3B_AAD2_54E1C063315C_.wvu.Cols" localSheetId="1" hidden="1">#REF!</definedName>
    <definedName name="Z_ABCCF9B4_4F75_4F3B_AAD2_54E1C063315C_.wvu.Cols" hidden="1">#REF!</definedName>
    <definedName name="Z_ABCCF9B4_4F75_4F3B_AAD2_54E1C063315C_.wvu.FilterData" localSheetId="1" hidden="1">#REF!</definedName>
    <definedName name="Z_ABCCF9B4_4F75_4F3B_AAD2_54E1C063315C_.wvu.FilterData" hidden="1">#REF!</definedName>
    <definedName name="Z_ABCCF9B4_4F75_4F3B_AAD2_54E1C063315C_.wvu.PrintArea" localSheetId="1" hidden="1">#REF!</definedName>
    <definedName name="Z_ABCCF9B4_4F75_4F3B_AAD2_54E1C063315C_.wvu.PrintArea" hidden="1">#REF!</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6" i="7" l="1"/>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133" i="7"/>
  <c r="I134" i="7"/>
  <c r="I135" i="7"/>
  <c r="I136" i="7"/>
  <c r="I137" i="7"/>
  <c r="I138" i="7"/>
  <c r="I139" i="7"/>
  <c r="I140" i="7"/>
  <c r="I141" i="7"/>
  <c r="I142" i="7"/>
  <c r="I143" i="7"/>
  <c r="I144" i="7"/>
  <c r="I145" i="7"/>
  <c r="I146" i="7"/>
  <c r="I147" i="7"/>
  <c r="I148"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F149" i="7" l="1"/>
  <c r="I13" i="7" l="1"/>
  <c r="I12" i="7"/>
  <c r="H149" i="7" l="1"/>
  <c r="G149" i="7"/>
  <c r="I149" i="7" l="1"/>
  <c r="D36" i="2"/>
  <c r="N35" i="2"/>
  <c r="M35" i="2"/>
  <c r="L35" i="2"/>
  <c r="I35" i="2"/>
  <c r="G35" i="2"/>
  <c r="H35" i="2" s="1"/>
  <c r="N34" i="2"/>
  <c r="M34" i="2"/>
  <c r="L34" i="2"/>
  <c r="I34" i="2"/>
  <c r="G34" i="2"/>
  <c r="H34" i="2" s="1"/>
  <c r="N33" i="2"/>
  <c r="M33" i="2"/>
  <c r="L33" i="2"/>
  <c r="I33" i="2"/>
  <c r="G33" i="2"/>
  <c r="H33" i="2" s="1"/>
  <c r="N32" i="2"/>
  <c r="M32" i="2"/>
  <c r="L32" i="2"/>
  <c r="I32" i="2"/>
  <c r="G32" i="2"/>
  <c r="H32" i="2" s="1"/>
  <c r="N31" i="2"/>
  <c r="M31" i="2"/>
  <c r="L31" i="2"/>
  <c r="I31" i="2"/>
  <c r="G31" i="2"/>
  <c r="H31" i="2" s="1"/>
  <c r="N30" i="2"/>
  <c r="M30" i="2"/>
  <c r="L30" i="2"/>
  <c r="G30" i="2"/>
  <c r="H30" i="2" s="1"/>
  <c r="N29" i="2"/>
  <c r="M29" i="2"/>
  <c r="L29" i="2"/>
  <c r="I29" i="2"/>
  <c r="G29" i="2"/>
  <c r="H29" i="2" s="1"/>
  <c r="N28" i="2"/>
  <c r="M28" i="2"/>
  <c r="L28" i="2"/>
  <c r="I28" i="2"/>
  <c r="G28" i="2"/>
  <c r="H28" i="2" s="1"/>
  <c r="N27" i="2"/>
  <c r="M27" i="2"/>
  <c r="L27" i="2"/>
  <c r="I27" i="2"/>
  <c r="G27" i="2"/>
  <c r="H27" i="2" s="1"/>
  <c r="N26" i="2"/>
  <c r="M26" i="2"/>
  <c r="L26" i="2"/>
  <c r="I26" i="2"/>
  <c r="G26" i="2"/>
  <c r="H26" i="2" s="1"/>
  <c r="N25" i="2"/>
  <c r="M25" i="2"/>
  <c r="L25" i="2"/>
  <c r="I25" i="2"/>
  <c r="G25" i="2"/>
  <c r="H25" i="2" s="1"/>
  <c r="N24" i="2"/>
  <c r="M24" i="2"/>
  <c r="L24" i="2"/>
  <c r="I24" i="2"/>
  <c r="G24" i="2"/>
  <c r="H24" i="2" s="1"/>
  <c r="N23" i="2"/>
  <c r="M23" i="2"/>
  <c r="L23" i="2"/>
  <c r="I23" i="2"/>
  <c r="G23" i="2"/>
  <c r="H23" i="2" s="1"/>
  <c r="N22" i="2"/>
  <c r="M22" i="2"/>
  <c r="L22" i="2"/>
  <c r="I22" i="2"/>
  <c r="G22" i="2"/>
  <c r="H22" i="2" s="1"/>
  <c r="N21" i="2"/>
  <c r="M21" i="2"/>
  <c r="L21" i="2"/>
  <c r="G21" i="2"/>
  <c r="H21" i="2" s="1"/>
  <c r="N20" i="2"/>
  <c r="M20" i="2"/>
  <c r="L20" i="2"/>
  <c r="I20" i="2"/>
  <c r="G20" i="2"/>
  <c r="H20" i="2" s="1"/>
  <c r="N19" i="2"/>
  <c r="M19" i="2"/>
  <c r="L19" i="2"/>
  <c r="I19" i="2"/>
  <c r="G19" i="2"/>
  <c r="H19" i="2" s="1"/>
  <c r="N18" i="2"/>
  <c r="M18" i="2"/>
  <c r="L18" i="2"/>
  <c r="G18" i="2"/>
  <c r="H18" i="2" s="1"/>
  <c r="H36" i="2" l="1"/>
</calcChain>
</file>

<file path=xl/sharedStrings.xml><?xml version="1.0" encoding="utf-8"?>
<sst xmlns="http://schemas.openxmlformats.org/spreadsheetml/2006/main" count="516" uniqueCount="328">
  <si>
    <r>
      <rPr>
        <b/>
        <u/>
        <sz val="12"/>
        <color theme="1"/>
        <rFont val="Arial"/>
        <family val="2"/>
      </rPr>
      <t>FORMATO 1</t>
    </r>
    <r>
      <rPr>
        <b/>
        <sz val="12"/>
        <color theme="1"/>
        <rFont val="Arial"/>
        <family val="2"/>
      </rPr>
      <t xml:space="preserve"> -SUMINISTRO, INSTALACIÓN, CONFIGURACIÓN Y PUESTA EN FUNCIONAMIENTO DE UPS</t>
    </r>
  </si>
  <si>
    <t>Empresa</t>
  </si>
  <si>
    <t>Nit:</t>
  </si>
  <si>
    <t>830,073,770-7</t>
  </si>
  <si>
    <t>Fecha:</t>
  </si>
  <si>
    <t>Contacto</t>
  </si>
  <si>
    <t xml:space="preserve">Jose Ramon Rincon </t>
  </si>
  <si>
    <t>Cargo:</t>
  </si>
  <si>
    <t>Representante Legal</t>
  </si>
  <si>
    <t>Tel. celular:</t>
  </si>
  <si>
    <t>E-Mail:</t>
  </si>
  <si>
    <t>jrincon@egccolombia.co</t>
  </si>
  <si>
    <t>Dirección:</t>
  </si>
  <si>
    <t>Carrera 48 # 91-32</t>
  </si>
  <si>
    <t>Tel. fijo:</t>
  </si>
  <si>
    <t>INSTRUCCIONES PARA EL DILIGENCIAMIENTO DEL FORMATO DE COTIZACIÓN</t>
  </si>
  <si>
    <r>
      <t xml:space="preserve">• Por favor diligenciar solo las celdas en AMARILLO.
• Revisar todos los requerimientos que se exponen en el documento "Ficha de Condiciones Técnicas" y Anexos; y formular su cotización en concordancia con este.
• Asignar precio sin incluir el IVA en las celdas de la columna </t>
    </r>
    <r>
      <rPr>
        <b/>
        <sz val="9"/>
        <color rgb="FFFF0000"/>
        <rFont val="Arial"/>
        <family val="2"/>
      </rPr>
      <t>"Precio Unitario antes de IVA"</t>
    </r>
    <r>
      <rPr>
        <sz val="9"/>
        <color theme="1"/>
        <rFont val="Arial"/>
        <family val="2"/>
      </rPr>
      <t xml:space="preserve"> para los elementos requeridos, en la columna</t>
    </r>
    <r>
      <rPr>
        <b/>
        <sz val="9"/>
        <color theme="1"/>
        <rFont val="Arial"/>
        <family val="2"/>
      </rPr>
      <t xml:space="preserve"> </t>
    </r>
    <r>
      <rPr>
        <b/>
        <sz val="9"/>
        <color rgb="FFFF0000"/>
        <rFont val="Arial"/>
        <family val="2"/>
      </rPr>
      <t>"Tarifa IVA %"</t>
    </r>
    <r>
      <rPr>
        <b/>
        <sz val="9"/>
        <color theme="1"/>
        <rFont val="Arial"/>
        <family val="2"/>
      </rPr>
      <t xml:space="preserve"> </t>
    </r>
    <r>
      <rPr>
        <sz val="9"/>
        <color theme="1"/>
        <rFont val="Arial"/>
        <family val="2"/>
      </rPr>
      <t>asignar la tarifa de IVA que corresponda. Se debe definir la taifa del IVA vigente en la fecha en la que sea remitida la cotización. En el evento que se modifique la normatividad relacionada con este impuesto después de remitida la misma, la tarifa IVA se ajustará en concordancia, manteniéndose los precios cotizados antes de IVA.
• El valor de la cotización deber ser expresado en PESOS COLOMBIANOS.
• Los valores deberán aproximarse por exceso o por defecto al entero más cercano así: (i) si es igual o superior a 50 centavos, se aproxima al entero siguiente; (ii) si es inferior a 50 centavos se baja al entero anterior.
• No modificar, agregar o quitar ningún ítem o sub-ítem.</t>
    </r>
  </si>
  <si>
    <t>Notas:</t>
  </si>
  <si>
    <r>
      <rPr>
        <b/>
        <sz val="9"/>
        <color rgb="FFFF0000"/>
        <rFont val="Arial"/>
        <family val="2"/>
      </rPr>
      <t xml:space="preserve">(1) </t>
    </r>
    <r>
      <rPr>
        <sz val="9"/>
        <color theme="1"/>
        <rFont val="Arial"/>
        <family val="2"/>
      </rPr>
      <t>Clasificación de municipios según dificultad de acceso de acuerdo con el Anexo 5</t>
    </r>
  </si>
  <si>
    <r>
      <rPr>
        <b/>
        <sz val="9"/>
        <color rgb="FFFF0000"/>
        <rFont val="Arial"/>
        <family val="2"/>
      </rPr>
      <t>(2)</t>
    </r>
    <r>
      <rPr>
        <sz val="9"/>
        <color theme="1"/>
        <rFont val="Arial"/>
        <family val="2"/>
      </rPr>
      <t xml:space="preserve"> Las locaciones con cantidad requerida cero, son aquellas que hasta el momento no reportan requerimiento de UPS, sin embargo el precio se tendrá en cuenta en caso de que se requieran durante la ejecución del contrato.</t>
    </r>
  </si>
  <si>
    <t>Plazo estimado de ejecución</t>
  </si>
  <si>
    <t>6 meses</t>
  </si>
  <si>
    <t>Clase de UPS a Suministrar</t>
  </si>
  <si>
    <t>Capacidad en Kva UPS a Suministrar</t>
  </si>
  <si>
    <r>
      <t>Dificultad de acceso municipio instalación</t>
    </r>
    <r>
      <rPr>
        <b/>
        <sz val="11"/>
        <color rgb="FFFF0000"/>
        <rFont val="Arial"/>
        <family val="2"/>
      </rPr>
      <t xml:space="preserve"> 
(Nota 1)</t>
    </r>
  </si>
  <si>
    <r>
      <t xml:space="preserve">Cantidad
</t>
    </r>
    <r>
      <rPr>
        <b/>
        <sz val="12"/>
        <color rgb="FFFF0000"/>
        <rFont val="Arial"/>
        <family val="2"/>
      </rPr>
      <t>(Nota 2)</t>
    </r>
  </si>
  <si>
    <t>Tarifa IVA %</t>
  </si>
  <si>
    <t>Precio unitario antes de IVA</t>
  </si>
  <si>
    <t>Precio unitario IVA Incluido</t>
  </si>
  <si>
    <t>Precio Total IVA Incluido</t>
  </si>
  <si>
    <r>
      <rPr>
        <b/>
        <u/>
        <sz val="11"/>
        <color rgb="FF000000"/>
        <rFont val="Arial"/>
        <family val="2"/>
      </rPr>
      <t>Observaciones</t>
    </r>
    <r>
      <rPr>
        <b/>
        <sz val="12"/>
        <color rgb="FF000000"/>
        <rFont val="Arial"/>
        <family val="2"/>
      </rPr>
      <t xml:space="preserve">
</t>
    </r>
    <r>
      <rPr>
        <sz val="8"/>
        <color rgb="FF000000"/>
        <rFont val="Arial Narrow"/>
        <family val="2"/>
      </rPr>
      <t>(Por favor tener en cuenta las observaciones que aparezcan en el momento de diligenciar la cotización)</t>
    </r>
  </si>
  <si>
    <t>Bifásica</t>
  </si>
  <si>
    <t>Fácil</t>
  </si>
  <si>
    <t>Intermedio</t>
  </si>
  <si>
    <t>Difícil</t>
  </si>
  <si>
    <t>Trifásica</t>
  </si>
  <si>
    <t>TOTAL SUMINISTRO E INSTALACIÓN DE UPS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</si>
  <si>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</si>
  <si>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mercado, previo a la contratación, y no implica ninguna obligación de contratar.
• Tiene una vigencia de 90 dias a partir de la fecha de diligenciamiento.</t>
  </si>
  <si>
    <t>LOS DATOS PROPORCIONADOS SERÁN TRATADOS DE ACUERDO A LA POLÍTICA DE TRATAMIENTO DE DATOS PERSONALES DE XXX Y A LA LEY 1581 DE 2012</t>
  </si>
  <si>
    <t>EMPRESA</t>
  </si>
  <si>
    <t>NIT</t>
  </si>
  <si>
    <t>CONTACTO</t>
  </si>
  <si>
    <t>CARGO</t>
  </si>
  <si>
    <t>DIRECCIÓN</t>
  </si>
  <si>
    <t>ITEM</t>
  </si>
  <si>
    <t>NOTA 1:</t>
  </si>
  <si>
    <t>NOTA 2:</t>
  </si>
  <si>
    <t>NOTA 3:</t>
  </si>
  <si>
    <t>NOTA 4:</t>
  </si>
  <si>
    <t>El valor de la oferta debe ser expresado en pesos colombianos.</t>
  </si>
  <si>
    <t>NOTA 5:</t>
  </si>
  <si>
    <t>NOTA 6:</t>
  </si>
  <si>
    <t>Será rechazada la propuesta que modifique el formato de propuesta económica, agregue o quite algún ítem o servicio.</t>
  </si>
  <si>
    <t>NOMBRE DEL REPRESENTATE LEGAL</t>
  </si>
  <si>
    <t>FIRMA</t>
  </si>
  <si>
    <t>TOTAL OFERTA ECONOMICA</t>
  </si>
  <si>
    <t>Diligenciar solo las celdas que se encuentran en color amarillo, por lo que no debe modificar ninguna de las celdas o formulas que fueron previamente establecidos por la Entidad.</t>
  </si>
  <si>
    <t>Será rechazada la propuesta que el valor unitario PRECIO TECHO sea superior y no diligencié todos los items o lo haga en ceros.</t>
  </si>
  <si>
    <t>NOTA 7:</t>
  </si>
  <si>
    <t xml:space="preserve"> ELEMENTO  </t>
  </si>
  <si>
    <t xml:space="preserve"> DESCRIPCIÓN DEL ELEMENTO </t>
  </si>
  <si>
    <t xml:space="preserve"> UNIDAD DE MEDIDA </t>
  </si>
  <si>
    <t>CANTIDAD</t>
  </si>
  <si>
    <t>PRECIO ANTES DE IVA</t>
  </si>
  <si>
    <t xml:space="preserve">VALOR IVA </t>
  </si>
  <si>
    <t>La oferta deberá presentarse sin decimales, sin embargo la Transmilenio previamente aplicó la formula de redondeo al valor total oferta económica.</t>
  </si>
  <si>
    <r>
      <rPr>
        <b/>
        <sz val="10"/>
        <rFont val="Arial"/>
        <family val="2"/>
      </rPr>
      <t>ALCALDÍA MAYOR DE BOGOTÁ</t>
    </r>
    <r>
      <rPr>
        <sz val="10"/>
        <rFont val="Arial"/>
        <family val="2"/>
      </rPr>
      <t xml:space="preserve">
Secretaría Distrital de Movilidad
</t>
    </r>
    <r>
      <rPr>
        <b/>
        <sz val="10"/>
        <rFont val="Arial"/>
        <family val="2"/>
      </rPr>
      <t>TransMilenio S.A.</t>
    </r>
    <r>
      <rPr>
        <sz val="10"/>
        <rFont val="Arial"/>
        <family val="2"/>
      </rPr>
      <t xml:space="preserve">
Dirección Corportativa
Formato Oferta Económica</t>
    </r>
  </si>
  <si>
    <t>Revisar todos los requerimientos que se exponen en los documentos Anexo Técnico, Análisis del Sector, PLIEGOS DE CONDICIONES, Estudios Previos, Matriz de Riesgos Previsibles y demás,  para formular su oferta en concordancia con este. Así como incluir todos los costos y gastos directos e indirectos en que debe incurrir el contratista durante la ejecución del contrato, personal, transporte, las obligaciones tributarias de acuerdo con las normas aplicables para el tipo de contrato.</t>
  </si>
  <si>
    <t xml:space="preserve">ALCOHOL ANTISÉPTICO </t>
  </si>
  <si>
    <t xml:space="preserve">Alcohol etílico impotabilizado al 70%, con registro sanitario. Frasco por 275 ml  </t>
  </si>
  <si>
    <t xml:space="preserve">Unidad </t>
  </si>
  <si>
    <t xml:space="preserve">Alcohol etílico impotabilizado al 70%, con registro sanitario. Frasco X120ml </t>
  </si>
  <si>
    <t xml:space="preserve">Alcohol etílico impotabilizado al 70%, con registro sanitario. Cuñete Por 20 Litros </t>
  </si>
  <si>
    <t xml:space="preserve">ARNES TIPO ARAÑA </t>
  </si>
  <si>
    <t xml:space="preserve">En polipropileno de 5cm, 10 puntas de sujeción con velcro de 5cm en cada punta. </t>
  </si>
  <si>
    <t xml:space="preserve">BAJALENGUAS </t>
  </si>
  <si>
    <t xml:space="preserve">BANDAS ADHESIVAS </t>
  </si>
  <si>
    <t xml:space="preserve">Curas autoadhesivas elásticas con apósito absorbente, cubierta con material siliconado protector y papel de envoltura de sellado en frío, libre de látex, empacadas individualmente. Caja X100 </t>
  </si>
  <si>
    <t xml:space="preserve">BATERIA RECARGABLE </t>
  </si>
  <si>
    <t xml:space="preserve">BOLSA CON CIERRE HERMETICO </t>
  </si>
  <si>
    <t xml:space="preserve">Bolsa con cierre hermético de 30 cm de alto* 20 cm de ancho calibre 2. Paquete Por 100 </t>
  </si>
  <si>
    <t xml:space="preserve">Bolsa con cierre hermético de 20 cm de alto* 15 cm de ancho calibre 2, paquete x 100 </t>
  </si>
  <si>
    <t xml:space="preserve">Bolsa con cierre hermético de 50 cm de alto* 40 cm de ancho calibre 2. paquete x 100 </t>
  </si>
  <si>
    <t xml:space="preserve">Bolsa con cierre hermético de 40 cm de alto* 40 cm de ancho calibre 2.  paquete x 100 </t>
  </si>
  <si>
    <t xml:space="preserve">Bolsa con cierre hermético de 40 cm de alto* 30 cm de ancho calibre 2. paquete x 100 </t>
  </si>
  <si>
    <t xml:space="preserve">BOLSA NEGRA </t>
  </si>
  <si>
    <t xml:space="preserve">Bolsa negra hecha con plástico reciclado color negra de 1.20 cm de alto * 90 cm de ancho, calibre 2. Paquete x 10. </t>
  </si>
  <si>
    <t xml:space="preserve">BOLSA PARA DESECHOS BIOLÓGICOS ROJAS CON ANAGRAMA </t>
  </si>
  <si>
    <t xml:space="preserve">Bolsa ROJA desechable y/o con anagrama para desechos biológicos, de acuerdo con el decreto 2676 de 2000emitido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</si>
  <si>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BLANCA CON ANAGRAMA </t>
  </si>
  <si>
    <t xml:space="preserve">Bolsa BLANCA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</si>
  <si>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BOLSA PARA DESECHOS ORGÁNICOS NEGRA CON ANAGRAMA </t>
  </si>
  <si>
    <t xml:space="preserve">Bolsa NEGRA desechable para desechos orgánicos con anagrama, de acuerdo con el decreto 2676 de 2000 emitido por la presidencia de la república de Colombia, por el cual se reglamenta la gestión integral de los residuos hospitalarios y similares y la resolución 1164 de 2002 emitida por el ministerio del medio ambiente y el ministerio de salud, por la cual se adopta el manual de procedimientos para la gestión integral de los residuos hospitalarios y similares. Medida de 50 cm x 60 cm. Paquete x 10 </t>
  </si>
  <si>
    <t xml:space="preserve">BOMBILLAS </t>
  </si>
  <si>
    <t xml:space="preserve">Larga vida útil Tecnología LED surecolor Alta eficiencia energética, para otoscopio referencia 97200. </t>
  </si>
  <si>
    <t>BOTIQUIN TIPO RIÑONERA-PERNERA</t>
  </si>
  <si>
    <t xml:space="preserve">BVM (BOLSA- VÁLVULA - MASCARA), DEBIDAMENTE EMPACADO EN BOLSA LIMPIA. ADULTO </t>
  </si>
  <si>
    <t xml:space="preserve">Balón de ventilación y/o resucitador 1500 ml, tubo de oxígeno, mascara, bolsa reservorio, válvula de expiración, válvula peep 5- 20 cm h2o, desechable sellado al vació  </t>
  </si>
  <si>
    <t xml:space="preserve">BVM (BOLSA- VÁLVULA - MASCARA), DEBIDAMENTE EMPACADO EN BOLSA LIMPIA. PEDIÁTRICO </t>
  </si>
  <si>
    <t xml:space="preserve">Balón de ventilación y/o resucitador 550 ml, tubo de oxígeno, mascara, bolsa reservorio, válvula de expiración válvula peep 5- 20 cm h2o, desechable, sellado al vacío  </t>
  </si>
  <si>
    <t xml:space="preserve">CAMILLA DE EXAMEN CLÍNICO PARA ADULTOS </t>
  </si>
  <si>
    <t xml:space="preserve">Fabricada en tubería estructural altamente resistente, pintura electrostática (blanco), cordobán de alta resistencia color negro, medidas 1.80m largo 0.80m alto 0.55m ancho </t>
  </si>
  <si>
    <t xml:space="preserve">CANECAS CAPACIDAD 120 LITROS </t>
  </si>
  <si>
    <t xml:space="preserve">Contenedor rojo con rodachines y tapa para el almacenamiento de residuos biológicos  </t>
  </si>
  <si>
    <t xml:space="preserve">CANECAS CAPACIDAD 60 LITROS </t>
  </si>
  <si>
    <t xml:space="preserve">Contenedor rojo con rodachines y tapa para el almacenamiento de residuos biológicos </t>
  </si>
  <si>
    <t xml:space="preserve">CÁNULA NASAL ADULTO </t>
  </si>
  <si>
    <t xml:space="preserve">CÁNULA NASAL PEDIÁTRICA </t>
  </si>
  <si>
    <t xml:space="preserve">CARRO PARA CILINDRO DE OXIGENO  </t>
  </si>
  <si>
    <t xml:space="preserve">CILINDRO DE OXIGENO PORTATIL </t>
  </si>
  <si>
    <t xml:space="preserve">Cilindro portátil de aluminio con capacidad de 682 litros dimensiones:25´´x 4.5´´ - 63.5 cm x 11.43cm </t>
  </si>
  <si>
    <t xml:space="preserve">CINTA TUBULAR PARA RESCATE  </t>
  </si>
  <si>
    <t xml:space="preserve">Cinta tubular cosida tipo anillo 3206P71, ofrece una mayor resistencia y durabilidad. Que cumpla con las normas ANSI Z359.18 - 2017 / ANSI A1032 - 2012, longitud 180cm </t>
  </si>
  <si>
    <t xml:space="preserve">COLLAR CERVICAL PHILADELPHIA ADULTO </t>
  </si>
  <si>
    <t xml:space="preserve">Filadelfia: compuesto por dos piezas que se unen con un sistema de velcro, fabricado con un material de espuma hipoalergénica, sujeción cervical completa, limita todos los movimientos, se adapta al contorno de los hombros y la mandíbula, empacado en doble bolsa con cierre hermético. </t>
  </si>
  <si>
    <t>COLLAR CERVICAL GRADUABLE ADULTO</t>
  </si>
  <si>
    <t xml:space="preserve">El collar de extricación cervical es ideal para inmovilizar las vértebras cervicales lesionadas, restringir la extensión y rotación, y prevenir segundas lesiones. El diseño de una sola pieza permite que el Collar Ortopédico Cervical se coloque y se retire fácilmente, y el pulso carotídeo se puede monitorear fácilmente desde la abertura frontal. El collar de extricación cuenta con 5 ajustes de altura diferentes y se adapta a una amplia gama de tamaños y circunferencias de cuello del paciente. </t>
  </si>
  <si>
    <t>COLLAR CERVICAL GRADUABLE NIÑO</t>
  </si>
  <si>
    <t>COLLAR CERVICAL PHILADELPHIA  NIÑO</t>
  </si>
  <si>
    <t xml:space="preserve">Filadelfia: compuesto por dos piezas que se unen con un sistema de velcro, fabricado con un material de espuma hipoalergénica, sujeción 19 cervical completa, limita todos los movimientos, se adapta al contorno de los hombros y la mandíbula, empacado en doble bolsa con cierre hermético. </t>
  </si>
  <si>
    <t xml:space="preserve">COMPRESA ESTÉRILES </t>
  </si>
  <si>
    <t xml:space="preserve">Compresas quirúrgicas estéril de 45 cm x 45 cm, con manija de sujeción y cinta radiopac, en empaque individual. CON FECHA DE VENCIMIENTO Y REGISTRO INVIMA </t>
  </si>
  <si>
    <t>CONTENEDOR PARA DESECHOS APROVECHABLES  (COLOR BLANCA)</t>
  </si>
  <si>
    <t xml:space="preserve">CONTENEDOR PARA DESECHOS BIOLÓGICOS </t>
  </si>
  <si>
    <t xml:space="preserve">CONTENEDOR PARA DESECHOS ORGÁNICOS </t>
  </si>
  <si>
    <t xml:space="preserve">DETERGENTE – DESINFECTANTE CONCENTRADO PARA USO HOSPITALARIO </t>
  </si>
  <si>
    <t xml:space="preserve">DETERGENTE – DESINFECTANTE CONCENTRADO PARA USO HOSPITALARIO. ESTÁ INDICADO PARA LA LIMPIEZA Y DESINFECCIÓN DE SUPERFICIES GENERALES TALES COMO PISOS, PAREDES, BARANDAS, TECHOS, SILLAS, ENTRE OTROS.CADA 100 ML </t>
  </si>
  <si>
    <t xml:space="preserve">ESCALERA DE DOS PASOS CLINICA  </t>
  </si>
  <si>
    <t xml:space="preserve">Escalera clínica, estructura tubular metálica de 7/8,” 2 peldaños, piso de MDF, suelo de acero inoxidable con antideslizante medcombo. </t>
  </si>
  <si>
    <t xml:space="preserve">ESCALERA DE DOS PASOS EN ALUMINIO </t>
  </si>
  <si>
    <t xml:space="preserve">Escalera de aluminio pequeña y liviana es resistente de fácil apertura, dura y con escalones antideslizantes, alto (CM) 50, ancho (CM) 38.50, largo (CM) 44, capacidad de carga (KG) 150, resistencia (KG) 150 </t>
  </si>
  <si>
    <t xml:space="preserve">ESPARADRAPO DE TELA ROLLO 2"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</si>
  <si>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6  </t>
  </si>
  <si>
    <t xml:space="preserve">ESPARADRAPO DE TELA ROLLO 4" </t>
  </si>
  <si>
    <t xml:space="preserve">Tela de viscosa, adhesivo: caucho natural, polisobutileno, óxido de zinc, lanolina, resina, colofonia, resinas terpenofelonicas, aceite mineral, 2,2 metileno-bis (6-tert-butyl- p-crisol), propilendinitrilo-di- ocre sol, acetato de etilo, isopropanol, disolvente alifato, caja x 4  </t>
  </si>
  <si>
    <t xml:space="preserve">FONENDOSCOPIO </t>
  </si>
  <si>
    <t xml:space="preserve">Fabricado en acero inoxidable, sistema de diafragma flotante y sintonizable, doble manguera, campana tradicional. </t>
  </si>
  <si>
    <t xml:space="preserve">GABINETE TIPO BOTIQUÍN DE PARED </t>
  </si>
  <si>
    <t xml:space="preserve">Semi industrial dimensiones: ancho: 30cm, alto: 50 cm, fondo 15 cm, material lamina, incluye chapa con llaves, color blanco.  </t>
  </si>
  <si>
    <t xml:space="preserve">GASAS ESTÉRILES </t>
  </si>
  <si>
    <t xml:space="preserve">GEL ANTIBACTERIAL </t>
  </si>
  <si>
    <t xml:space="preserve">Gel antiséptico para manos por 1000 ml, que no requiere enjuague, formulado a base de alcohol etílico de 60-80% w/w; adicionado con humectantes y emolientes hipo alergénico. </t>
  </si>
  <si>
    <t xml:space="preserve">GLICERINA CARBONATADA </t>
  </si>
  <si>
    <t xml:space="preserve">GLUCOMETRO   </t>
  </si>
  <si>
    <t xml:space="preserve">Medidor de glucosa en sangre capilar se utiliza para medir la cantidad de glucosa que hay en una gota de sangre. Tiempo de medición: 5 seg rango de medición: 20-600 mg/dl pilas 1x3v litio (incluida)duración pilas: 1000 test aprox temperatura funcionamiento: 10-40 humedad funcionamiento: 10-90%hr muestra sangre: 0,5ul lugar punción alternativa: con memoria de 300 registros, con mantenimiento y calibración.  </t>
  </si>
  <si>
    <t xml:space="preserve">GUANTE ESTERIL  </t>
  </si>
  <si>
    <t xml:space="preserve">Presentación: Guante de borde enrollado, para dar resistencia y facilitar su postura. Superficie lisa para mayor sensibilidad al tacto Dedos curvos completamente anatómicos Guante ligeramente empacado en Guante esterilizado con Óxido de Etileno (O.E) color Natural (blanco cremoso, talla 7. Caja por 50 pares </t>
  </si>
  <si>
    <t xml:space="preserve">Presentación: Guante de borde enrollado, para dar resistencia y facilitar su postura. Superficie lisa para mayor sensibilidad al tacto Dedos curvos completamente anatómicos Guante ligeramente empacado Guante esterilizado con Óxido de Etileno (O.E) talla  7  ½. Caja por 50 pares </t>
  </si>
  <si>
    <t xml:space="preserve">GUANTES DE LÁTEX PARA EXAMEN </t>
  </si>
  <si>
    <t xml:space="preserve">Libre de polvo no estéril. En látex de caucho natural grado alto de color blanco y/o natural, ambidiestros, lisos, puño reforzado, biodegradables, desechables, dedos nivelados no polvoreados cumplen con la norma eso astm d3578-05 / eso 2859-1.  caja X 100 UND </t>
  </si>
  <si>
    <t xml:space="preserve">GUANTES DE NITRILO </t>
  </si>
  <si>
    <t xml:space="preserve">GUARDIAN DE SEGURIDAD </t>
  </si>
  <si>
    <t xml:space="preserve">Guardián con capacidad 0.5 litro, rígido, hermético, impermeable y desechable para el almacenamiento de los residuos cortopunzantes de tipo hospitalario de riesgo biológico como limas, lancetas, cuchillas, agujas, restos de ampolletas, pipetas, láminas de bisturí o vidrio, y cualquier otro elemento que por sus características cortopunzantes pueda lesionar y ocasionar un   riesgo   infeccioso. Características: 1. capacidad de 0.5 litros Color rojo 2. elaborado en polipropileno de alta densidad. Doble sistema de cierre.  etiqueta de acuerdo con las exigencias del manual de procedimientos para la gestión integral de residuos hospitalarios del ministerio de salud. Teniendo en cuenta el tiempo de vida de un mes calendario y/o hasta llenar la tercera parte debidamente diligenciado  </t>
  </si>
  <si>
    <t xml:space="preserve">HIGROMETRO </t>
  </si>
  <si>
    <t xml:space="preserve">HUMIDIFICADOR </t>
  </si>
  <si>
    <t xml:space="preserve">Humidificador desechable de burbuja para oxígeno con capacidad de 400 ml, presión de 4 psi, alto flujo 8 imp., tapade ajuste hermético, turca PVC (plástica), válvula para control de sobrepresión. </t>
  </si>
  <si>
    <t xml:space="preserve">INMOVILIZADOR LATERAL DE CABEZA O BLOQUE </t>
  </si>
  <si>
    <t xml:space="preserve">Elaborado en lona y espuma con velcros de sujeción. Apto para camillas plásticas, unidad completa con base, dos almohadillas de apoyo (laterales o bloques), y correas de mentón y cabeza, empacado en doble bolsa con cierre hermético. </t>
  </si>
  <si>
    <t xml:space="preserve">JABON  CON CLORHEXIDINA AL 4% </t>
  </si>
  <si>
    <t xml:space="preserve">JABON  CON CLORHEXIDINA AL 4%  </t>
  </si>
  <si>
    <t xml:space="preserve">Solución antiséptica de uso externo, indicada para: Antisepsia de piel y heridas. Preparación prequirúrgica de piel. Antisepsia de piel en procedimientos. frasco x 500 ml </t>
  </si>
  <si>
    <t xml:space="preserve">JABON SOLUCION, LIMPIEZA DE EQUIPOS BIOMEDICOS Y AREAS DE PRIMEROS AUXILIOS  </t>
  </si>
  <si>
    <t xml:space="preserve">Desinfectante de alto nivel para instrumental y superficies hospitalarias: equipos y dispositivos médicos.  Antes de aplicar, incorpore la Solución activadora agite. Registre la fecha de activación y la fecha máxima de uso (30 días después). Aplique el producto a necesidad: Inmersión, aplicación con paño o aspersión. Frasco x 900 ml + frasco de solución activadora  </t>
  </si>
  <si>
    <t xml:space="preserve">KIT DE DERRAMES  </t>
  </si>
  <si>
    <t xml:space="preserve">KIT INMOVILIZADORES O FÉRULA MIEMBROS INFERIORES Y SUPERIORES (ADULTO) </t>
  </si>
  <si>
    <t xml:space="preserve">KIT INMOVILIZADORES O FÉRULA MIEMBROS INFERIORES Y SUPERIORES (PEDIATRICO) </t>
  </si>
  <si>
    <t xml:space="preserve">KIT MANEJO DE PARTO DESECHABLE </t>
  </si>
  <si>
    <t xml:space="preserve">LANCETAS PARA GLUCOMETRIA </t>
  </si>
  <si>
    <t xml:space="preserve">Paquete de lancetas por 100 unidades, punta tribiselada, calibre 30g para punción menos dolorosa. </t>
  </si>
  <si>
    <t xml:space="preserve">LINTERNA </t>
  </si>
  <si>
    <t xml:space="preserve">Diagnóstico: linterna de exploración de plástico. </t>
  </si>
  <si>
    <t>MALETA MULTI BOLSILLOS TIPO AMBULANCIA</t>
  </si>
  <si>
    <t>Material: Elaborado con lona  de alta resistencia, forrado internamente con Medida: Alto27 * Ancho 37 * fondo 20 Contenido, Morral con reflectivo y correas, Color: Rojo</t>
  </si>
  <si>
    <t xml:space="preserve">MICROPORE 1" </t>
  </si>
  <si>
    <t xml:space="preserve">Cinta quirúrgica microporos, hipoalergénica y libre de látex – 2” EN EMPAQUE INDIVIDUAL. Caja por 6 UND </t>
  </si>
  <si>
    <t xml:space="preserve">MICROPORE 4" </t>
  </si>
  <si>
    <t xml:space="preserve">Cinta quirúrgica microporos, hipoalergénica y libre de látex – 4” EN EMPAQUE INDIVIDUAL. Caja por 6 UND </t>
  </si>
  <si>
    <t>NITROFURANTOINA</t>
  </si>
  <si>
    <t>Nitrofurantoína pomada frasco x 454 la nitrofurantoina es una medicación muy utilizada en diversos problemas de la piel. es más conocido como nitrofurantoína y puede presentarse en forma de pomada, solución e incluso en forma de óvulos vaginales. nitrofurantoina pomada se aplica directamente sobre lesiones de la piel, quemaduras e incluso para prevenir infecciones dérmicas.</t>
  </si>
  <si>
    <t xml:space="preserve">OLIVAS ARA OSCOPIO </t>
  </si>
  <si>
    <t xml:space="preserve">Polietileno, Reutilizables, Para Adulto, medidas de 4.25 mm, Paquete X 34 Unidades </t>
  </si>
  <si>
    <t xml:space="preserve">OTOSCOPIO </t>
  </si>
  <si>
    <t xml:space="preserve">Rueda de enfoque ajustable (de 4 a 140 mm) Puerto de insuflación para otoscopía neumática Sistema de sujeción/eyección bombilla LED surecolor o halógena HPX® </t>
  </si>
  <si>
    <t xml:space="preserve">PAÑALES PARA ADULTO </t>
  </si>
  <si>
    <t>El Pañal adulto es la solución ideal para quienes enfrentan incontinencia severa. Diseñado para ofrecer máxima comodidad y seguridad, este pañal desechable se adapta perfectamente a las necesidades de los adultos, garantizando una experiencia discreta y efectiva. Su diseño libre de látex y a prueba de agua proporciona una protección adicional, asegurando que la piel se mantenga seca y saludable.</t>
  </si>
  <si>
    <t xml:space="preserve">PAÑOS DE ALCOHOL </t>
  </si>
  <si>
    <t xml:space="preserve">Alcohol isopropílico 70% uso externo. Caja X100 </t>
  </si>
  <si>
    <t xml:space="preserve">PILAS ALCALINA AA </t>
  </si>
  <si>
    <t xml:space="preserve">*Doble: A /lr6 voltaje nominal: 1.5 voltios, componente químico: alcalina, duración: extra-Powers.
Bornes: electros plateados, con indicación de Polaridad. Caja X 40 Unid </t>
  </si>
  <si>
    <t>PILAS ALCALINA AAA</t>
  </si>
  <si>
    <t xml:space="preserve">*Triple: A /lr6 voltaje nominal: 1.5 voltios, componente químico: alcalina, duración: extra-Powers.
Bornes: electros plateados, con indicación de Polaridad. Caja X 40 Unid </t>
  </si>
  <si>
    <t xml:space="preserve">PRUEBA HIDROSTÁTICA </t>
  </si>
  <si>
    <t>Para cilindro portátil de aluminio con capacidad de 682 litros. Dimensiones: 25´´x 4.5´´ - 63.5 cm x 11.43cm - mantenimiento correctivo del cilindro, limpieza y pintura si se requiere.</t>
  </si>
  <si>
    <t xml:space="preserve">PULSIOXIMETRO </t>
  </si>
  <si>
    <t>Aparato médico que permite  •detección del grado de saturación de oxígeno en la sangre •detección del latido cardíaco pantalla  oled a  2  colores .
Regulación de la luminosidad a 10 niveles indicación spo2, latido, barra de las pulsaciones y  pletismograma
• Seis (6) orientaciones distintas de la pantalla para una mejor lectura. •Apagado automático si no detecta insertado el   dedo   
•Alarma   de   indicación   de   batería baja
•apto para una amplia gama de tamaños de dedos (pediatría, adultos)</t>
  </si>
  <si>
    <t xml:space="preserve">RECARGA DE OXIGENO MEDICINAL </t>
  </si>
  <si>
    <t xml:space="preserve">Recarga de cilindro portátil de aluminio con capacidad de 682 litros. Dimensiones: 25´´x 4.5´´ - 63.5 cm x 11.43cm. </t>
  </si>
  <si>
    <t xml:space="preserve">REGULADOR DE OXIGENO </t>
  </si>
  <si>
    <t xml:space="preserve">Regulador de oxígeno con racord referencia CGA 870 </t>
  </si>
  <si>
    <t xml:space="preserve">SABANA DESECHABLE PARA CAMILLA </t>
  </si>
  <si>
    <t xml:space="preserve">Sábana ajustable desechable, confeccionada con tejido no tejido de polipropileno (PP), con elásticos en los extremos para ajustar a la camilla. Azul oscuro. Paquete X 10  </t>
  </si>
  <si>
    <t xml:space="preserve">SEÑALIZACIÓN BOTIQUÍN </t>
  </si>
  <si>
    <t xml:space="preserve">Señal Elaborada en Poliestireno de 30cm x 15cm, Calibre 20, FOTOLUMINISCENTE </t>
  </si>
  <si>
    <t xml:space="preserve">SEÑALIZACIÓN CAMILLA </t>
  </si>
  <si>
    <t xml:space="preserve">Señal Elaborada en Poliestireno de 30cm x 15cm, Calibre 20, FOTOLUMINISCENTE, color verde. </t>
  </si>
  <si>
    <t xml:space="preserve">SEÑALIZACION CONTENEDOR RESIDUOS BIOLOGICOS-ORGANICOS O APROVECHABLES </t>
  </si>
  <si>
    <t xml:space="preserve">Señal Elaborada en Poliestireno de 30cm x 15cm, Calibre 20, FOTOLUMINISCENTE. </t>
  </si>
  <si>
    <t xml:space="preserve">SILBATO NEGRO </t>
  </si>
  <si>
    <t xml:space="preserve">Pito Silbato Plástico Negro Con Cordón </t>
  </si>
  <si>
    <t xml:space="preserve">SILLA DE RUEDAS </t>
  </si>
  <si>
    <t>Silla de ruedas estándar cromada. Acabado en cromo inoxidable silla   de ruedas   plegable    para   adulto.
*Ruedas traseras de 24” con rines inyectados apoyados en rodamientos radiales.
*Ancho asiento de 43 a 45 cms,llanta maciza de 24” * 1.3/8” (opcional, inflable).
*Aros  de impulso anatómicos, ruedas delanteras de 8” con rines inyectados y llanta macizas, Frenos de parqueo, descansa pies con altura graduable, tapicería en cordobán de alta calidad con refuerzo interior-paneles laterales, inyectados, estructura en tubería cola rollado 7/8” de diámetro calibre 18.</t>
  </si>
  <si>
    <t xml:space="preserve">SOLUCIÓN SALINA  </t>
  </si>
  <si>
    <t xml:space="preserve">Cloruro de sodio al 0.9%, solución inyectable. Bolsa Plástica de PVC (plástico grado médico). 250 CC </t>
  </si>
  <si>
    <t>SULFATO DE MAGNESIO</t>
  </si>
  <si>
    <t xml:space="preserve">TABLA ESPINAL LARGA </t>
  </si>
  <si>
    <t xml:space="preserve">Camilla rígida fabricada en polietileno de alta densidad (hdpe) con arnés de sujeción corporal tipo araña. Traslucida a los rayos-x, con dos asas en la parte superior de parte de la cabeza, inmune a todos los fluidos corporales y fácil de descontaminar 180 x 45 x4.5. Color naranja </t>
  </si>
  <si>
    <t>TAPABOCAS</t>
  </si>
  <si>
    <t xml:space="preserve">Polipropileno 16g/m2, 20g/m2 y 25g/m2, no tejido, filtro, soporte en aluminio y elástico con recubrimiento de hilaza, no estéril, muy baja resistencia a la rotura, hipoalergénico alta capacidad de filtración barra frontal adaptable, desechable, ajuste en parte posterior de la cabeza con banda elástica. Certificación Invima para uso médico. Termosellado y 3 capas caja x 50 un. </t>
  </si>
  <si>
    <t xml:space="preserve">TENSIÓMETRO </t>
  </si>
  <si>
    <t xml:space="preserve">Dispositivo médico con un brazalete en nylon, un manómetro ajustado, pera de insufle, cámara y válvula de control de despresurización </t>
  </si>
  <si>
    <t>TERMO HIGROMETRO DATA LOGGER HUMEDAD TEMPERATURA USB</t>
  </si>
  <si>
    <t xml:space="preserve">TERMÓMETRO DIGITAL </t>
  </si>
  <si>
    <t xml:space="preserve">El termómetro está construido en plástico abs, con un panel frontal digital que muestra el resultado numéricamente en °c, posee una punta rígida con terminación o sonda en aluminio. El equipo da el resultado en aproximadamente 1 minuto. Sistema de auto apagado. Funciona con solo oprimir un botón de       gran       exactitud       y        precisión. Rango de medición:32 – 42°c precisión de medición: +/- 0.1°c/0.2°c temperatura de almacenamiento: - 25°cy 95% humedad relativa temperatura ambiente durante uso:5 – 35°c y 85% humedad relativa escala mínima:0.1°c batería: alcalina de magnesio, tipo lr41, 1.5v (vida útil) mínima de 100 horas operando continuamente </t>
  </si>
  <si>
    <t xml:space="preserve">TIJERAS CORTA TODO </t>
  </si>
  <si>
    <t xml:space="preserve">Acero inoxidable con manecillas de plástico para trabajo pesado. </t>
  </si>
  <si>
    <t xml:space="preserve">TIRILLAS PARA GLUCOMETRIA </t>
  </si>
  <si>
    <t xml:space="preserve">TOALLAS DE PAPEL PARA MANOS </t>
  </si>
  <si>
    <t xml:space="preserve">TUBO PARA OXIGENO CON CONECTOR ESTADAR DE 45 CM LARGO </t>
  </si>
  <si>
    <t xml:space="preserve">VASELINA PURA </t>
  </si>
  <si>
    <t xml:space="preserve">La vaselina es una mezcla purificada de hidrocarburos semisólidos obtenidos del petróleo, decolorada totalmente o casi. Es un agente oclusivo y emoliente, que promueve la retención de agua debido a su hidrofobicidad. Utilizada en la piel para suavizar y proteger. Los emolientes son sustancias que aplicadas sobre la piel tienen la propiedad de protegerla y ablandar aumentando su flexibilidad. Frasco X 500 Gramos </t>
  </si>
  <si>
    <t xml:space="preserve">VASOS DESECHABLES </t>
  </si>
  <si>
    <t xml:space="preserve">Fabricados en cartón capacidad 7 onzas. Paquete X 50 Unidades </t>
  </si>
  <si>
    <t xml:space="preserve">VENDA DE ALGODÓN </t>
  </si>
  <si>
    <t xml:space="preserve">Fabricado en algodón 100% puro, no tejido, unido a través de una resina denominada acrilato - 5x5 yardas Paquete X 12 Unidades </t>
  </si>
  <si>
    <t xml:space="preserve">VENDA ELÁSTICA </t>
  </si>
  <si>
    <t xml:space="preserve">Caucho en filamentos y poliéster crudo sin compactar, con una elongación de 220%, suave al tacto. - 2x5 yardas. Paquete X 12 Unidades </t>
  </si>
  <si>
    <t xml:space="preserve">Caucho en filamentos y poliéster crudo sin compactar, con una elongación de 220%, suave al tacto. -3x5 yardas Paquete X 12 Unidades </t>
  </si>
  <si>
    <t xml:space="preserve">Caucho en filamentos y poliéster crudo sin compactar, con una elongación de 220%, suave al tacto. - 5x5 yardas Paquete X 12 Unidades </t>
  </si>
  <si>
    <t xml:space="preserve">GABINETE EN ACERO INOXIDABLE </t>
  </si>
  <si>
    <t xml:space="preserve">INSTALACION GABINETE </t>
  </si>
  <si>
    <t>INSTALACION Y DESISTALACION DE RECURSOS DE PRIMEROS AUXILIOS</t>
  </si>
  <si>
    <t>MANTENIMIENTO CORRECTIVO BISAGRAS PARA GABINETE</t>
  </si>
  <si>
    <t>*Suministro e Instalación de bisagras en eje en acero inoxidable calibre 20 tipo 304 - 2B antiácidos. Para gabinete con dimensiones 50 cm de alto; 50 cm de ancho; 30 cm de fondo</t>
  </si>
  <si>
    <t xml:space="preserve">MANTENIMIENTO CORRECTIVO CERRADURA PARA GABINETE </t>
  </si>
  <si>
    <t>* Suministro e Instalación de Cerradura tipo guantera con sistema integral de bloqueo superior e inferior, con llaves maestra. Para gabinete con dimensiones 50 cm de alto; 50 cm de ancho; 30 cm de fondo</t>
  </si>
  <si>
    <t>MANTENIMIENTO CORRECTIVO PUERTAS Y BISAGRAS PARA GABINETE</t>
  </si>
  <si>
    <t xml:space="preserve">COPIA LLAVE </t>
  </si>
  <si>
    <t xml:space="preserve">BUZON EN ACRILICO </t>
  </si>
  <si>
    <t>Suministro e instalación de Buzón fabricado en acrílico Resistente al agua y a la intemperie, para instalar al lado del gabinete del botiquín, Espesor: 3mm Tamaño Carta en posición Vertical.</t>
  </si>
  <si>
    <t>DEMARCACION ZONA BOTIQUINES</t>
  </si>
  <si>
    <t>Suministro y Demarcación de la zona del gabinete botiquín tanto en el piso como en el mismo con cinta reflectiva (en material PVC/PET- ancho 5CM Color: rojo y blanco- Durabilidad de 3 años) en los gabinetes instalados en las estaciones del sistema.</t>
  </si>
  <si>
    <t xml:space="preserve">SOPORTE SISTEMA DE SEGURIDAD TABLA ESPINAL RIGIDA </t>
  </si>
  <si>
    <t xml:space="preserve">ANCLAJE SISTEMA DE SEGURIDAD TABLA ESPINAL RIGIDA </t>
  </si>
  <si>
    <t>MANTENIMIENTO CERRADURA SISTEMA DE SEGURIDAD TABLA ESPINAL RIGIDA</t>
  </si>
  <si>
    <t xml:space="preserve">Suministro e instalación de Cerraduras de gabinete con cerrojo de seguridad, con llave. </t>
  </si>
  <si>
    <t>MANTENIMIENTO CORRECTIVO BRAZO Y BISAGRAS SISTEMA DE SEGURIDAD TABLA ESPINAL RIGIDA</t>
  </si>
  <si>
    <t xml:space="preserve">Suministro e instalación brazo en lamina cold rold calibre 16, de 10 cm de ancho y 38cm de largo, que permita apertura y cierre, dos bisagras calibré 20 dimensiones de la aleta 65mm x 39mm Varilla de 3/8 y acabad en hierro. </t>
  </si>
  <si>
    <t xml:space="preserve">MANTENIMIENTO PREVENTIVO SILLA DE RUEDAS  </t>
  </si>
  <si>
    <t xml:space="preserve">Mantenimiento preventivo para sillas de ruedas, consiste en los ajustes y mantenimiento de los componentes mecánicos (frenos de mano, reposa brazos, reposa pies, ruedas delanteras giratorias y traseras y su sistema). </t>
  </si>
  <si>
    <t xml:space="preserve">MANTENIMIENTO CORRECTIVO SILLA DE RUEDAS </t>
  </si>
  <si>
    <t xml:space="preserve">Mantenimiento correctivo de sillas de ruedas, consiste en el suministro e instalación de los reposa pies. </t>
  </si>
  <si>
    <t xml:space="preserve">Mantenimiento correctivo de sillas de ruedas, consiste en el suministro e instalación de los frenos de mano. </t>
  </si>
  <si>
    <t>Mantenimiento correctivo de sillas de ruedas, consiste en el suministro e instalación de los reposa brazos.</t>
  </si>
  <si>
    <t>Mantenimiento correctivo de sillas de ruedas, consiste en el suministro e instalación de las ruedas delanteras giratorias.</t>
  </si>
  <si>
    <t>Mantenimiento correctivo de sillas de ruedas, consiste en el suministro e instalación de las ruedas traseras.</t>
  </si>
  <si>
    <t xml:space="preserve">MANTENIMIENTO SILLA DE RUEDAS-SILLIN </t>
  </si>
  <si>
    <t xml:space="preserve">Suministro e instalación del sillín; tapicería en cordobán de alta calidad </t>
  </si>
  <si>
    <t xml:space="preserve">ANCLAJE SISTEMA DE SEGURIDAD PARA SILLA DE RUDAS </t>
  </si>
  <si>
    <t xml:space="preserve">MANTENIMIENTO SILLA DE RUEDAS- ESPALDAR </t>
  </si>
  <si>
    <t xml:space="preserve">Suministro e instalación espaldar, tapicería en cordobán de alta calidad </t>
  </si>
  <si>
    <t xml:space="preserve">MANTENIMIENTO CAMILLA DE EXAMEN CLINICO </t>
  </si>
  <si>
    <t>Mantenimiento correctivo camilla clínica, corrección de oxido y pintura general.</t>
  </si>
  <si>
    <t>Mantenimiento correctivo camilla clínica, Suministro y cambio del tapizado.</t>
  </si>
  <si>
    <t>CARRO PLASTICO</t>
  </si>
  <si>
    <t>PRECIOS  TECHO DE REFERENCIA UNITARIOS</t>
  </si>
  <si>
    <t xml:space="preserve">PAÑOS DE LIMPIEZA </t>
  </si>
  <si>
    <t>Rollo X60 Blc 30243063 X 300 Metros 890 Hojas</t>
  </si>
  <si>
    <r>
      <t xml:space="preserve">OBJETO: </t>
    </r>
    <r>
      <rPr>
        <sz val="11"/>
        <rFont val="Arial"/>
        <family val="2"/>
      </rPr>
      <t>DCC78 - DCC79 Contratar el suministro de elementos básicos y materiales para dotación de los botiquines ubicados en portales y  estaciones del Sistema TransMilenio y la sede administrativa de TRANSMILENIO S.A., así como los insumos necesarios para la gestión de riesgo biológico.</t>
    </r>
  </si>
  <si>
    <t>Artículo de uso médico, desechable, elaborado de madera con borde redondeado, pulido, aséptico, de superficie uniforme, lisa y sin astillas ni perforaciones, en empaque individual. caja x 100 con registro completos Invima - lote- fecha de vencimiento y fecha de fabricación  .( con fecha de vencimiento y registro Invima )</t>
  </si>
  <si>
    <t>Enchufe de corriente alterna de 110 voltios, batería de 3.5 voltios para equipo de órganos. mago metálico catalogo 72300, para el equipo referencia 97200</t>
  </si>
  <si>
    <t xml:space="preserve">Bolsa con cierre hermético de 5 cm de alto* 5 cm de ancho calibre 2. Paquete Por 100 </t>
  </si>
  <si>
    <t xml:space="preserve">Bolsa con cierre hermético de 10 cm de alto* 10 cm de ancho calibre 2. Paquete Por 100 </t>
  </si>
  <si>
    <t xml:space="preserve">Bolsa con cierre hermético de 20 cm de alto*10 cm de ancho calibre 2. Paquete Por 100 </t>
  </si>
  <si>
    <t>Botiquín tipo riñonera pernera de primeros auxilios, con dotación básica: * 2 Pares de guantes En látex de caucho natural grado alto de color blanco y/o natural.
* 5 paquetes de gasas estéril x 5 unidades.
* 10 pañitos alcoholadas.
* 1 vendaje elástico 3x5.
* 5 bandas adhesivas (Curas).
* 1 Micropore de 1/2 pulgada.
* 1 Silbato.
* 1 tijera punta roma
 Confeccionado en lona de alta resistencia. Altura 32 centímetros, Anchura 20 centímetros, Profundidad 3 centímetros</t>
  </si>
  <si>
    <t xml:space="preserve">Tipo: cánula de oxígeno estéril. Material: policloruro de vinilo (PVC), color: transparente. Diseño y especificaciones: cánula de oxígeno compuesta de aspirador nasal, tubo conductor, tubo ramificado, conector, 3 canales conectores y un gancho. Hecho en puck, con dos orificios nasales anatómicos. No tóxico, de alta duración, transparente, elástico y suave para la comodidad del paciente. Tubo de 210cm de largo, que asegura una fácil conexión de la máscara al tubo de oxígeno. De 0 - 3 lit / min, eficiente y hasta 5 lit/min. </t>
  </si>
  <si>
    <t xml:space="preserve">Tipo: cánula de oxígeno estéril. Material: policloruro de vinilo (PVC), color: transparente. Diseño y especificaciones: cánula de oxígeno compuesta de aspirador nasal, tubo conductor, tubo ramificado, conector, 3 canales conectores y un gancho. Hecho en puck, con dos orificios nasales anatómicos. No tóxico, de alta duración, transparente, elástico y suave para la comodidad del paciente. Tubo de 210cm de largo, que asegura una fácil conexión de la máscara al tubo de oxígeno. De 0 - 3 lit / min eficiente y hasta 5 lit/min. </t>
  </si>
  <si>
    <t>Para transportar cilindros de 415 y 682 litros de 11-12 centímetros de diámetro.
 • Capacidad 415 y 682 litros
• Ruedas de caucho
• Perilla para ajuste de altura
• Perilla para ajuste de diámetro</t>
  </si>
  <si>
    <t>Recipiente de color BLNACO en material plástico empleado para almacenar    residuos  aprovechables
 *capacidad 12 litros *alto 25,5 cm *material plástico
 *ancho 24 cm *color blanco *tipo papeleras pedal.
 *Recipiente de color blanco en material plástico empleado para almacenar residuos orgánicos *capacidad 12 litros.</t>
  </si>
  <si>
    <t xml:space="preserve">Recipiente de color rojo en material plástico empleado para almacenar    residuos    biológicos    o    peligrosos
 *capacidad 12 litros *alto 25,5 cm *material plástico
*ancho 24 cm *color rojo *tipo papeleras pedal.  
 *Recipiente de color rojo en material plástico empleado para almacenar residuos orgánicos *capacidad 12 litros </t>
  </si>
  <si>
    <t>Recipiente de color negro en material plástico empleado para almacenar    residuos    orgánicos
 *capacidad 12 litros *alto 25,5 cm *material plástico
 *ancho 24 cm *color negro *tipo papeleras pedal.
 *Recipiente de color negro en material plástico empleado para almacenar residuos orgánicos *capacidad 12 litros</t>
  </si>
  <si>
    <t>Gasa estéril entretejido, tejido uniforme plano de algodón, hidrófilo blanco, formada con numero de hilos y pesos variables libre hilachas e impurezas, medida de 5 cm x 5cm con borde ocultos 8 pliegues. Sobre De 3 Unidades De 5*5 // Caja Por 20 Sobres.  ( con fecha de vencimiento y registro Invima en cada paquete )</t>
  </si>
  <si>
    <t xml:space="preserve">La glicerina es un agente deshidratante osmótico con propiedades higroscópicas y lubricantes. Tiene también acción antiflogística local y tópica. Es emoliente, protegiendo y ablandando la piel. Frascos gotero de 25 ml </t>
  </si>
  <si>
    <t>Protección para manipulación de solventes y químicos, resistencia a punzadas, químicos y solvente</t>
  </si>
  <si>
    <t xml:space="preserve">Aparato médico que mida refrigeración y congelación.   Medidas:   11   x   10,1   x   2   cm y Rango temperatura: -10º +60°c Medidor de humedad y temperatura interior- exterior.
* Soporte para sobremesa o pared
* Alimentación: 1 batería 1.5v tipo AAA disponible con cable o calibración y mantenimiento capacitación  </t>
  </si>
  <si>
    <t xml:space="preserve">Solución antiséptica de uso externo, indicada para: Antisepsia de piel y heridas. Preparación prequirúrgica de piel. Antisepsia de piel en procedimientos. frasco x 120 ml </t>
  </si>
  <si>
    <t>El kit para inactivar derrames biológicos contiene los siguientes elementos:
*Un (1) recipiente plástico para almacenamiento de los insumos del kit. si, revisar si el actual sirve
*Mascarilla N95, con registro Invima, fecha de vencimiento en empaque individual cantidad dos (2) unidades. si cto epp
*Guantes industriales rojos, en empaque individual con su fecha de vencimiento y registro Invima si aplica, cantidad dos (2) unidades. si/aseo
*Gorro desechables, esterilizado, cantidad dos (2) unidades. sub red
*Monogafas de plástico, con registro Invima y fecha d vencimiento, cantidad una (1) unidad. si/cto epp
*Cinta de acordonamiento / aislamiento, cinta de peligro, cantidad 3 MTS. si/mantenimiento
*Bolsa roja contramarcada para riesgo biológico o infecciosos, 55 cm * 65 cm, cantidad tres (3) bolsas si
*Bata de manga larga esterilizada cantidad una (1) unidad. pendiente cotizar   
*Paño absorbente, en meque individual con registro Invima y fecha de vencimiento si aplica,  cantidad tres (3) unidades. si/reutilizarlo
*Un (1) contenedor plástico tipo guardián 0,3 litros.</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</si>
  <si>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</si>
  <si>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Juego de cinco férulas inmovilizadoras maleables para adultos elaboradas en material hipo alérgico, con cierres ajustables en velcro y táctil. Material cartón plast,semirrigidos, con características eficaces, simples, ligeras, lavables. Qué incluya:
-Inmovilizadores de mano.
-Inmovilizador de pierna
-Inmovilizador de brazo antebrazo
-Inmovilizador de pie y tobillo empacado en doble bolsa con cierre hermético. </t>
  </si>
  <si>
    <t xml:space="preserve">Kit obstétrico:
*Dos (2) bata quirúrgica manga larga Dos manillas
*Cinco (5) compresa estéril  
*Cinco (5) gasas estéril
*Dos (2) guantes estéril no 7
 *Dos (2) guantes estéril no 7.5
*Una (2) manta térmica  
*Cuatro (4) pinzas para Cordón umbilical o clamp
 *Cuatro (4 hoja de bisturí estéril
*Dos (2) peras de succión
*Una (1) cinta métrica
*Dos (2) bolsas para residuos peligrosos con anagrama
*Dos (2) sabanas azules
* Manilla binomio madre e hijo cuatro (4) unidades  
*Empacados al vació y esterilizados, con información de los elementos que están dentro del kit relacionando la dicha de vencimiento.  
</t>
  </si>
  <si>
    <t>Sulfato de magnesio 20gr sustancia pura polvo top bol x 50 disanfer , bolsa x 50 gramos</t>
  </si>
  <si>
    <t>Equipado con dos sensores para registrar la temperatura y la humedad de alta precisión.
* Rango de trabajo temperatura -40 a 80 °C
* Temperatura de precisión: ±0.5°C (20 ~ 40) ; ±0.1°C (otros)
* Resolución temperatura 0,1 °C
* Rango de trabajo Humedad 10 a 99%
* Humedad precisión: ± 3% RH (25¿ 20% ~ 90% RH); ± 5% RH (otros). Resolución humedad 0,1%
* Temperatura Ambiente de trabajo -30 a 70 °C
* Gran pantalla LCD multifunción para una fácil lectura y grabación, Con dos modelos para guardar datos: parada de grabación completa y batería de grabación cíclica o alimentación mediante USB. Fuente de alimentación: Utiliza batería de litio de 3,6 V AA ER14505 (opcional) o funciona a través de USB.
* Dos piezas de imanes incorporados son convenientes para fijar el registrador de datos en la superficie del material metálico.
 Características: - Una gran pantalla LCD para mostrar el número claramente. - Sensor de Humedad y Temperatura Externa Largo de 2 metros. - Dos modos de grabar datos: puntos completos para detener la grabación, o grabación cíclica (es decir, seguir registrando los datos de los 16000 puntos más recientes mientras borra los primeros puntos grabados, esta configuración se puede realizar en el software). - Sobre límite de sonido y luz de alarma. - Acortar automáticamente el intervalo de registro en caso de sobre temperatura y límite de humedad. - Dos piezas de imanes incorporados enviados con el registrador de temperatura son convenientes para fijarlos en la superficie del material metálico. Paquete: Registrador de datos de temperatura 1x, Sensor de temperatura 1x, Sensor de humedad 1x, Cable USB 1x, manual del usuario, mantenimiento y calibración.</t>
  </si>
  <si>
    <t xml:space="preserve">Cintas reactivas de análisis para glucosa de sangre. Caja y/o Paquete  X 50 </t>
  </si>
  <si>
    <t xml:space="preserve">*21x24cm
*Hoja doble
*Doblada en z
*Blanco
*Caja y/o Paquete por 150 UND </t>
  </si>
  <si>
    <t xml:space="preserve">Accesorio de conexión entre la bala de oxigeno o el regulador oxigeno y el humidificador, conector estándar 6 mm, conector de empuñadura con rosca macho de 0.4mm, con registro Invima y fecha de vencimiento en empaque individual. </t>
  </si>
  <si>
    <t xml:space="preserve">Fabricado en algodón 100% puro, no tejido, unido a través de una resina denominada acrilato - 3x5. Yardas Paquete X 12 Unidades </t>
  </si>
  <si>
    <t xml:space="preserve">MANTENIMIENTO ELEMENTOS DE EMERGENCIA </t>
  </si>
  <si>
    <t xml:space="preserve">Limpieza general de los elementos de emergencia, ubicados en las estacione, conste en cambio de protocolo usos de llaves y señalización. </t>
  </si>
  <si>
    <t xml:space="preserve">Fabricado en lámina de acero inoxidable calibre 18 tipo 304 - 2B antiácidos.
*Dos (2) puertas en acero inoxidable calibre 18 tipo 304 - 2B antiácidos.   * Pasadores en acero inoxidable, de barra plana de 3", para la puerta fija.  
*Bisagras en eje en acero inoxidable calibre 20 tipo 304 - 2B antiácidos. *Dobles interno y en empaque de caucho.  
*Cerradura tipo guantera con sistema integral de bloqueo superior e inferior, con llave maestra.
*Terminados con soldadura de argón.
* Suministro e instalación.
*Dimensiones 50 cm de alto; 50 cm de ancho; 30 cm de fondo </t>
  </si>
  <si>
    <t xml:space="preserve">* Soporte de platina de 3 mm de grosor en H.
*4 tornillo hexagonal de 3", con arandelas y tuercas de seguridad. *Empaque en caucho para evitar la filtración de agua y polvo. *Suministro e instalación. </t>
  </si>
  <si>
    <t>Instalación y desinstalación del sistema de seguridad para botiquín y/o tabla espinal rígida, en las estaciones del sistema transmilenio, en jornada nocturna.</t>
  </si>
  <si>
    <t>*Suministro e instalación de dos (2) puertas en acero inoxidable calibre 18 tipo 304 - 2B antiácidos.
*Dimensiones de las puertas, una (1) de 50 cm de alto por 30 ancho y la segunda (2) 50 cm de alto por 20 de ancho.
*Suministro e instalación de bisagras en eje en acero inoxidable calibre 20 tipo 304 - 2B antiácidos.
*Suministro e instalación de pasadores en acero inoxidable, de barra plana de 3", para la puerta fija.</t>
  </si>
  <si>
    <t xml:space="preserve">Copia Llave sistema de seguridad para camilla o/y botiquín </t>
  </si>
  <si>
    <t xml:space="preserve">Suministro e instalación del soporte tipo H fabricado en platina de 3 mm de grosor.
*4 tornillos en hexagonal de 3", con arandelas y tuercas de seguridad.  </t>
  </si>
  <si>
    <t xml:space="preserve">Suministro e instalación del soporte fabricado en lamina cola rolld de calibre 16, largo 38 cm y ancho 25 cm, con brazo de 10 cm de ancho y 38cm de largo, que permita apertura y cierre, dos bisagras calibré 20 dimensiones de la aleta 65mm x 39mm Varilla de 3/8 y acabado en hierro.
* 4 tornillo hexagonal de 3", con arandelas y tuercas de seguridad.
* Suministro e instalación de cerradura para gabinete con cerrojo de seguridad, con dos llaves. </t>
  </si>
  <si>
    <t xml:space="preserve">Suministro e instalación del soporte fabricado en lamina cold rolld de calibre 16, largo 70 cm y ancho 50 cm, con brazo de 20 cm de ancho y 70cm de largo, que permita apertura y cierre, dos bisagras calibré 20 dimensiones de la aleta 150mm x 80mm Varilla de 3/8 y acabado en hierro.
* 4 tornillo hexagonal de 3", con arandelas y tuercas de seguridad.
* Suministro e instalación de cerradura para gabinete con cerrojo de seguridad, con dos llaves. </t>
  </si>
  <si>
    <t xml:space="preserve">JERINGAS </t>
  </si>
  <si>
    <t xml:space="preserve">Jeringa desechable de 50 ml </t>
  </si>
  <si>
    <t>GEL REFRIGERANTE PILA</t>
  </si>
  <si>
    <t>Gel refrigerante para la cadena de frio en presentación pila Cold Fresh. Presentación 440 g. MEDIDAS: alto 17,5cm ancho 10 y grueso 3 cm. Pila refrigerante empaque resistente y reutilizable. El gel refrigerante es considerado una de las mejores opciones para la conservación de temperatura ya que es ligero, moldeable, no tóxico y reutilizable. Ideal para uso del sector farmacéutico y alimentario, en cantidades adecuadas se emplea para traslados largos a temperatura de conservación entre 2°C y 8 ° C. Se puede utilizar para empacar productos a bajas temperaturas, como alimentos refrigerados o congelados, bebidas, medicamentos y vacunas o como bolsa de hielo para golpes, fiebre, entre otros.</t>
  </si>
  <si>
    <t xml:space="preserve">SENALETICA PARA ZONAS CARDIOPROTEGIDAS Y ELEMENTOS DE EMERGENCIA </t>
  </si>
  <si>
    <t xml:space="preserve">La señalización de zonas cardio protegidas y desfibriladores (DEA/DESA) bajo la norma ISO 7010 (código E010) requiere un pictograma blanco sobre fondo verde (mínimo 50% de la superficie). Las medidas estándar más comunes son 20 x 20 cm para distancias cortas y 30 x 30 cm o mayores para espacios amplios. adicional debe contemplar la ubicación para los elenos de emergencia (camilla y botiquín). </t>
  </si>
  <si>
    <t xml:space="preserve">KIT DE CARRETERA </t>
  </si>
  <si>
    <t>Kit de Carretera
* Un (1) Inmovilizador cervical ajustable.
* Una (1) Manta térmica de botiquín.
* Un  (1) Botiquín complementado entre tipo A o B ( 10 gasas estériles, 5 compresas estériles en empaque individual, 2 vendas de algodón laminado de 5*5, 2 vendas elásticas de 5*5, 10 guantes de látex estéril, 2 solución salina, 1 yodopovidona espuma x 120 ml, 1 alcohol antiséptico x 120 ml, 1 esparadrapo rollo tela 2", curas paquete x 50 unidades, 1 tijera de trauma, 2 tapabocas N95, 1 monogafas).</t>
  </si>
  <si>
    <t>Carro de plástico de gran capacidad: Organizador para artículos esenciales para sala de lactancia estructura de 3 niveles marco de malla de material ABS , tubo resistente Con un mango y cuatro ruedas resistentes (2 bloqueables),  fácil de mover.</t>
  </si>
  <si>
    <t xml:space="preserve">GLICERINA CARBINATADA </t>
  </si>
  <si>
    <t xml:space="preserve">solución líquida de uso tópico empleada principalmente para reblandecer tapones de cerumen en el oído, facilitar su extracción y limpiar el conducto auditivo 30ml </t>
  </si>
  <si>
    <t xml:space="preserve">El formato debe ser diligenciado en su totalidad incluyendo el nombre del representante de la empresa y la firma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</si>
</sst>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42" formatCode="_-&quot;$&quot;\ * #,##0_-;\-&quot;$&quot;\ * #,##0_-;_-&quot;$&quot;\ * &quot;-&quot;_-;_-@_-"/>
    <numFmt numFmtId="44" formatCode="_-&quot;$&quot;\ * #,##0.00_-;\-&quot;$&quot;\ * #,##0.00_-;_-&quot;$&quot;\ * &quot;-&quot;??_-;_-@_-"/>
    <numFmt numFmtId="164" formatCode="[$-240A]d&quot; de &quot;mmmm&quot; de &quot;yyyy;@"/>
    <numFmt numFmtId="165" formatCode="&quot;$&quot;\ #,##0"/>
    <numFmt numFmtId="166" formatCode="&quot;$&quot;\ #,##0.00"/>
  </numFmts>
  <fonts count="37"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b/>
      <u/>
      <sz val="12"/>
      <color theme="1"/>
      <name val="Arial"/>
      <family val="2"/>
    </font>
    <font>
      <sz val="12"/>
      <color rgb="FF000000"/>
      <name val="Arial"/>
      <family val="2"/>
    </font>
    <font>
      <u/>
      <sz val="11"/>
      <color theme="10"/>
      <name val="Calibri"/>
      <family val="2"/>
      <scheme val="minor"/>
    </font>
    <font>
      <sz val="9"/>
      <color theme="1"/>
      <name val="Arial"/>
      <family val="2"/>
    </font>
    <font>
      <b/>
      <sz val="9"/>
      <color rgb="FFFF0000"/>
      <name val="Arial"/>
      <family val="2"/>
    </font>
    <font>
      <b/>
      <sz val="9"/>
      <color theme="1"/>
      <name val="Arial"/>
      <family val="2"/>
    </font>
    <font>
      <b/>
      <u/>
      <sz val="11"/>
      <color rgb="FFFF0000"/>
      <name val="Arial"/>
      <family val="2"/>
    </font>
    <font>
      <b/>
      <sz val="11"/>
      <color theme="1"/>
      <name val="Arial"/>
      <family val="2"/>
    </font>
    <font>
      <b/>
      <sz val="11"/>
      <color rgb="FFFF0000"/>
      <name val="Arial"/>
      <family val="2"/>
    </font>
    <font>
      <b/>
      <sz val="12"/>
      <color rgb="FFFF0000"/>
      <name val="Arial"/>
      <family val="2"/>
    </font>
    <font>
      <b/>
      <sz val="12"/>
      <color rgb="FF000000"/>
      <name val="Arial"/>
      <family val="2"/>
    </font>
    <font>
      <b/>
      <u/>
      <sz val="11"/>
      <color rgb="FF000000"/>
      <name val="Arial"/>
      <family val="2"/>
    </font>
    <font>
      <sz val="8"/>
      <color rgb="FF000000"/>
      <name val="Arial Narrow"/>
      <family val="2"/>
    </font>
    <font>
      <sz val="12"/>
      <name val="Arial"/>
      <family val="2"/>
    </font>
    <font>
      <sz val="8"/>
      <color theme="1"/>
      <name val="Arial"/>
      <family val="2"/>
    </font>
    <font>
      <b/>
      <sz val="10"/>
      <color theme="1"/>
      <name val="Arial"/>
      <family val="2"/>
    </font>
    <font>
      <sz val="10"/>
      <color theme="1"/>
      <name val="Arial"/>
      <family val="2"/>
    </font>
    <font>
      <b/>
      <u/>
      <sz val="10"/>
      <color theme="1"/>
      <name val="Arial"/>
      <family val="2"/>
    </font>
    <font>
      <sz val="11"/>
      <color theme="1"/>
      <name val="Arial"/>
      <family val="2"/>
    </font>
    <font>
      <sz val="10"/>
      <color theme="1"/>
      <name val="Times New Roman"/>
      <family val="1"/>
    </font>
    <font>
      <b/>
      <sz val="10"/>
      <color rgb="FF000000"/>
      <name val="Times New Roman"/>
      <family val="1"/>
    </font>
    <font>
      <sz val="8"/>
      <name val="Calibri"/>
      <family val="2"/>
      <scheme val="minor"/>
    </font>
    <font>
      <b/>
      <sz val="11"/>
      <name val="Arial"/>
      <family val="2"/>
    </font>
    <font>
      <b/>
      <sz val="10"/>
      <name val="Arial"/>
      <family val="2"/>
    </font>
    <font>
      <sz val="10"/>
      <name val="Arial"/>
      <family val="2"/>
    </font>
    <font>
      <b/>
      <sz val="9"/>
      <color theme="0"/>
      <name val="Tahoma"/>
      <family val="2"/>
    </font>
    <font>
      <sz val="9"/>
      <color theme="1"/>
      <name val="Tahoma"/>
      <family val="2"/>
    </font>
    <font>
      <b/>
      <sz val="11"/>
      <color theme="0"/>
      <name val="Tahoma"/>
      <family val="2"/>
    </font>
    <font>
      <b/>
      <sz val="11"/>
      <color theme="1"/>
      <name val="Calibri"/>
      <family val="2"/>
      <scheme val="minor"/>
    </font>
    <font>
      <sz val="10"/>
      <name val="Arial Narrow"/>
      <family val="2"/>
    </font>
    <font>
      <sz val="10"/>
      <name val="Times New Roman"/>
      <family val="1"/>
    </font>
    <font>
      <sz val="9"/>
      <name val="Times New Roman"/>
      <family val="1"/>
    </font>
    <font>
      <sz val="11"/>
      <name val="Arial"/>
      <family val="2"/>
    </font>
  </fonts>
  <fills count="9">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2" tint="-0.249977111117893"/>
        <bgColor indexed="31"/>
      </patternFill>
    </fill>
    <fill>
      <patternFill patternType="solid">
        <fgColor rgb="FFFFFF00"/>
        <bgColor indexed="64"/>
      </patternFill>
    </fill>
    <fill>
      <patternFill patternType="solid">
        <fgColor theme="0" tint="-0.499984740745262"/>
        <bgColor indexed="64"/>
      </patternFill>
    </fill>
    <fill>
      <patternFill patternType="solid">
        <fgColor theme="0" tint="-0.34998626667073579"/>
        <bgColor indexed="64"/>
      </patternFill>
    </fill>
  </fills>
  <borders count="5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top style="thin">
        <color indexed="64"/>
      </top>
      <bottom style="thin">
        <color auto="1"/>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thin">
        <color auto="1"/>
      </left>
      <right style="medium">
        <color indexed="64"/>
      </right>
      <top/>
      <bottom style="thin">
        <color auto="1"/>
      </bottom>
      <diagonal/>
    </border>
    <border>
      <left/>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style="medium">
        <color indexed="64"/>
      </right>
      <top style="medium">
        <color indexed="64"/>
      </top>
      <bottom style="thin">
        <color indexed="64"/>
      </bottom>
      <diagonal/>
    </border>
    <border>
      <left style="medium">
        <color indexed="64"/>
      </left>
      <right style="thin">
        <color auto="1"/>
      </right>
      <top style="medium">
        <color indexed="64"/>
      </top>
      <bottom style="thin">
        <color auto="1"/>
      </bottom>
      <diagonal/>
    </border>
    <border>
      <left style="medium">
        <color indexed="64"/>
      </left>
      <right style="thin">
        <color auto="1"/>
      </right>
      <top style="thin">
        <color auto="1"/>
      </top>
      <bottom style="thin">
        <color auto="1"/>
      </bottom>
      <diagonal/>
    </border>
    <border>
      <left style="medium">
        <color indexed="64"/>
      </left>
      <right style="thin">
        <color auto="1"/>
      </right>
      <top style="thin">
        <color auto="1"/>
      </top>
      <bottom style="medium">
        <color indexed="64"/>
      </bottom>
      <diagonal/>
    </border>
    <border>
      <left style="medium">
        <color indexed="64"/>
      </left>
      <right style="thin">
        <color auto="1"/>
      </right>
      <top/>
      <bottom style="thin">
        <color auto="1"/>
      </bottom>
      <diagonal/>
    </border>
  </borders>
  <cellStyleXfs count="12">
    <xf numFmtId="0" fontId="0" fillId="0" borderId="0"/>
    <xf numFmtId="9" fontId="1" fillId="0" borderId="0" applyFont="0" applyFill="0" applyBorder="0" applyAlignment="0" applyProtection="0"/>
    <xf numFmtId="0" fontId="6" fillId="0" borderId="0" applyNumberFormat="0" applyFill="0" applyBorder="0" applyAlignment="0" applyProtection="0"/>
    <xf numFmtId="0" fontId="22" fillId="0" borderId="0"/>
    <xf numFmtId="44" fontId="1" fillId="0" borderId="0" applyFont="0" applyFill="0" applyBorder="0" applyAlignment="0" applyProtection="0"/>
    <xf numFmtId="0" fontId="1" fillId="0" borderId="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cellStyleXfs>
  <cellXfs count="172">
    <xf numFmtId="0" fontId="0" fillId="0" borderId="0" xfId="0"/>
    <xf numFmtId="0" fontId="2" fillId="0" borderId="0" xfId="0" applyFont="1" applyAlignment="1">
      <alignment vertical="center" wrapText="1"/>
    </xf>
    <xf numFmtId="0" fontId="2" fillId="0" borderId="0" xfId="0" applyFont="1" applyAlignment="1">
      <alignment horizontal="justify" vertical="center" wrapText="1"/>
    </xf>
    <xf numFmtId="0" fontId="3" fillId="0" borderId="0" xfId="0" applyFont="1" applyAlignment="1">
      <alignment horizontal="center" vertical="center" wrapText="1"/>
    </xf>
    <xf numFmtId="0" fontId="5" fillId="0" borderId="1" xfId="0" applyFont="1" applyBorder="1" applyAlignment="1">
      <alignment vertical="center" wrapText="1"/>
    </xf>
    <xf numFmtId="0" fontId="2"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4" xfId="0" applyFont="1" applyBorder="1" applyAlignment="1">
      <alignment horizontal="justify" vertical="center" wrapText="1"/>
    </xf>
    <xf numFmtId="0" fontId="0" fillId="0" borderId="0" xfId="0" applyAlignment="1">
      <alignment vertical="center"/>
    </xf>
    <xf numFmtId="0" fontId="2" fillId="0" borderId="0" xfId="0" applyFont="1" applyAlignment="1">
      <alignment horizontal="left" vertical="center" wrapText="1"/>
    </xf>
    <xf numFmtId="0" fontId="3" fillId="0" borderId="1" xfId="0" applyFont="1" applyBorder="1" applyAlignment="1">
      <alignment horizontal="center" vertical="center" wrapText="1"/>
    </xf>
    <xf numFmtId="0" fontId="3" fillId="3" borderId="14"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14" fillId="3" borderId="15" xfId="0" applyFont="1" applyFill="1" applyBorder="1" applyAlignment="1">
      <alignment horizontal="center" vertical="center" wrapText="1"/>
    </xf>
    <xf numFmtId="0" fontId="14" fillId="3" borderId="15" xfId="0" applyFont="1" applyFill="1" applyBorder="1" applyAlignment="1">
      <alignment horizontal="justify" vertical="center" wrapText="1"/>
    </xf>
    <xf numFmtId="0" fontId="2" fillId="0" borderId="0" xfId="0" applyFont="1" applyAlignment="1">
      <alignment wrapText="1"/>
    </xf>
    <xf numFmtId="0" fontId="2" fillId="0" borderId="16" xfId="0" applyFont="1" applyBorder="1" applyAlignment="1">
      <alignment horizontal="center" vertical="center"/>
    </xf>
    <xf numFmtId="0" fontId="17" fillId="0" borderId="16" xfId="0" applyFont="1" applyBorder="1" applyAlignment="1">
      <alignment horizontal="center" vertical="center" wrapText="1"/>
    </xf>
    <xf numFmtId="0" fontId="2" fillId="0" borderId="17" xfId="0" applyFont="1" applyBorder="1" applyAlignment="1">
      <alignment horizontal="center" vertical="center"/>
    </xf>
    <xf numFmtId="3" fontId="17" fillId="0" borderId="4" xfId="0" applyNumberFormat="1" applyFont="1" applyBorder="1" applyAlignment="1">
      <alignment horizontal="center" vertical="center" wrapText="1"/>
    </xf>
    <xf numFmtId="9" fontId="2" fillId="4" borderId="4" xfId="1" applyFont="1" applyFill="1" applyBorder="1" applyAlignment="1" applyProtection="1">
      <alignment horizontal="center" vertical="center" wrapText="1"/>
      <protection locked="0"/>
    </xf>
    <xf numFmtId="165" fontId="2" fillId="4" borderId="4" xfId="0" applyNumberFormat="1" applyFont="1" applyFill="1" applyBorder="1" applyAlignment="1" applyProtection="1">
      <alignment horizontal="right" vertical="center" wrapText="1"/>
      <protection locked="0"/>
    </xf>
    <xf numFmtId="165" fontId="2" fillId="0" borderId="4" xfId="0" applyNumberFormat="1" applyFont="1" applyBorder="1" applyAlignment="1">
      <alignment horizontal="right" vertical="center" wrapText="1"/>
    </xf>
    <xf numFmtId="165" fontId="2" fillId="0" borderId="17" xfId="0" applyNumberFormat="1" applyFont="1" applyBorder="1" applyAlignment="1">
      <alignment horizontal="right" vertical="center" wrapText="1"/>
    </xf>
    <xf numFmtId="0" fontId="2" fillId="0" borderId="4" xfId="0" applyFont="1" applyBorder="1" applyAlignment="1">
      <alignment wrapText="1"/>
    </xf>
    <xf numFmtId="0" fontId="2" fillId="0" borderId="18" xfId="0" applyFont="1" applyBorder="1" applyAlignment="1">
      <alignment horizontal="center" vertical="center"/>
    </xf>
    <xf numFmtId="0" fontId="17" fillId="0" borderId="18" xfId="0" applyFont="1" applyBorder="1" applyAlignment="1">
      <alignment horizontal="center" vertical="center" wrapText="1"/>
    </xf>
    <xf numFmtId="0" fontId="2" fillId="0" borderId="2" xfId="0" applyFont="1" applyBorder="1" applyAlignment="1">
      <alignment horizontal="center" vertical="center"/>
    </xf>
    <xf numFmtId="3" fontId="17" fillId="0" borderId="2" xfId="0" applyNumberFormat="1" applyFont="1" applyBorder="1" applyAlignment="1">
      <alignment horizontal="center" vertical="center" wrapText="1"/>
    </xf>
    <xf numFmtId="9" fontId="2" fillId="4" borderId="1" xfId="1" applyFont="1" applyFill="1" applyBorder="1" applyAlignment="1" applyProtection="1">
      <alignment horizontal="center" vertical="center" wrapText="1"/>
      <protection locked="0"/>
    </xf>
    <xf numFmtId="165" fontId="2" fillId="4" borderId="1" xfId="0" applyNumberFormat="1" applyFont="1" applyFill="1" applyBorder="1" applyAlignment="1" applyProtection="1">
      <alignment horizontal="right" vertical="center" wrapText="1"/>
      <protection locked="0"/>
    </xf>
    <xf numFmtId="165" fontId="2" fillId="0" borderId="1" xfId="0" applyNumberFormat="1" applyFont="1" applyBorder="1" applyAlignment="1">
      <alignment horizontal="right" vertical="center" wrapText="1"/>
    </xf>
    <xf numFmtId="165" fontId="2" fillId="0" borderId="2" xfId="0" applyNumberFormat="1" applyFont="1" applyBorder="1" applyAlignment="1">
      <alignment horizontal="right" vertical="center" wrapText="1"/>
    </xf>
    <xf numFmtId="0" fontId="18" fillId="0" borderId="1" xfId="0" applyFont="1" applyBorder="1" applyAlignment="1">
      <alignment horizontal="center" vertical="center" wrapText="1"/>
    </xf>
    <xf numFmtId="0" fontId="2" fillId="0" borderId="19" xfId="0" applyFont="1" applyBorder="1" applyAlignment="1">
      <alignment horizontal="center" vertical="center"/>
    </xf>
    <xf numFmtId="0" fontId="17" fillId="0" borderId="19" xfId="0" applyFont="1" applyBorder="1" applyAlignment="1">
      <alignment horizontal="center" vertical="center" wrapText="1"/>
    </xf>
    <xf numFmtId="0" fontId="2" fillId="0" borderId="20" xfId="0" applyFont="1" applyBorder="1" applyAlignment="1">
      <alignment horizontal="center" vertical="center"/>
    </xf>
    <xf numFmtId="3" fontId="17" fillId="0" borderId="20" xfId="0" applyNumberFormat="1" applyFont="1" applyBorder="1" applyAlignment="1">
      <alignment horizontal="center" vertical="center" wrapText="1"/>
    </xf>
    <xf numFmtId="9" fontId="2" fillId="4" borderId="19" xfId="1" applyFont="1" applyFill="1" applyBorder="1" applyAlignment="1" applyProtection="1">
      <alignment horizontal="center" vertical="center" wrapText="1"/>
      <protection locked="0"/>
    </xf>
    <xf numFmtId="165" fontId="2" fillId="4" borderId="19" xfId="0" applyNumberFormat="1" applyFont="1" applyFill="1" applyBorder="1" applyAlignment="1" applyProtection="1">
      <alignment horizontal="right" vertical="center" wrapText="1"/>
      <protection locked="0"/>
    </xf>
    <xf numFmtId="165" fontId="2" fillId="0" borderId="18" xfId="0" applyNumberFormat="1" applyFont="1" applyBorder="1" applyAlignment="1">
      <alignment horizontal="right" vertical="center" wrapText="1"/>
    </xf>
    <xf numFmtId="165" fontId="2" fillId="0" borderId="5" xfId="0" applyNumberFormat="1" applyFont="1" applyBorder="1" applyAlignment="1">
      <alignment horizontal="right" vertical="center" wrapText="1"/>
    </xf>
    <xf numFmtId="0" fontId="18" fillId="0" borderId="19" xfId="0" applyFont="1" applyBorder="1" applyAlignment="1">
      <alignment horizontal="center" vertical="center" wrapText="1"/>
    </xf>
    <xf numFmtId="0" fontId="2" fillId="0" borderId="21" xfId="0" applyFont="1" applyBorder="1" applyAlignment="1">
      <alignment horizontal="center" vertical="center"/>
    </xf>
    <xf numFmtId="0" fontId="17" fillId="0" borderId="21" xfId="0" applyFont="1" applyBorder="1" applyAlignment="1">
      <alignment horizontal="center" vertical="center"/>
    </xf>
    <xf numFmtId="0" fontId="2" fillId="0" borderId="22" xfId="0" applyFont="1" applyBorder="1" applyAlignment="1">
      <alignment horizontal="center" vertical="center"/>
    </xf>
    <xf numFmtId="9" fontId="2" fillId="4" borderId="23" xfId="1" applyFont="1" applyFill="1" applyBorder="1" applyAlignment="1" applyProtection="1">
      <alignment horizontal="center" vertical="center" wrapText="1"/>
      <protection locked="0"/>
    </xf>
    <xf numFmtId="165" fontId="2" fillId="4" borderId="23" xfId="0" applyNumberFormat="1" applyFont="1" applyFill="1" applyBorder="1" applyAlignment="1" applyProtection="1">
      <alignment horizontal="right" vertical="center" wrapText="1"/>
      <protection locked="0"/>
    </xf>
    <xf numFmtId="165" fontId="2" fillId="0" borderId="23" xfId="0" applyNumberFormat="1" applyFont="1" applyBorder="1" applyAlignment="1">
      <alignment horizontal="right" vertical="center" wrapText="1"/>
    </xf>
    <xf numFmtId="165" fontId="2" fillId="0" borderId="22" xfId="0" applyNumberFormat="1" applyFont="1" applyBorder="1" applyAlignment="1">
      <alignment horizontal="right" vertical="center" wrapText="1"/>
    </xf>
    <xf numFmtId="0" fontId="2" fillId="0" borderId="23" xfId="0" applyFont="1" applyBorder="1" applyAlignment="1">
      <alignment wrapText="1"/>
    </xf>
    <xf numFmtId="0" fontId="17" fillId="0" borderId="18" xfId="0" applyFont="1" applyBorder="1" applyAlignment="1">
      <alignment horizontal="center" vertical="center"/>
    </xf>
    <xf numFmtId="0" fontId="2" fillId="0" borderId="1" xfId="0" applyFont="1" applyBorder="1" applyAlignment="1">
      <alignment wrapText="1"/>
    </xf>
    <xf numFmtId="0" fontId="2" fillId="0" borderId="5" xfId="0" applyFont="1" applyBorder="1" applyAlignment="1">
      <alignment horizontal="center" vertical="center"/>
    </xf>
    <xf numFmtId="9" fontId="2" fillId="4" borderId="18" xfId="1" applyFont="1" applyFill="1" applyBorder="1" applyAlignment="1" applyProtection="1">
      <alignment horizontal="center" vertical="center" wrapText="1"/>
      <protection locked="0"/>
    </xf>
    <xf numFmtId="165" fontId="2" fillId="4" borderId="18" xfId="0" applyNumberFormat="1" applyFont="1" applyFill="1" applyBorder="1" applyAlignment="1" applyProtection="1">
      <alignment horizontal="right" vertical="center" wrapText="1"/>
      <protection locked="0"/>
    </xf>
    <xf numFmtId="0" fontId="2" fillId="0" borderId="18" xfId="0" applyFont="1" applyBorder="1" applyAlignment="1">
      <alignment wrapText="1"/>
    </xf>
    <xf numFmtId="0" fontId="17" fillId="0" borderId="19" xfId="0" applyFont="1" applyBorder="1" applyAlignment="1">
      <alignment horizontal="center" vertical="center"/>
    </xf>
    <xf numFmtId="165" fontId="2" fillId="0" borderId="19" xfId="0" applyNumberFormat="1" applyFont="1" applyBorder="1" applyAlignment="1">
      <alignment horizontal="right" vertical="center" wrapText="1"/>
    </xf>
    <xf numFmtId="165" fontId="2" fillId="0" borderId="20" xfId="0" applyNumberFormat="1" applyFont="1" applyBorder="1" applyAlignment="1">
      <alignment horizontal="right" vertical="center" wrapText="1"/>
    </xf>
    <xf numFmtId="0" fontId="2" fillId="0" borderId="19" xfId="0" applyFont="1" applyBorder="1" applyAlignment="1">
      <alignment wrapText="1"/>
    </xf>
    <xf numFmtId="0" fontId="17" fillId="0" borderId="16" xfId="0" applyFont="1" applyBorder="1" applyAlignment="1">
      <alignment horizontal="center" vertical="center"/>
    </xf>
    <xf numFmtId="0" fontId="2" fillId="0" borderId="1" xfId="0" applyFont="1" applyBorder="1" applyAlignment="1">
      <alignment horizontal="center" vertical="center"/>
    </xf>
    <xf numFmtId="0" fontId="17" fillId="0" borderId="1" xfId="0" applyFont="1" applyBorder="1" applyAlignment="1">
      <alignment horizontal="center" vertical="center"/>
    </xf>
    <xf numFmtId="3" fontId="3" fillId="0" borderId="4" xfId="0" applyNumberFormat="1" applyFont="1" applyBorder="1" applyAlignment="1">
      <alignment horizontal="center" vertical="center" wrapText="1"/>
    </xf>
    <xf numFmtId="165" fontId="3" fillId="0" borderId="24" xfId="0" applyNumberFormat="1" applyFont="1" applyBorder="1" applyAlignment="1">
      <alignment horizontal="right" vertical="center" wrapText="1"/>
    </xf>
    <xf numFmtId="0" fontId="2" fillId="0" borderId="5" xfId="0" applyFont="1" applyBorder="1" applyAlignment="1">
      <alignment wrapText="1"/>
    </xf>
    <xf numFmtId="0" fontId="3" fillId="0" borderId="0" xfId="0" applyFont="1" applyAlignment="1">
      <alignment vertical="center" wrapText="1"/>
    </xf>
    <xf numFmtId="0" fontId="2" fillId="0" borderId="0" xfId="0" applyFont="1" applyAlignment="1">
      <alignment vertical="top" wrapText="1"/>
    </xf>
    <xf numFmtId="0" fontId="2" fillId="0" borderId="0" xfId="0" applyFont="1" applyAlignment="1">
      <alignment horizontal="justify" wrapText="1"/>
    </xf>
    <xf numFmtId="0" fontId="23" fillId="2" borderId="0" xfId="0" applyFont="1" applyFill="1" applyAlignment="1">
      <alignment vertical="center" wrapText="1"/>
    </xf>
    <xf numFmtId="0" fontId="23" fillId="2" borderId="0" xfId="0" applyFont="1" applyFill="1" applyAlignment="1">
      <alignment horizontal="center" vertical="center" wrapText="1"/>
    </xf>
    <xf numFmtId="0" fontId="27" fillId="2" borderId="26" xfId="0" applyFont="1" applyFill="1" applyBorder="1" applyAlignment="1">
      <alignment vertical="center"/>
    </xf>
    <xf numFmtId="0" fontId="27" fillId="2" borderId="28" xfId="0" applyFont="1" applyFill="1" applyBorder="1" applyAlignment="1">
      <alignment vertical="center"/>
    </xf>
    <xf numFmtId="0" fontId="27" fillId="2" borderId="30" xfId="0" applyFont="1" applyFill="1" applyBorder="1" applyAlignment="1">
      <alignment vertical="center"/>
    </xf>
    <xf numFmtId="0" fontId="0" fillId="2" borderId="0" xfId="0" applyFill="1" applyAlignment="1">
      <alignment vertical="center"/>
    </xf>
    <xf numFmtId="0" fontId="27" fillId="2" borderId="35"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37" xfId="0" applyFont="1" applyFill="1" applyBorder="1" applyAlignment="1">
      <alignment horizontal="center" vertical="center"/>
    </xf>
    <xf numFmtId="0" fontId="27" fillId="5" borderId="33" xfId="0" applyFont="1" applyFill="1" applyBorder="1" applyAlignment="1">
      <alignment horizontal="center" vertical="center" wrapText="1"/>
    </xf>
    <xf numFmtId="0" fontId="27" fillId="5" borderId="34" xfId="0" applyFont="1" applyFill="1" applyBorder="1" applyAlignment="1">
      <alignment horizontal="center" vertical="center" wrapText="1"/>
    </xf>
    <xf numFmtId="0" fontId="27" fillId="5" borderId="32" xfId="0" applyFont="1" applyFill="1" applyBorder="1" applyAlignment="1">
      <alignment horizontal="center" vertical="center" wrapText="1"/>
    </xf>
    <xf numFmtId="165" fontId="0" fillId="0" borderId="0" xfId="0" applyNumberFormat="1"/>
    <xf numFmtId="0" fontId="29" fillId="7" borderId="46" xfId="0" applyFont="1" applyFill="1" applyBorder="1" applyAlignment="1">
      <alignment vertical="center"/>
    </xf>
    <xf numFmtId="0" fontId="29" fillId="7" borderId="47" xfId="0" applyFont="1" applyFill="1" applyBorder="1" applyAlignment="1">
      <alignment vertical="center"/>
    </xf>
    <xf numFmtId="0" fontId="29" fillId="7" borderId="48" xfId="0" applyFont="1" applyFill="1" applyBorder="1" applyAlignment="1">
      <alignment vertical="center"/>
    </xf>
    <xf numFmtId="0" fontId="31" fillId="7" borderId="3" xfId="0" applyFont="1" applyFill="1" applyBorder="1" applyAlignment="1">
      <alignment horizontal="center" vertical="center" wrapText="1"/>
    </xf>
    <xf numFmtId="0" fontId="32" fillId="8" borderId="33" xfId="0" applyFont="1" applyFill="1" applyBorder="1" applyAlignment="1">
      <alignment horizontal="center"/>
    </xf>
    <xf numFmtId="44" fontId="32" fillId="8" borderId="33" xfId="0" applyNumberFormat="1" applyFont="1" applyFill="1" applyBorder="1"/>
    <xf numFmtId="165" fontId="32" fillId="8" borderId="34" xfId="0" applyNumberFormat="1" applyFont="1" applyFill="1" applyBorder="1"/>
    <xf numFmtId="0" fontId="20" fillId="0" borderId="1" xfId="0" applyFont="1" applyBorder="1" applyAlignment="1">
      <alignment horizontal="center" vertical="center" wrapText="1"/>
    </xf>
    <xf numFmtId="44" fontId="20" fillId="6" borderId="1" xfId="6" applyFont="1" applyFill="1" applyBorder="1" applyAlignment="1">
      <alignment horizontal="center" vertical="center" wrapText="1"/>
    </xf>
    <xf numFmtId="0" fontId="20" fillId="0" borderId="47" xfId="0" applyFont="1" applyBorder="1" applyAlignment="1">
      <alignment horizontal="center" vertical="center" wrapText="1"/>
    </xf>
    <xf numFmtId="0" fontId="20" fillId="0" borderId="49" xfId="0" applyFont="1" applyBorder="1" applyAlignment="1">
      <alignment horizontal="center" vertical="center" wrapText="1"/>
    </xf>
    <xf numFmtId="0" fontId="20" fillId="0" borderId="4" xfId="0" applyFont="1" applyBorder="1" applyAlignment="1">
      <alignment horizontal="center" vertical="center" wrapText="1"/>
    </xf>
    <xf numFmtId="44" fontId="20" fillId="6" borderId="4" xfId="6" applyFont="1" applyFill="1" applyBorder="1" applyAlignment="1">
      <alignment horizontal="center" vertical="center" wrapText="1"/>
    </xf>
    <xf numFmtId="0" fontId="31" fillId="7" borderId="43" xfId="0" applyFont="1" applyFill="1" applyBorder="1" applyAlignment="1">
      <alignment horizontal="center" vertical="center" wrapText="1"/>
    </xf>
    <xf numFmtId="166" fontId="20" fillId="0" borderId="41" xfId="0" applyNumberFormat="1" applyFont="1" applyBorder="1" applyAlignment="1">
      <alignment horizontal="center" vertical="center" wrapText="1"/>
    </xf>
    <xf numFmtId="0" fontId="27" fillId="2" borderId="31" xfId="0" applyFont="1" applyFill="1" applyBorder="1" applyAlignment="1">
      <alignment vertical="center"/>
    </xf>
    <xf numFmtId="166" fontId="33" fillId="2" borderId="41" xfId="6" applyNumberFormat="1" applyFont="1" applyFill="1" applyBorder="1" applyAlignment="1">
      <alignment horizontal="center" vertical="center" wrapText="1"/>
    </xf>
    <xf numFmtId="0" fontId="27" fillId="2" borderId="37" xfId="0" applyFont="1" applyFill="1" applyBorder="1" applyAlignment="1">
      <alignment vertical="center"/>
    </xf>
    <xf numFmtId="0" fontId="27" fillId="2" borderId="43" xfId="0" applyFont="1" applyFill="1" applyBorder="1" applyAlignment="1">
      <alignment vertical="center"/>
    </xf>
    <xf numFmtId="0" fontId="34" fillId="2" borderId="4" xfId="0" applyFont="1" applyFill="1" applyBorder="1" applyAlignment="1">
      <alignment vertical="center" wrapText="1"/>
    </xf>
    <xf numFmtId="0" fontId="34" fillId="2" borderId="4" xfId="0" applyFont="1" applyFill="1" applyBorder="1" applyAlignment="1">
      <alignment horizontal="justify" vertical="center" wrapText="1"/>
    </xf>
    <xf numFmtId="0" fontId="34" fillId="2" borderId="1" xfId="0" applyFont="1" applyFill="1" applyBorder="1" applyAlignment="1">
      <alignment vertical="center" wrapText="1"/>
    </xf>
    <xf numFmtId="0" fontId="35" fillId="2" borderId="1" xfId="0" applyFont="1" applyFill="1" applyBorder="1" applyAlignment="1">
      <alignment horizontal="justify" vertical="center" wrapText="1"/>
    </xf>
    <xf numFmtId="0" fontId="34" fillId="2" borderId="1" xfId="0" applyFont="1" applyFill="1" applyBorder="1" applyAlignment="1">
      <alignment horizontal="justify" vertical="center" wrapText="1"/>
    </xf>
    <xf numFmtId="0" fontId="34" fillId="2" borderId="18" xfId="0" applyFont="1" applyFill="1" applyBorder="1" applyAlignment="1">
      <alignment vertical="center" wrapText="1"/>
    </xf>
    <xf numFmtId="0" fontId="32" fillId="8" borderId="32" xfId="0" applyFont="1" applyFill="1" applyBorder="1" applyAlignment="1">
      <alignment horizontal="center"/>
    </xf>
    <xf numFmtId="0" fontId="32" fillId="8" borderId="33" xfId="0" applyFont="1" applyFill="1" applyBorder="1" applyAlignment="1">
      <alignment horizontal="center"/>
    </xf>
    <xf numFmtId="0" fontId="28" fillId="0" borderId="1" xfId="0" applyFont="1" applyBorder="1" applyAlignment="1">
      <alignment horizontal="center" vertical="center" wrapText="1"/>
    </xf>
    <xf numFmtId="0" fontId="26" fillId="2" borderId="32" xfId="0" applyFont="1" applyFill="1" applyBorder="1" applyAlignment="1">
      <alignment horizontal="left" vertical="center" wrapText="1"/>
    </xf>
    <xf numFmtId="0" fontId="26" fillId="2" borderId="33" xfId="0" applyFont="1" applyFill="1" applyBorder="1" applyAlignment="1">
      <alignment horizontal="left" vertical="center" wrapText="1"/>
    </xf>
    <xf numFmtId="0" fontId="26" fillId="2" borderId="34" xfId="0" applyFont="1" applyFill="1" applyBorder="1" applyAlignment="1">
      <alignment horizontal="left" vertical="center" wrapText="1"/>
    </xf>
    <xf numFmtId="0" fontId="0" fillId="2" borderId="38" xfId="0" applyFill="1" applyBorder="1" applyAlignment="1">
      <alignment horizontal="center" vertical="center"/>
    </xf>
    <xf numFmtId="0" fontId="0" fillId="2" borderId="42" xfId="0" applyFill="1" applyBorder="1" applyAlignment="1">
      <alignment horizontal="center" vertical="center"/>
    </xf>
    <xf numFmtId="0" fontId="0" fillId="2" borderId="27" xfId="0" applyFill="1" applyBorder="1" applyAlignment="1">
      <alignment horizontal="center" vertical="center"/>
    </xf>
    <xf numFmtId="0" fontId="0" fillId="2" borderId="36" xfId="0" applyFill="1" applyBorder="1" applyAlignment="1">
      <alignment horizontal="center" vertical="center"/>
    </xf>
    <xf numFmtId="0" fontId="0" fillId="2" borderId="25" xfId="0" applyFill="1" applyBorder="1" applyAlignment="1">
      <alignment horizontal="center" vertical="center"/>
    </xf>
    <xf numFmtId="0" fontId="0" fillId="2" borderId="29" xfId="0" applyFill="1" applyBorder="1" applyAlignment="1">
      <alignment horizontal="center" vertical="center"/>
    </xf>
    <xf numFmtId="0" fontId="0" fillId="2" borderId="37" xfId="0" applyFill="1" applyBorder="1" applyAlignment="1">
      <alignment horizontal="center" vertical="center"/>
    </xf>
    <xf numFmtId="0" fontId="0" fillId="2" borderId="43" xfId="0" applyFill="1" applyBorder="1" applyAlignment="1">
      <alignment horizontal="center" vertical="center"/>
    </xf>
    <xf numFmtId="0" fontId="0" fillId="2" borderId="31" xfId="0" applyFill="1" applyBorder="1" applyAlignment="1">
      <alignment horizontal="center" vertical="center"/>
    </xf>
    <xf numFmtId="0" fontId="24" fillId="2" borderId="0" xfId="0" applyFont="1" applyFill="1" applyAlignment="1">
      <alignment horizontal="center" vertical="center"/>
    </xf>
    <xf numFmtId="0" fontId="27" fillId="2" borderId="38" xfId="0" applyFont="1" applyFill="1" applyBorder="1" applyAlignment="1">
      <alignment horizontal="center" vertical="center"/>
    </xf>
    <xf numFmtId="0" fontId="27" fillId="2" borderId="42" xfId="0" applyFont="1" applyFill="1" applyBorder="1" applyAlignment="1">
      <alignment horizontal="center" vertical="center"/>
    </xf>
    <xf numFmtId="0" fontId="27" fillId="2" borderId="27" xfId="0" applyFont="1" applyFill="1" applyBorder="1" applyAlignment="1">
      <alignment horizontal="center" vertical="center"/>
    </xf>
    <xf numFmtId="0" fontId="27" fillId="2" borderId="36" xfId="0" applyFont="1" applyFill="1" applyBorder="1" applyAlignment="1">
      <alignment horizontal="center" vertical="center"/>
    </xf>
    <xf numFmtId="0" fontId="27" fillId="2" borderId="25" xfId="0" applyFont="1" applyFill="1" applyBorder="1" applyAlignment="1">
      <alignment horizontal="center" vertical="center"/>
    </xf>
    <xf numFmtId="0" fontId="27" fillId="2" borderId="29" xfId="0" applyFont="1" applyFill="1" applyBorder="1" applyAlignment="1">
      <alignment horizontal="center" vertical="center"/>
    </xf>
    <xf numFmtId="0" fontId="31" fillId="7" borderId="37" xfId="0" applyFont="1" applyFill="1" applyBorder="1" applyAlignment="1">
      <alignment horizontal="center" vertical="center" wrapText="1"/>
    </xf>
    <xf numFmtId="0" fontId="31" fillId="7" borderId="44" xfId="0" applyFont="1" applyFill="1" applyBorder="1" applyAlignment="1">
      <alignment horizontal="center" vertical="center" wrapText="1"/>
    </xf>
    <xf numFmtId="0" fontId="31" fillId="7" borderId="36" xfId="0" applyFont="1" applyFill="1" applyBorder="1" applyAlignment="1">
      <alignment horizontal="center" vertical="center" wrapText="1"/>
    </xf>
    <xf numFmtId="0" fontId="31" fillId="7" borderId="3" xfId="0" applyFont="1" applyFill="1" applyBorder="1" applyAlignment="1">
      <alignment horizontal="center" vertical="center" wrapText="1"/>
    </xf>
    <xf numFmtId="0" fontId="31" fillId="0" borderId="1" xfId="0" applyFont="1" applyBorder="1" applyAlignment="1">
      <alignment horizontal="center" vertical="center" wrapText="1"/>
    </xf>
    <xf numFmtId="0" fontId="31" fillId="0" borderId="39" xfId="0" applyFont="1" applyBorder="1" applyAlignment="1">
      <alignment horizontal="center" vertical="center" wrapText="1"/>
    </xf>
    <xf numFmtId="0" fontId="31" fillId="0" borderId="20" xfId="0" applyFont="1" applyBorder="1" applyAlignment="1">
      <alignment horizontal="center" vertical="center" wrapText="1"/>
    </xf>
    <xf numFmtId="0" fontId="31" fillId="0" borderId="43" xfId="0" applyFont="1" applyBorder="1" applyAlignment="1">
      <alignment horizontal="center" vertical="center" wrapText="1"/>
    </xf>
    <xf numFmtId="0" fontId="31" fillId="0" borderId="31" xfId="0" applyFont="1" applyBorder="1" applyAlignment="1">
      <alignment horizontal="center" vertical="center" wrapText="1"/>
    </xf>
    <xf numFmtId="0" fontId="30" fillId="0" borderId="23" xfId="0" applyFont="1" applyBorder="1" applyAlignment="1">
      <alignment horizontal="left" vertical="center" wrapText="1"/>
    </xf>
    <xf numFmtId="0" fontId="30" fillId="0" borderId="45" xfId="0" applyFont="1" applyBorder="1" applyAlignment="1">
      <alignment horizontal="left" vertical="center" wrapText="1"/>
    </xf>
    <xf numFmtId="0" fontId="30" fillId="2" borderId="1" xfId="0" applyFont="1" applyFill="1" applyBorder="1" applyAlignment="1">
      <alignment horizontal="left" vertical="center" wrapText="1"/>
    </xf>
    <xf numFmtId="0" fontId="30" fillId="2" borderId="39" xfId="0" applyFont="1" applyFill="1" applyBorder="1" applyAlignment="1">
      <alignment horizontal="left" vertical="center" wrapText="1"/>
    </xf>
    <xf numFmtId="0" fontId="0" fillId="0" borderId="0" xfId="0" applyAlignment="1">
      <alignment horizontal="center"/>
    </xf>
    <xf numFmtId="0" fontId="30" fillId="2" borderId="19" xfId="0" applyFont="1" applyFill="1" applyBorder="1" applyAlignment="1">
      <alignment horizontal="left" vertical="center" wrapText="1"/>
    </xf>
    <xf numFmtId="0" fontId="30" fillId="2" borderId="40" xfId="0" applyFont="1" applyFill="1" applyBorder="1" applyAlignment="1">
      <alignment horizontal="left" vertical="center" wrapText="1"/>
    </xf>
    <xf numFmtId="0" fontId="10" fillId="0" borderId="5" xfId="0" applyFont="1" applyBorder="1" applyAlignment="1">
      <alignment vertical="center" wrapText="1"/>
    </xf>
    <xf numFmtId="0" fontId="10" fillId="0" borderId="6" xfId="0" applyFont="1" applyBorder="1" applyAlignment="1">
      <alignment vertical="center" wrapText="1"/>
    </xf>
    <xf numFmtId="0" fontId="10" fillId="0" borderId="7" xfId="0" applyFont="1" applyBorder="1" applyAlignment="1">
      <alignment vertical="center" wrapText="1"/>
    </xf>
    <xf numFmtId="0" fontId="3" fillId="2" borderId="1" xfId="0" applyFont="1" applyFill="1" applyBorder="1" applyAlignment="1">
      <alignment horizontal="center" vertical="center" wrapText="1"/>
    </xf>
    <xf numFmtId="0" fontId="2" fillId="2" borderId="2"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164" fontId="2" fillId="2" borderId="2" xfId="0" applyNumberFormat="1" applyFont="1" applyFill="1" applyBorder="1" applyAlignment="1" applyProtection="1">
      <alignment horizontal="center" vertical="center"/>
      <protection locked="0"/>
    </xf>
    <xf numFmtId="164" fontId="2" fillId="2" borderId="3" xfId="0" applyNumberFormat="1" applyFont="1" applyFill="1" applyBorder="1" applyAlignment="1" applyProtection="1">
      <alignment horizontal="center" vertical="center"/>
      <protection locked="0"/>
    </xf>
    <xf numFmtId="0" fontId="6" fillId="2" borderId="2" xfId="2" applyFill="1" applyBorder="1" applyAlignment="1" applyProtection="1">
      <alignment horizontal="center" vertical="center"/>
      <protection locked="0"/>
    </xf>
    <xf numFmtId="0" fontId="6" fillId="2" borderId="3" xfId="2" applyFill="1" applyBorder="1" applyAlignment="1" applyProtection="1">
      <alignment horizontal="center" vertical="center"/>
      <protection locked="0"/>
    </xf>
    <xf numFmtId="0" fontId="3" fillId="3"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20" fillId="0" borderId="1" xfId="0" applyFont="1" applyBorder="1" applyAlignment="1">
      <alignment horizontal="justify" vertical="center" wrapText="1"/>
    </xf>
    <xf numFmtId="0" fontId="21" fillId="0" borderId="1" xfId="0" applyFont="1" applyBorder="1" applyAlignment="1">
      <alignment horizontal="center" vertical="center" wrapText="1"/>
    </xf>
    <xf numFmtId="0" fontId="7" fillId="0" borderId="8" xfId="0" applyFont="1" applyBorder="1" applyAlignment="1">
      <alignment horizontal="left" vertical="center" wrapText="1"/>
    </xf>
    <xf numFmtId="0" fontId="7" fillId="0" borderId="9"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0" xfId="0" applyFont="1" applyAlignment="1">
      <alignment horizontal="center" wrapText="1"/>
    </xf>
    <xf numFmtId="0" fontId="19" fillId="0" borderId="4" xfId="0" applyFont="1" applyBorder="1" applyAlignment="1">
      <alignment horizontal="right" vertical="center"/>
    </xf>
    <xf numFmtId="0" fontId="3" fillId="0" borderId="1" xfId="0" applyFont="1" applyBorder="1" applyAlignment="1">
      <alignment horizontal="left" vertical="center" wrapText="1"/>
    </xf>
  </cellXfs>
  <cellStyles count="12">
    <cellStyle name="Hipervínculo" xfId="2" builtinId="8"/>
    <cellStyle name="Moneda" xfId="6" builtinId="4"/>
    <cellStyle name="Moneda [0] 2" xfId="8" xr:uid="{26787998-E270-4686-8CCE-4DF92AAC332B}"/>
    <cellStyle name="Moneda 2" xfId="4" xr:uid="{00000000-0005-0000-0000-000003000000}"/>
    <cellStyle name="Moneda 2 2" xfId="7" xr:uid="{3740F526-88DF-44CA-AC03-1B13CC881066}"/>
    <cellStyle name="Moneda 3" xfId="9" xr:uid="{FE5AF62C-F07D-41F5-B271-9C7F0171B7A1}"/>
    <cellStyle name="Moneda 4" xfId="10" xr:uid="{BC7F4BE2-7E7B-4571-9904-A580F122C805}"/>
    <cellStyle name="Moneda 5" xfId="11" xr:uid="{247963AE-8CA0-4A12-8188-67E512E6C48D}"/>
    <cellStyle name="Normal" xfId="0" builtinId="0"/>
    <cellStyle name="Normal 2" xfId="5" xr:uid="{00000000-0005-0000-0000-000005000000}"/>
    <cellStyle name="Normal 28" xfId="3" xr:uid="{00000000-0005-0000-0000-000006000000}"/>
    <cellStyle name="Porcentaje" xfId="1" builtinId="5"/>
  </cellStyles>
  <dxfs count="3">
    <dxf>
      <font>
        <color rgb="FF9C0006"/>
      </font>
      <fill>
        <patternFill>
          <bgColor rgb="FFFFC7CE"/>
        </patternFill>
      </fill>
      <border>
        <left style="thin">
          <color auto="1"/>
        </left>
        <right style="thin">
          <color auto="1"/>
        </right>
        <top style="thin">
          <color auto="1"/>
        </top>
        <bottom style="thin">
          <color auto="1"/>
        </bottom>
      </border>
    </dxf>
    <dxf>
      <font>
        <color theme="0"/>
      </font>
    </dxf>
    <dxf>
      <font>
        <color theme="0"/>
      </font>
    </dxf>
  </dxfs>
  <tableStyles count="1" defaultTableStyle="TableStyleMedium2" defaultPivotStyle="PivotStyleLight16">
    <tableStyle name="Invisible" pivot="0" table="0" count="0" xr9:uid="{00000000-0011-0000-FFFF-FFFF00000000}"/>
  </tableStyles>
  <colors>
    <mruColors>
      <color rgb="FFFFFF6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calcChain" Target="calcChain.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Calculos Resumen Cotizaci&#243;n'!B17"/></Relationships>
</file>

<file path=xl/drawings/drawing1.xml><?xml version="1.0" encoding="utf-8"?>
<xdr:wsDr xmlns:xdr="http://schemas.openxmlformats.org/drawingml/2006/spreadsheetDrawing" xmlns:a="http://schemas.openxmlformats.org/drawingml/2006/main">
  <xdr:twoCellAnchor editAs="oneCell">
    <xdr:from>
      <xdr:col>0</xdr:col>
      <xdr:colOff>211669</xdr:colOff>
      <xdr:row>0</xdr:row>
      <xdr:rowOff>69851</xdr:rowOff>
    </xdr:from>
    <xdr:to>
      <xdr:col>1</xdr:col>
      <xdr:colOff>352425</xdr:colOff>
      <xdr:row>2</xdr:row>
      <xdr:rowOff>228600</xdr:rowOff>
    </xdr:to>
    <xdr:pic>
      <xdr:nvPicPr>
        <xdr:cNvPr id="2" name="Imagen 1">
          <a:extLst>
            <a:ext uri="{FF2B5EF4-FFF2-40B4-BE49-F238E27FC236}">
              <a16:creationId xmlns:a16="http://schemas.microsoft.com/office/drawing/2014/main" id="{6307A0A5-8C93-4017-BB9C-ED8377450F6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784"/>
        <a:stretch/>
      </xdr:blipFill>
      <xdr:spPr bwMode="auto">
        <a:xfrm>
          <a:off x="211669" y="69851"/>
          <a:ext cx="934506" cy="742949"/>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8</xdr:col>
      <xdr:colOff>1021080</xdr:colOff>
      <xdr:row>9</xdr:row>
      <xdr:rowOff>815340</xdr:rowOff>
    </xdr:from>
    <xdr:to>
      <xdr:col>8</xdr:col>
      <xdr:colOff>1494155</xdr:colOff>
      <xdr:row>9</xdr:row>
      <xdr:rowOff>1238674</xdr:rowOff>
    </xdr:to>
    <xdr:pic>
      <xdr:nvPicPr>
        <xdr:cNvPr id="2" name="Imagen 1" descr="Resultado de imagen para icon return">
          <a:hlinkClick xmlns:r="http://schemas.openxmlformats.org/officeDocument/2006/relationships" r:id="rId1"/>
          <a:extLst>
            <a:ext uri="{FF2B5EF4-FFF2-40B4-BE49-F238E27FC236}">
              <a16:creationId xmlns:a16="http://schemas.microsoft.com/office/drawing/2014/main" id="{BC47F954-3F64-4250-BC07-7E438CBEBF1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93730" y="2482215"/>
          <a:ext cx="473075" cy="4233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Advisory\Forecasts%20for%20Telecoms%20and%20Mobile\2001_4q\Forecasts\Mobile\AME\CTYWKBKS\LA\MEX9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72.16.9.31\ArchivosICBF\Desarrollo_Negocio\_Ofertas\ICBF\2015_09_GT\Modelo%20de%20Costes\2015_09_ICBF_GT_v.3-20_mese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Engree.Duica\AppData\Local\Microsoft\Windows\Temporary%20Internet%20Files\Content.Outlook\E4EMGSL4\EQUIPOS%20DE%20METROLOGIA\EQUIPOS%20METROLOGIA%20-%20SDI%2002071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EQUIPOS%20DE%20METROLOGIA\EQUIPOS%20METROLOGIA%20-%20SDI%2002071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carpetaspublicas/C4/C3/Normatividad%20Relativa%20al%20SGC/Document%20Library/F02.PR02.PN05%20(SEGUIMIENTO_%20A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72.16.9.31\ArchivosICBF\BK_CRM\ICBF\2015\Outsourcing\Oferta\Servicios%20de%20Outsourcing%20ICBF%20v2.0%2007092015%20_%2020%20meses.xlsm"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DATO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72.16.9.31\archivosicbf\Direcci&#243;n%20de%20Abastecimiento\Equipo%20de%20Estudios%20de%20Sector%20y%20Costos\6.%20ESTUDIOS%20DEFINITIVOS\2014\DIR%20DE%20GESTION%20HUMANA\EXAMENES%20MEDICOS%20OCUPACIONALES\EXAMENES%20MEDICOS-%20140213%20-CC2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172.16.9.31\ArchivosICBF\Users\Engree.Duica\AppData\Local\Microsoft\Windows\Temporary%20Internet%20Files\Content.Outlook\E4EMGSL4\DEVUELTOS\EQUIPOS%20DE%20METROLOGIA\SDI\EQUIPOS%20METROLOGIA%20-%20SDI%2002071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sumptions"/>
      <sheetName val="MEX95IB"/>
      <sheetName val="Public"/>
      <sheetName val="MEX97"/>
      <sheetName val="Calculo"/>
      <sheetName val="Hoja1"/>
      <sheetName val="Global Catalog"/>
      <sheetName val="Programación"/>
      <sheetName val="MobileDataOutput"/>
      <sheetName val="MobileDemandOutput"/>
      <sheetName val="Media Output"/>
      <sheetName val="Ukraine Data"/>
      <sheetName val="Global Category"/>
      <sheetName val="Investing Motive &amp; Business Uni"/>
      <sheetName val="Technical Classification"/>
      <sheetName val="TABLAS"/>
      <sheetName val="Exp"/>
      <sheetName val="Cover"/>
      <sheetName val="Puerto"/>
      <sheetName val="Input"/>
      <sheetName val="Costanera"/>
      <sheetName val="Eletrobras"/>
      <sheetName val="Tractebel"/>
      <sheetName val="Cesp"/>
      <sheetName val="Tiete"/>
      <sheetName val="MPX"/>
      <sheetName val="Endesa"/>
      <sheetName val="Colbun"/>
      <sheetName val="Gener"/>
      <sheetName val="E.CL"/>
      <sheetName val="Isagen"/>
      <sheetName val="Edegel"/>
      <sheetName val="Costos"/>
      <sheetName val="Balancete Gerencial"/>
      <sheetName val="RawData"/>
      <sheetName val="Datos"/>
      <sheetName val="Global_Catalog"/>
      <sheetName val="Media_Output"/>
      <sheetName val="Ukraine_Data"/>
      <sheetName val="Global_Category"/>
      <sheetName val="Investing_Motive_&amp;_Business_Uni"/>
      <sheetName val="Technical_Classification"/>
      <sheetName val="dates "/>
      <sheetName val="%"/>
      <sheetName val="Summary"/>
      <sheetName val="08 mkt$ "/>
      <sheetName val="1994-skatt"/>
      <sheetName val="synthgraph DCF"/>
      <sheetName val="KENLBOPK"/>
      <sheetName val="AW"/>
      <sheetName val="RSG"/>
      <sheetName val="Transaction"/>
      <sheetName val="ReplaceExistingSites"/>
      <sheetName val="Media_Output3"/>
      <sheetName val="synthgraph_DCF2"/>
      <sheetName val="Media_Output1"/>
      <sheetName val="synthgraph_DCF"/>
      <sheetName val="FINANCE"/>
      <sheetName val="Media_Output2"/>
      <sheetName val="synthgraph_DCF1"/>
      <sheetName val="Media_Output4"/>
      <sheetName val="synthgraph_DCF3"/>
      <sheetName val="ELSA - Data Sheet"/>
      <sheetName val="HongKongResidential"/>
      <sheetName val="HongKongBusiness"/>
      <sheetName val="HongKongTotal"/>
      <sheetName val="Indonesia Residential"/>
      <sheetName val="Indonesia Business"/>
      <sheetName val="Indonesia Total"/>
      <sheetName val="Japan Residential"/>
      <sheetName val="Japan Business"/>
      <sheetName val="Japan Total"/>
      <sheetName val="DoT"/>
      <sheetName val="Index"/>
      <sheetName val="Tables"/>
      <sheetName val="Breakdown"/>
      <sheetName val="Listas"/>
      <sheetName val="Hoja4"/>
      <sheetName val="Summary Sheet (AT-2017-019)"/>
      <sheetName val="Hoja2"/>
      <sheetName val="Controles"/>
      <sheetName val="TC"/>
      <sheetName val="Sheet1"/>
      <sheetName val="SAFIB"/>
      <sheetName val="Telcel"/>
      <sheetName val="Supplier"/>
      <sheetName val="SOC.INSTRUMENTALES"/>
      <sheetName val="Apoio"/>
      <sheetName val="BB"/>
      <sheetName val="Variables"/>
      <sheetName val="BD"/>
      <sheetName val="MEX95IB_x0000_抺_x0013_ニӤ_x0000__x0000__x0000_珿抺_x0013_Ӥ_x0000_鸕粀抺_x0013__x001c_翻璆_x0013_珿"/>
      <sheetName val="MEX95IB_x0000_抺_x0013_ニӤ_x0000__x0000__x0000_珿抺_x0013_Ӥ_x0000_鸪粀抺_x0013__x001c_翻璆_x0013_珿"/>
      <sheetName val="Reconciliation"/>
      <sheetName val="Calcs and Matrix"/>
      <sheetName val="CEDBUDGET"/>
      <sheetName val="Paràmetro Paìs"/>
      <sheetName val="Sheet4"/>
      <sheetName val="MEX95IB"/>
      <sheetName val="Pre pago"/>
      <sheetName val="STOCK"/>
      <sheetName val="Technology Inputs"/>
      <sheetName val="Drop-down"/>
      <sheetName val="Performance Report"/>
      <sheetName val="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mex95ib"/>
      <sheetName val="hoja índice"/>
    </sheetNames>
    <sheetDataSet>
      <sheetData sheetId="0">
        <row r="8">
          <cell r="C8">
            <v>18</v>
          </cell>
        </row>
      </sheetData>
      <sheetData sheetId="1">
        <row r="1">
          <cell r="E1">
            <v>3300</v>
          </cell>
        </row>
      </sheetData>
      <sheetData sheetId="2">
        <row r="1">
          <cell r="E1">
            <v>3300</v>
          </cell>
        </row>
      </sheetData>
      <sheetData sheetId="3">
        <row r="24">
          <cell r="B24" t="str">
            <v>INVERSIONES</v>
          </cell>
        </row>
      </sheetData>
      <sheetData sheetId="4">
        <row r="314">
          <cell r="C314" t="str">
            <v>Centro de cómputo</v>
          </cell>
        </row>
      </sheetData>
      <sheetData sheetId="5">
        <row r="13">
          <cell r="B13" t="str">
            <v>ESPAÑA</v>
          </cell>
        </row>
      </sheetData>
      <sheetData sheetId="6">
        <row r="7">
          <cell r="D7" t="str">
            <v>DD - Director III (16 - DIII) - 197,99</v>
          </cell>
        </row>
      </sheetData>
      <sheetData sheetId="7">
        <row r="1">
          <cell r="E1">
            <v>3300</v>
          </cell>
        </row>
        <row r="2">
          <cell r="E2">
            <v>3450</v>
          </cell>
        </row>
      </sheetData>
      <sheetData sheetId="8">
        <row r="20">
          <cell r="D20">
            <v>0.1</v>
          </cell>
        </row>
        <row r="70">
          <cell r="C70">
            <v>0.05</v>
          </cell>
        </row>
        <row r="71">
          <cell r="C71">
            <v>0.05</v>
          </cell>
        </row>
        <row r="72">
          <cell r="C72">
            <v>0.05</v>
          </cell>
        </row>
        <row r="73">
          <cell r="C73">
            <v>0.05</v>
          </cell>
        </row>
        <row r="74">
          <cell r="C74">
            <v>0.05</v>
          </cell>
        </row>
        <row r="75">
          <cell r="C75">
            <v>0.05</v>
          </cell>
        </row>
        <row r="76">
          <cell r="C76">
            <v>0.05</v>
          </cell>
        </row>
        <row r="77">
          <cell r="C77">
            <v>0.05</v>
          </cell>
        </row>
        <row r="78">
          <cell r="C78">
            <v>0.05</v>
          </cell>
        </row>
        <row r="79">
          <cell r="C79">
            <v>0.05</v>
          </cell>
        </row>
        <row r="80">
          <cell r="D80">
            <v>5.0000000000000017E-2</v>
          </cell>
        </row>
      </sheetData>
      <sheetData sheetId="9">
        <row r="20">
          <cell r="D20">
            <v>0.1</v>
          </cell>
        </row>
      </sheetData>
      <sheetData sheetId="10">
        <row r="8">
          <cell r="C8">
            <v>18</v>
          </cell>
        </row>
        <row r="20">
          <cell r="D20">
            <v>0.1</v>
          </cell>
        </row>
      </sheetData>
      <sheetData sheetId="11">
        <row r="1">
          <cell r="E1">
            <v>3300</v>
          </cell>
        </row>
        <row r="10">
          <cell r="D10">
            <v>30</v>
          </cell>
        </row>
        <row r="68">
          <cell r="O68">
            <v>0.35000000000000014</v>
          </cell>
        </row>
      </sheetData>
      <sheetData sheetId="12">
        <row r="1">
          <cell r="E1">
            <v>3300</v>
          </cell>
        </row>
      </sheetData>
      <sheetData sheetId="13">
        <row r="24">
          <cell r="B24" t="str">
            <v>INVERSIONES</v>
          </cell>
        </row>
      </sheetData>
      <sheetData sheetId="14">
        <row r="314">
          <cell r="C314" t="str">
            <v>Centro de cómputo</v>
          </cell>
        </row>
      </sheetData>
      <sheetData sheetId="15">
        <row r="13">
          <cell r="B13" t="str">
            <v>ESPAÑA</v>
          </cell>
        </row>
        <row r="24">
          <cell r="B24" t="str">
            <v>INVERSIONES</v>
          </cell>
        </row>
        <row r="25">
          <cell r="B25" t="str">
            <v>MTO. HW &amp; SW</v>
          </cell>
        </row>
        <row r="26">
          <cell r="B26" t="str">
            <v>GESTIÓN</v>
          </cell>
        </row>
        <row r="27">
          <cell r="B27" t="str">
            <v>GENERALES</v>
          </cell>
        </row>
        <row r="28">
          <cell r="B28" t="str">
            <v>COMUNICACIONES</v>
          </cell>
        </row>
        <row r="29">
          <cell r="B29" t="str">
            <v>ALCANCE SERVICIO</v>
          </cell>
        </row>
        <row r="30">
          <cell r="B30" t="str">
            <v>PUESTO TRABAJO</v>
          </cell>
        </row>
        <row r="31">
          <cell r="B31" t="str">
            <v>COMERCIALES</v>
          </cell>
        </row>
        <row r="32">
          <cell r="B32" t="str">
            <v>FLEX-IT</v>
          </cell>
        </row>
        <row r="33">
          <cell r="B33" t="str">
            <v>SERVICIOS 3os</v>
          </cell>
        </row>
      </sheetData>
      <sheetData sheetId="16">
        <row r="7">
          <cell r="D7" t="str">
            <v>DD - Director III (16 - DIII) - 197,99</v>
          </cell>
        </row>
        <row r="314">
          <cell r="C314" t="str">
            <v>Centro de cómputo</v>
          </cell>
        </row>
        <row r="315">
          <cell r="C315" t="str">
            <v>Servidores</v>
          </cell>
        </row>
        <row r="316">
          <cell r="C316" t="str">
            <v>Seguridad</v>
          </cell>
        </row>
        <row r="317">
          <cell r="C317" t="str">
            <v>SOC</v>
          </cell>
        </row>
        <row r="318">
          <cell r="C318" t="str">
            <v>Almacenamiento y Backup</v>
          </cell>
        </row>
        <row r="319">
          <cell r="C319" t="str">
            <v>Correo electrónico y Lync</v>
          </cell>
        </row>
        <row r="320">
          <cell r="C320" t="str">
            <v>Aplicaciones y BBDD</v>
          </cell>
        </row>
        <row r="321">
          <cell r="C321" t="str">
            <v>Gestión y monitoreo</v>
          </cell>
        </row>
        <row r="322">
          <cell r="C322" t="str">
            <v>Redes de área local LAN y WAN</v>
          </cell>
        </row>
        <row r="323">
          <cell r="C323" t="str">
            <v>Internet móvil</v>
          </cell>
        </row>
        <row r="324">
          <cell r="C324" t="str">
            <v>REPARTO</v>
          </cell>
        </row>
      </sheetData>
      <sheetData sheetId="17">
        <row r="70">
          <cell r="C70">
            <v>0.05</v>
          </cell>
        </row>
      </sheetData>
      <sheetData sheetId="18">
        <row r="8">
          <cell r="C8">
            <v>18</v>
          </cell>
        </row>
      </sheetData>
      <sheetData sheetId="19">
        <row r="7">
          <cell r="D7" t="str">
            <v>DD - Director III (16 - DIII) - 197,99</v>
          </cell>
        </row>
      </sheetData>
      <sheetData sheetId="20">
        <row r="13">
          <cell r="B13" t="str">
            <v>ESPAÑA</v>
          </cell>
        </row>
      </sheetData>
      <sheetData sheetId="21"/>
      <sheetData sheetId="22">
        <row r="8">
          <cell r="C8">
            <v>18</v>
          </cell>
        </row>
      </sheetData>
      <sheetData sheetId="23">
        <row r="7">
          <cell r="D7" t="str">
            <v>DD - Director III (16 - DIII) - 197,99</v>
          </cell>
        </row>
      </sheetData>
      <sheetData sheetId="24">
        <row r="13">
          <cell r="B13" t="str">
            <v>ESPAÑA</v>
          </cell>
        </row>
      </sheetData>
      <sheetData sheetId="25">
        <row r="6">
          <cell r="B6" t="str">
            <v>2013ENERO</v>
          </cell>
        </row>
      </sheetData>
      <sheetData sheetId="26">
        <row r="8">
          <cell r="C8">
            <v>18</v>
          </cell>
        </row>
        <row r="9">
          <cell r="C9">
            <v>42370</v>
          </cell>
          <cell r="F9">
            <v>2016</v>
          </cell>
        </row>
        <row r="10">
          <cell r="C10">
            <v>42916</v>
          </cell>
        </row>
        <row r="12">
          <cell r="C12">
            <v>9</v>
          </cell>
        </row>
        <row r="17">
          <cell r="D17">
            <v>12</v>
          </cell>
          <cell r="E17">
            <v>0</v>
          </cell>
        </row>
        <row r="18">
          <cell r="E18">
            <v>6</v>
          </cell>
          <cell r="F18">
            <v>0</v>
          </cell>
        </row>
        <row r="19">
          <cell r="F19">
            <v>0</v>
          </cell>
          <cell r="G19">
            <v>0</v>
          </cell>
        </row>
        <row r="20">
          <cell r="G20">
            <v>0</v>
          </cell>
          <cell r="H20">
            <v>0</v>
          </cell>
        </row>
        <row r="21">
          <cell r="H21">
            <v>0</v>
          </cell>
          <cell r="I21">
            <v>0</v>
          </cell>
        </row>
        <row r="22">
          <cell r="I22">
            <v>0</v>
          </cell>
          <cell r="J22">
            <v>0</v>
          </cell>
        </row>
        <row r="23">
          <cell r="J23">
            <v>0</v>
          </cell>
          <cell r="K23">
            <v>0</v>
          </cell>
        </row>
        <row r="24">
          <cell r="K24">
            <v>0</v>
          </cell>
          <cell r="L24">
            <v>0</v>
          </cell>
        </row>
        <row r="25">
          <cell r="L25">
            <v>0</v>
          </cell>
          <cell r="M25">
            <v>0</v>
          </cell>
        </row>
        <row r="26">
          <cell r="M26">
            <v>0</v>
          </cell>
          <cell r="N26">
            <v>0</v>
          </cell>
        </row>
        <row r="29">
          <cell r="D29">
            <v>12</v>
          </cell>
          <cell r="E29">
            <v>6</v>
          </cell>
          <cell r="F29">
            <v>0</v>
          </cell>
          <cell r="G29">
            <v>0</v>
          </cell>
          <cell r="H29">
            <v>0</v>
          </cell>
          <cell r="I29">
            <v>0</v>
          </cell>
          <cell r="J29">
            <v>0</v>
          </cell>
          <cell r="K29">
            <v>0</v>
          </cell>
          <cell r="L29">
            <v>0</v>
          </cell>
          <cell r="M29">
            <v>0</v>
          </cell>
          <cell r="N29">
            <v>0</v>
          </cell>
        </row>
        <row r="47">
          <cell r="B47" t="str">
            <v>COLOMBIA</v>
          </cell>
          <cell r="C47">
            <v>2200</v>
          </cell>
        </row>
        <row r="48">
          <cell r="C48">
            <v>0</v>
          </cell>
        </row>
        <row r="49">
          <cell r="C49">
            <v>0</v>
          </cell>
        </row>
        <row r="50">
          <cell r="C50">
            <v>0</v>
          </cell>
        </row>
        <row r="51">
          <cell r="C51">
            <v>0</v>
          </cell>
        </row>
        <row r="52">
          <cell r="C52">
            <v>0</v>
          </cell>
        </row>
        <row r="53">
          <cell r="C53">
            <v>0</v>
          </cell>
        </row>
      </sheetData>
      <sheetData sheetId="27">
        <row r="7">
          <cell r="D7" t="str">
            <v>DD - Director III (16 - DIII) - 197,99</v>
          </cell>
        </row>
        <row r="8">
          <cell r="D8" t="str">
            <v>DX - Director II - 7 (15 - DII) - 160,27</v>
          </cell>
        </row>
        <row r="9">
          <cell r="D9" t="str">
            <v>DP - Director II - 6 (15 - DII) - 116,65</v>
          </cell>
        </row>
        <row r="10">
          <cell r="D10" t="str">
            <v>D0 - Director II - 5 (15 - DII) - 106,78</v>
          </cell>
        </row>
        <row r="11">
          <cell r="D11" t="str">
            <v>DC - Director II - 4 (15 - DII) - 97,97</v>
          </cell>
        </row>
        <row r="12">
          <cell r="D12" t="str">
            <v>DB - Director I - 5 (14 - DI) - 94,28</v>
          </cell>
        </row>
        <row r="13">
          <cell r="D13" t="str">
            <v>GX - Gerente III - 8 (13 - GIII) - 94,26</v>
          </cell>
        </row>
        <row r="14">
          <cell r="D14" t="str">
            <v>D7 - Director II - 3 (15 - DII) - 89,11</v>
          </cell>
        </row>
        <row r="15">
          <cell r="D15" t="str">
            <v>GI - Gerente II - 6 (12 - GII) - 87,99</v>
          </cell>
        </row>
        <row r="16">
          <cell r="D16" t="str">
            <v>DJ - DIRECTOR I - 4.5 (14 - DI) - 87,17</v>
          </cell>
        </row>
        <row r="17">
          <cell r="D17" t="str">
            <v>D2 - Director II - 2.5 (15 - DII) - 82,16</v>
          </cell>
        </row>
        <row r="18">
          <cell r="D18" t="str">
            <v>GY - Gerente III - 7 (13 - GIII) - 80,67</v>
          </cell>
        </row>
        <row r="19">
          <cell r="D19" t="str">
            <v>DZ - Director I - 4 (14 - DI) - 80,06</v>
          </cell>
        </row>
        <row r="20">
          <cell r="D20" t="str">
            <v>DE - Director II - 2 (15 - DII) - 78,57</v>
          </cell>
        </row>
        <row r="21">
          <cell r="D21" t="str">
            <v>DK - DIRECTOR I - 3.5 (14 - DI) - 75,89</v>
          </cell>
        </row>
        <row r="22">
          <cell r="D22" t="str">
            <v>G0 - Gerente III - 6 (13 - GIII) - 73,34</v>
          </cell>
        </row>
        <row r="23">
          <cell r="D23" t="str">
            <v>DW - Director II - 1.5 (15 - DII) - 71,89</v>
          </cell>
        </row>
        <row r="24">
          <cell r="D24" t="str">
            <v>DA - Director I - 3 (14 - DI) - 71,71</v>
          </cell>
        </row>
        <row r="25">
          <cell r="D25" t="str">
            <v>TX - Técnico III - 21 (10 - TIII-3) - 69,76</v>
          </cell>
        </row>
        <row r="26">
          <cell r="D26" t="str">
            <v>GZ - Gerente III - 5 (13 - GIII) - 67,91</v>
          </cell>
        </row>
        <row r="27">
          <cell r="D27" t="str">
            <v>DY - Director I - 2.5 (14 - DI) - 66,76</v>
          </cell>
        </row>
        <row r="28">
          <cell r="D28" t="str">
            <v>G5 - Gerente I - 3 (11 - GI) - 64,7</v>
          </cell>
        </row>
        <row r="29">
          <cell r="D29" t="str">
            <v>DG - Director II - 1 (15 - DII) - 63,9</v>
          </cell>
        </row>
        <row r="30">
          <cell r="D30" t="str">
            <v>GG - Gerente II - 5 (12 - GII) - 63,9</v>
          </cell>
        </row>
        <row r="31">
          <cell r="D31" t="str">
            <v>G1 - Gerente III - 4 (13 - GIII) - 63,51</v>
          </cell>
        </row>
        <row r="32">
          <cell r="D32" t="str">
            <v>CG - Consultor II - 5 (7 - TII-3) - 62,85</v>
          </cell>
        </row>
        <row r="33">
          <cell r="D33" t="str">
            <v>DF - Director I - 2 (14 - DI) - 62,85</v>
          </cell>
        </row>
        <row r="34">
          <cell r="D34" t="str">
            <v>T0 - Técnico III - 20 (10 - TIII-3) - 62,46</v>
          </cell>
        </row>
        <row r="35">
          <cell r="D35" t="str">
            <v>GB - Gerente III - 3 (13 - GIII) - 59,08</v>
          </cell>
        </row>
        <row r="36">
          <cell r="D36" t="str">
            <v>DI - Director I - 1.5 (14 - DI) - 58,54</v>
          </cell>
        </row>
        <row r="37">
          <cell r="D37" t="str">
            <v>C0 - Consultor III - 9 (10 - TIII-3) - 57,61</v>
          </cell>
        </row>
        <row r="38">
          <cell r="D38" t="str">
            <v>GL - Gerente II - 4.1 ( 12 - GII ) - 57,61</v>
          </cell>
        </row>
        <row r="39">
          <cell r="D39" t="str">
            <v>T1 - Técnico III - 19 (10 - TIII-3) - 55,28</v>
          </cell>
        </row>
        <row r="40">
          <cell r="D40" t="str">
            <v>GC - Gerente I - 5 (11 - GI) - 54,47</v>
          </cell>
        </row>
        <row r="41">
          <cell r="D41" t="str">
            <v>RF - Técnico II - 10 (7 - TII-3) - 54,47</v>
          </cell>
        </row>
        <row r="42">
          <cell r="D42" t="str">
            <v>GM - Gerente III - 2.5 (13 - GIII) - 54,43</v>
          </cell>
        </row>
        <row r="43">
          <cell r="D43" t="str">
            <v>G2 - Gerente II - 4 (12 - GII) - 54,32</v>
          </cell>
        </row>
        <row r="44">
          <cell r="D44" t="str">
            <v>DH - Director I - 1 (14 - DI) - 53,42</v>
          </cell>
        </row>
        <row r="45">
          <cell r="D45" t="str">
            <v>T2 - Técnico III - 18 (10 - TIII-3) - 52,84</v>
          </cell>
        </row>
        <row r="46">
          <cell r="D46" t="str">
            <v>SM - Soporte II - 8 (5 - TII-1) - 51,33</v>
          </cell>
        </row>
        <row r="47">
          <cell r="D47" t="str">
            <v>G9 - Gerente II - 3.5 (12 - GII) - 50,84</v>
          </cell>
        </row>
        <row r="48">
          <cell r="D48" t="str">
            <v>T3 - Técnico III - 17 (10 - TIII-3) - 50,49</v>
          </cell>
        </row>
        <row r="49">
          <cell r="D49" t="str">
            <v>GH - Gerente III - 2 (13 - GIII) - 50,28</v>
          </cell>
        </row>
        <row r="50">
          <cell r="D50" t="str">
            <v>GO - Gerente I - 4.5 (11 -GI) - 49,3</v>
          </cell>
        </row>
        <row r="51">
          <cell r="D51" t="str">
            <v>T4 - Técnico III - 16 (10 - TIII-3) - 48,43</v>
          </cell>
        </row>
        <row r="52">
          <cell r="D52" t="str">
            <v>GE - Gerente II - 3 (12 - GII) - 48,19</v>
          </cell>
        </row>
        <row r="53">
          <cell r="D53" t="str">
            <v>G6 - Gerente III - 1.5 (13 - GIII) - 47,24</v>
          </cell>
        </row>
        <row r="54">
          <cell r="D54" t="str">
            <v>T5 - Técnico III - 15 (10 - TIII-3) - 46,47</v>
          </cell>
        </row>
        <row r="55">
          <cell r="D55" t="str">
            <v>C1 - Consultor III - 8 (10 - TIII-3) - 46,26</v>
          </cell>
        </row>
        <row r="56">
          <cell r="D56" t="str">
            <v>G3 - Gerente I - 4 (11 - GI) - 45,26</v>
          </cell>
        </row>
        <row r="57">
          <cell r="D57" t="str">
            <v>T6 - Técnico III - 14 (10 - TIII-3) - 44,65</v>
          </cell>
        </row>
        <row r="58">
          <cell r="D58" t="str">
            <v>G7 - Gerente II - 2.5 (12 - GII) - 44,16</v>
          </cell>
        </row>
        <row r="59">
          <cell r="D59" t="str">
            <v>RA - Técnico II - 9 (7 - TII-3) - 44</v>
          </cell>
        </row>
        <row r="60">
          <cell r="D60" t="str">
            <v>T7 - Técnico III - 13 (10 - TIII-3) - 43,02</v>
          </cell>
        </row>
        <row r="61">
          <cell r="D61" t="str">
            <v>CX - Consultor III - 7 (10 - TIII-3) - 42,64</v>
          </cell>
        </row>
        <row r="62">
          <cell r="D62" t="str">
            <v>GD - Gerente III - 1 (13 - GIII) - 42,43</v>
          </cell>
        </row>
        <row r="63">
          <cell r="D63" t="str">
            <v>G8 - Grente I - 3.5 (11 - GI) - 42,11</v>
          </cell>
        </row>
        <row r="64">
          <cell r="D64" t="str">
            <v>SN - Soporte I - 7 (2 - SOPII) - 42,11</v>
          </cell>
        </row>
        <row r="65">
          <cell r="D65" t="str">
            <v>T8 - Técnico III - 12 (10 - TIII-3) - 41,59</v>
          </cell>
        </row>
        <row r="66">
          <cell r="D66" t="str">
            <v>GF - Gerente II - 2 (12 - GII) - 40,85</v>
          </cell>
        </row>
        <row r="67">
          <cell r="D67" t="str">
            <v>T9 - Técnico III - 11 (10 - TIII-3) - 40,28</v>
          </cell>
        </row>
        <row r="68">
          <cell r="D68" t="str">
            <v>C8 - Consultor II - 4.5 (7 - TII-3) - 40,05</v>
          </cell>
        </row>
        <row r="69">
          <cell r="D69" t="str">
            <v>G4 - Gerente I - 3 (11 - GI) - 39,14</v>
          </cell>
        </row>
        <row r="70">
          <cell r="D70" t="str">
            <v>C2 - Consultor III - 6 (10 - TIII-3) - 39,12</v>
          </cell>
        </row>
        <row r="71">
          <cell r="D71" t="str">
            <v>R1 - Técnico III - 10 (10 - TIII-3) - 38,98</v>
          </cell>
        </row>
        <row r="72">
          <cell r="D72" t="str">
            <v>S0 - Soporte IV - V - 7 (10 - TIII-3) - 38,24</v>
          </cell>
        </row>
        <row r="73">
          <cell r="D73" t="str">
            <v>RI - Tecnico II - 8.5 (7 - TII-3) - 38</v>
          </cell>
        </row>
        <row r="74">
          <cell r="D74" t="str">
            <v>GP - GERENTE II - 1.5 (12 - GIi) - 37,71</v>
          </cell>
        </row>
        <row r="75">
          <cell r="D75" t="str">
            <v>R2 - Técnico III - 9 (10 - TIII-3) - 37,64</v>
          </cell>
        </row>
        <row r="76">
          <cell r="D76" t="str">
            <v>C9 - CONSULTOR III - 5.5 (9 - TIII-2) - 37,12</v>
          </cell>
        </row>
        <row r="77">
          <cell r="D77" t="str">
            <v>CN - CONSULTOR II - 4.45 (7 - TII-3) - 36,97</v>
          </cell>
        </row>
        <row r="78">
          <cell r="D78" t="str">
            <v>SG - Soporte III - 6 (6 - TII-2) - 36,66</v>
          </cell>
        </row>
        <row r="79">
          <cell r="D79" t="str">
            <v>SI - Soporte II - 7 (4 - TI-2) - 36,66</v>
          </cell>
        </row>
        <row r="80">
          <cell r="D80" t="str">
            <v>R3 - Técnico III - 8 (10 - TIII-3) - 36,23</v>
          </cell>
        </row>
        <row r="81">
          <cell r="D81" t="str">
            <v>GN - Gerente I - 2.5 (11 - GI) - 35,95</v>
          </cell>
        </row>
        <row r="82">
          <cell r="D82" t="str">
            <v>CY - Consultor III - 5 (9 - TIII-2) - 35,12</v>
          </cell>
        </row>
        <row r="83">
          <cell r="D83" t="str">
            <v>C7 - Consultor I - 5 (4 - TI-2) - 34,92</v>
          </cell>
        </row>
        <row r="84">
          <cell r="D84" t="str">
            <v>R4 - Técnico III - 7 (9 - TIII-2) - 34,78</v>
          </cell>
        </row>
        <row r="85">
          <cell r="D85" t="str">
            <v>GQ - GERENTE I - 2.5 (11 - GI) - 34,73</v>
          </cell>
        </row>
        <row r="86">
          <cell r="D86" t="str">
            <v>GJ - Gerente II - 1 (12 - GII) - 34,57</v>
          </cell>
        </row>
        <row r="87">
          <cell r="D87" t="str">
            <v>C6 - Consultor II - 4.4 (7 -TII-3) - 33,89</v>
          </cell>
        </row>
        <row r="88">
          <cell r="D88" t="str">
            <v>GA - Gerente I - 2 (11 - GI) - 33,52</v>
          </cell>
        </row>
        <row r="89">
          <cell r="D89" t="str">
            <v>RD - Técnico II - 8 (7 - TII-3) - 33,52</v>
          </cell>
        </row>
        <row r="90">
          <cell r="D90" t="str">
            <v>R5 - Técnico III - 6 (9 - TIII-2) - 33,3</v>
          </cell>
        </row>
        <row r="91">
          <cell r="D91" t="str">
            <v>SA - Soporte IV - V - 6 (10 - TIII-3) - 33,26</v>
          </cell>
        </row>
        <row r="92">
          <cell r="D92" t="str">
            <v>CJ - CONSULTOR III - 4.5 (8 - TIII-1) - 33,19</v>
          </cell>
        </row>
        <row r="93">
          <cell r="D93" t="str">
            <v>R6 - Técnico III - 5 (8 - TIII-1) - 31,61</v>
          </cell>
        </row>
        <row r="94">
          <cell r="D94" t="str">
            <v>RJ - TECNICO II - 7.5 (7 - TII-3) - 31,43</v>
          </cell>
        </row>
        <row r="95">
          <cell r="D95" t="str">
            <v>C3 - Consultor III - 4 (8 - TIII-1) - 31,26</v>
          </cell>
        </row>
        <row r="96">
          <cell r="D96" t="str">
            <v>CO - CONSULTOR II - 4.2 (7 - TII-3) - 31,09</v>
          </cell>
        </row>
        <row r="97">
          <cell r="D97" t="str">
            <v>S1 - Soporte IV - V - 5 (9 - TIII-2) - 29,97</v>
          </cell>
        </row>
        <row r="98">
          <cell r="D98" t="str">
            <v>R7 - Técnico III - 4 (8 - TIII-1) - 29,85</v>
          </cell>
        </row>
        <row r="99">
          <cell r="D99" t="str">
            <v>R8 - Técnico II - 7 (7 - TII-3) - 29,33</v>
          </cell>
        </row>
        <row r="100">
          <cell r="D100" t="str">
            <v>CK - CONSULTOR III - 3.5 (8 - TIII-1) - 29,31</v>
          </cell>
        </row>
        <row r="101">
          <cell r="D101" t="str">
            <v>S8 - Soporte I - 6.5 (2 -SOPII) - 28,76</v>
          </cell>
        </row>
        <row r="102">
          <cell r="D102" t="str">
            <v>GK - Gerente I - 1 (11 - GI) - 28,49</v>
          </cell>
        </row>
        <row r="103">
          <cell r="D103" t="str">
            <v>CR - CONSULTOR I - 4.5 (4 - TII-2) - 28,46</v>
          </cell>
        </row>
        <row r="104">
          <cell r="D104" t="str">
            <v>CD - Consultor II - 4 (7 - TII-3) - 28,28</v>
          </cell>
        </row>
        <row r="105">
          <cell r="D105" t="str">
            <v>R9 - TECNICO III - 3.5 (8 - TIII-1) - 28,28</v>
          </cell>
        </row>
        <row r="106">
          <cell r="D106" t="str">
            <v>SU - Soporte II - 6 (4 - TI-2) - 28,28</v>
          </cell>
        </row>
        <row r="107">
          <cell r="D107" t="str">
            <v>SR - Soporte III - 5 (6 - TII-2) - 27,76</v>
          </cell>
        </row>
        <row r="108">
          <cell r="D108" t="str">
            <v>PP - TECNICO II - 6.5 (6 - TII-2) - 27,74</v>
          </cell>
        </row>
        <row r="109">
          <cell r="D109" t="str">
            <v>CZ - Consultor III - 3 (8 - TIII-1) - 27,35</v>
          </cell>
        </row>
        <row r="110">
          <cell r="D110" t="str">
            <v>SB - Soporte IV - V - 4 (9 - TIII-2) - 27,29</v>
          </cell>
        </row>
        <row r="111">
          <cell r="D111" t="str">
            <v>RC - Técnico III - 3 (8 - TIII-1) - 26,71</v>
          </cell>
        </row>
        <row r="112">
          <cell r="D112" t="str">
            <v>SP - Soporte I - 6 (2 - SOPII) - 26,6</v>
          </cell>
        </row>
        <row r="113">
          <cell r="D113" t="str">
            <v>P0 - Técnico II - 6 (6 - TII-2) - 26,16</v>
          </cell>
        </row>
        <row r="114">
          <cell r="D114" t="str">
            <v>CP - CONSULTOR II - 3.5 (6 - TII-2) - 25,93</v>
          </cell>
        </row>
        <row r="115">
          <cell r="D115" t="str">
            <v>S2 - Soporte IV - V - 3 (8 - TIII-1) - 24,89</v>
          </cell>
        </row>
        <row r="116">
          <cell r="D116" t="str">
            <v>RR - TECNICO III - 2.5 (8 - TIII-1) - 24,88</v>
          </cell>
        </row>
        <row r="117">
          <cell r="D117" t="str">
            <v>CL - CONSULTOR III - 2.5 (8 - TIII-1) - 24,67</v>
          </cell>
        </row>
        <row r="118">
          <cell r="D118" t="str">
            <v>SZ - Soporte III - 4.5 (5 - TII-1) - 24,65</v>
          </cell>
        </row>
        <row r="119">
          <cell r="D119" t="str">
            <v>P1 - Técnico II - 5 (6 - TII-2) - 24,47</v>
          </cell>
        </row>
        <row r="120">
          <cell r="D120" t="str">
            <v>STI13 - Colaborativos Experto - 24,14</v>
          </cell>
        </row>
        <row r="121">
          <cell r="D121" t="str">
            <v>ST - Soporte II - 5 (4 - TI-2) - 24,09</v>
          </cell>
        </row>
        <row r="122">
          <cell r="D122" t="str">
            <v>C4 - Consultor II - 3 (6 - TII-2) - 23,57</v>
          </cell>
        </row>
        <row r="123">
          <cell r="D123" t="str">
            <v>RB - Técnico III - 2 (8 - TIII-1) - 23,05</v>
          </cell>
        </row>
        <row r="124">
          <cell r="D124" t="str">
            <v>S3 - Soporte III - 4 (5 - TII-1) - 23,05</v>
          </cell>
        </row>
        <row r="125">
          <cell r="D125" t="str">
            <v>P2 - Técnico II - 4 (5 - TII-1) - 22,94</v>
          </cell>
        </row>
        <row r="126">
          <cell r="D126" t="str">
            <v>SC - Soporte IV - V - 2 (8 - TIII-1) - 22,77</v>
          </cell>
        </row>
        <row r="127">
          <cell r="D127" t="str">
            <v>CB - Consultor I - 4 (4 - TI-2) - 22</v>
          </cell>
        </row>
        <row r="128">
          <cell r="D128" t="str">
            <v>CE - Consultor III - 2 (8 - TIII-1) - 22</v>
          </cell>
        </row>
        <row r="129">
          <cell r="D129" t="str">
            <v>PA - Técnico I - 5 (4 - TI-2) - 22</v>
          </cell>
        </row>
        <row r="130">
          <cell r="D130" t="str">
            <v>P9 - TECNICO II - 3.5 (5 - TII-1) - 21,69</v>
          </cell>
        </row>
        <row r="131">
          <cell r="D131" t="str">
            <v>CW - CONSULTOR II - 2.5 (5 - TII-1) - 21,21</v>
          </cell>
        </row>
        <row r="132">
          <cell r="D132" t="str">
            <v>SJ - Soporte I - 5 (2 - SOPII) - 21,16</v>
          </cell>
        </row>
        <row r="133">
          <cell r="D133" t="str">
            <v>CS - CONSULTOR I - 3.5 ( (4 - TI-2) - 20,95</v>
          </cell>
        </row>
        <row r="134">
          <cell r="D134" t="str">
            <v>RH - TECNICO III - 1.5 (8 - TIII-1) - 20,69</v>
          </cell>
        </row>
        <row r="135">
          <cell r="D135" t="str">
            <v>SY - Soporte III - 3.5 (5 - TII-1) - 20,54</v>
          </cell>
        </row>
        <row r="136">
          <cell r="D136" t="str">
            <v>P3 - Técnico II - 3 (5 - TII-1) - 20,43</v>
          </cell>
        </row>
        <row r="137">
          <cell r="D137" t="str">
            <v>SX - Soporte II - 4.5 (3 - TI-1) - 20,33</v>
          </cell>
        </row>
        <row r="138">
          <cell r="D138" t="str">
            <v>P4 - Técnico I - 4 (4 - TI-2) - 20,23</v>
          </cell>
        </row>
        <row r="139">
          <cell r="D139" t="str">
            <v>C5 - Consultor I - 3 (4 - TI-2) - 19,9</v>
          </cell>
        </row>
        <row r="140">
          <cell r="D140" t="str">
            <v>CM - CONSULTOR III - 1.5 (8 - TIII-1) - 19,38</v>
          </cell>
        </row>
        <row r="141">
          <cell r="D141" t="str">
            <v>SD - Soporte III - 3 (5 - TII-1) - 19,35</v>
          </cell>
        </row>
        <row r="142">
          <cell r="D142" t="str">
            <v>SE - Soporte II - 4 (3 - TI-1) - 19,17</v>
          </cell>
        </row>
        <row r="143">
          <cell r="D143" t="str">
            <v>STI10 - Operación Senior - 18,96</v>
          </cell>
        </row>
        <row r="144">
          <cell r="D144" t="str">
            <v>P5 - Técnico I - 3 (3 - TI-1) - 18,92</v>
          </cell>
        </row>
        <row r="145">
          <cell r="D145" t="str">
            <v>CC - Consultor II - 2 (5 - TII-1) - 18,86</v>
          </cell>
        </row>
        <row r="146">
          <cell r="D146" t="str">
            <v>STI14 - Colaborativos Senior - 18,52</v>
          </cell>
        </row>
        <row r="147">
          <cell r="D147" t="str">
            <v>PD - TECNICO II - 2.5 (5 - TII-1) - 18,49</v>
          </cell>
        </row>
        <row r="148">
          <cell r="D148" t="str">
            <v>CT - CONSULTOR I - 2.5 (3 - TI-1) - 18,33</v>
          </cell>
        </row>
        <row r="149">
          <cell r="D149" t="str">
            <v>RE - Técnico III - 1 (8 - TIII-1) - 18,33</v>
          </cell>
        </row>
        <row r="150">
          <cell r="D150" t="str">
            <v>SO - Soporte I - 4 (2 - SOPII) - 18,13</v>
          </cell>
        </row>
        <row r="151">
          <cell r="D151" t="str">
            <v>S4 - Soporte III - 2 (5 - TII-1) - 18,02</v>
          </cell>
        </row>
        <row r="152">
          <cell r="D152" t="str">
            <v>SF - Soporte IV - V - 1 (8 - TIII-1) - 17,81</v>
          </cell>
        </row>
        <row r="153">
          <cell r="D153" t="str">
            <v>CQ - CONSULTOR II - 1.5 (5 - TII-1) - 17,73</v>
          </cell>
        </row>
        <row r="154">
          <cell r="D154" t="str">
            <v>P8 - Tencico I - 2.5 (3 - TI-1) - 17,46</v>
          </cell>
        </row>
        <row r="155">
          <cell r="D155" t="str">
            <v>SW - Soporte II - 3.5 (3 - TI-1) - 17,46</v>
          </cell>
        </row>
        <row r="156">
          <cell r="D156" t="str">
            <v>STI7 - Micro Senior - 17,28</v>
          </cell>
        </row>
        <row r="157">
          <cell r="D157" t="str">
            <v>CA - Consultor I - 2 (3 - TI-1) - 16,76</v>
          </cell>
        </row>
        <row r="158">
          <cell r="D158" t="str">
            <v>CF - Consultor III - 1 (8 - TIII-1) - 16,76</v>
          </cell>
        </row>
        <row r="159">
          <cell r="D159" t="str">
            <v>CH - Consultor II - 1 (5 - TII-1) - 16,61</v>
          </cell>
        </row>
        <row r="160">
          <cell r="D160" t="str">
            <v>PB - Técnico II - 2 (5 - TII-1) - 16,56</v>
          </cell>
        </row>
        <row r="161">
          <cell r="D161" t="str">
            <v>SS - Soporte I - 3 (2 - SOPII) - 16,56</v>
          </cell>
        </row>
        <row r="162">
          <cell r="D162" t="str">
            <v>P6 - Técnico I - 2 (3 - TI-1) - 15,95</v>
          </cell>
        </row>
        <row r="163">
          <cell r="D163" t="str">
            <v>S5 - Soporte II - 3 (3 - TI-1) - 15,95</v>
          </cell>
        </row>
        <row r="164">
          <cell r="D164" t="str">
            <v>SH - Soporte III - 1 (5 - TII-1) - 15,71</v>
          </cell>
        </row>
        <row r="165">
          <cell r="D165" t="str">
            <v>STI1 - CAU Senior - 15,38</v>
          </cell>
        </row>
        <row r="166">
          <cell r="D166" t="str">
            <v>STI4 - Implantación Senior - 15</v>
          </cell>
        </row>
        <row r="167">
          <cell r="D167" t="str">
            <v>STI15 - Colaborativos Medio - 15</v>
          </cell>
        </row>
        <row r="168">
          <cell r="D168" t="str">
            <v>PE - TECNICO II - 1.5 (5 - TII-1) - 14,56</v>
          </cell>
        </row>
        <row r="169">
          <cell r="D169" t="str">
            <v>SK - Soporte I - 2 (1 - SOPI) - 14,46</v>
          </cell>
        </row>
        <row r="170">
          <cell r="D170" t="str">
            <v>CV - CONSULTOR I - 1.5 (3 - TI-1) - 14,4</v>
          </cell>
        </row>
        <row r="171">
          <cell r="D171" t="str">
            <v>S6 - Soporte II - 2 (3 - TI-1) - 14,24</v>
          </cell>
        </row>
        <row r="172">
          <cell r="D172" t="str">
            <v>PF - TECNICO I - 1.5 (3 - TI-1) - 14,21</v>
          </cell>
        </row>
        <row r="173">
          <cell r="D173" t="str">
            <v>STI5 - Implantación Medio - 14</v>
          </cell>
        </row>
        <row r="174">
          <cell r="D174" t="str">
            <v>STI11 - Operación Medio - 14</v>
          </cell>
        </row>
        <row r="175">
          <cell r="D175" t="str">
            <v>STI8 - Micro Medio - 13</v>
          </cell>
        </row>
        <row r="176">
          <cell r="D176" t="str">
            <v>PC - Técnico II - 1 (5 - TII-1) - 12,57</v>
          </cell>
        </row>
        <row r="177">
          <cell r="D177" t="str">
            <v>P7 - Técnico I - 1 (3 - TI-1) - 12,47</v>
          </cell>
        </row>
        <row r="178">
          <cell r="D178" t="str">
            <v>SL - Soporte I - 1 (1 - SOPI) - 12,15</v>
          </cell>
        </row>
        <row r="179">
          <cell r="D179" t="str">
            <v>S7 - Soporte II - 1 (3 - TI-1) - 12,06</v>
          </cell>
        </row>
        <row r="180">
          <cell r="D180" t="str">
            <v>CI - Consultor I - 1 (3 - TI-1) - 12,05</v>
          </cell>
        </row>
        <row r="181">
          <cell r="D181" t="str">
            <v>STI2 - CAU Medio - 12</v>
          </cell>
        </row>
        <row r="182">
          <cell r="D182" t="str">
            <v>STI6 - Implantación Junior - 11,3</v>
          </cell>
        </row>
        <row r="183">
          <cell r="D183" t="str">
            <v>STI12 - Operación Junior - 11,3</v>
          </cell>
        </row>
        <row r="184">
          <cell r="D184" t="str">
            <v>STI3 - CAU Junior - 10</v>
          </cell>
        </row>
        <row r="185">
          <cell r="D185" t="str">
            <v>STI9 - Micro Junior - 10</v>
          </cell>
        </row>
        <row r="186">
          <cell r="D186" t="str">
            <v>W0 - Tasa Regularizacion - 0,01</v>
          </cell>
        </row>
        <row r="187">
          <cell r="D187" t="str">
            <v>N1 - 0</v>
          </cell>
        </row>
        <row r="188">
          <cell r="D188" t="str">
            <v>N2 - 0</v>
          </cell>
        </row>
        <row r="189">
          <cell r="D189" t="str">
            <v>N3 - 0</v>
          </cell>
        </row>
        <row r="190">
          <cell r="D190" t="str">
            <v>N4 - 0</v>
          </cell>
        </row>
        <row r="191">
          <cell r="D191" t="str">
            <v>N5 - 0</v>
          </cell>
        </row>
        <row r="192">
          <cell r="D192" t="str">
            <v>N6 - 0</v>
          </cell>
        </row>
        <row r="193">
          <cell r="D193" t="str">
            <v>N7 - 0</v>
          </cell>
        </row>
        <row r="194">
          <cell r="D194" t="str">
            <v>N8 - 0</v>
          </cell>
        </row>
        <row r="195">
          <cell r="D195" t="str">
            <v>N9 - 0</v>
          </cell>
        </row>
        <row r="196">
          <cell r="D196" t="str">
            <v>N10 - 0</v>
          </cell>
        </row>
        <row r="197">
          <cell r="D197" t="str">
            <v>N11 - 0</v>
          </cell>
        </row>
        <row r="198">
          <cell r="D198" t="str">
            <v>N12 - 0</v>
          </cell>
        </row>
        <row r="330">
          <cell r="B330" t="str">
            <v>Director</v>
          </cell>
        </row>
        <row r="331">
          <cell r="B331" t="str">
            <v xml:space="preserve">Gestor /Gerente B </v>
          </cell>
        </row>
        <row r="332">
          <cell r="B332" t="str">
            <v xml:space="preserve">Gestor/Gerente A </v>
          </cell>
        </row>
        <row r="333">
          <cell r="B333" t="str">
            <v xml:space="preserve">Ingeniero Software Senior B </v>
          </cell>
        </row>
        <row r="334">
          <cell r="B334" t="str">
            <v xml:space="preserve">Ingeniero Software Senior A </v>
          </cell>
        </row>
        <row r="335">
          <cell r="B335" t="str">
            <v xml:space="preserve">Ingeniero de Software B </v>
          </cell>
        </row>
        <row r="336">
          <cell r="B336" t="str">
            <v xml:space="preserve">Ingeniero de Software A </v>
          </cell>
        </row>
        <row r="337">
          <cell r="B337" t="str">
            <v xml:space="preserve">Técnico de Software Senior B </v>
          </cell>
        </row>
        <row r="338">
          <cell r="B338" t="str">
            <v xml:space="preserve">Técnico de Software Senior A </v>
          </cell>
        </row>
        <row r="339">
          <cell r="B339" t="str">
            <v xml:space="preserve">Técnico de Software II B </v>
          </cell>
        </row>
        <row r="340">
          <cell r="B340" t="str">
            <v xml:space="preserve">Técnico de Software II A </v>
          </cell>
        </row>
        <row r="341">
          <cell r="B341" t="str">
            <v xml:space="preserve">Técnico de Software I B </v>
          </cell>
        </row>
        <row r="342">
          <cell r="B342" t="str">
            <v xml:space="preserve">Técnico de Software I A </v>
          </cell>
        </row>
        <row r="343">
          <cell r="B343" t="str">
            <v>Soporte CSP - Julian Camarillo</v>
          </cell>
        </row>
        <row r="344">
          <cell r="B344" t="str">
            <v>Administrativo</v>
          </cell>
        </row>
        <row r="345">
          <cell r="B345" t="str">
            <v>DADireccion I</v>
          </cell>
        </row>
        <row r="346">
          <cell r="B346" t="str">
            <v>DBDireccioón</v>
          </cell>
        </row>
        <row r="347">
          <cell r="B347" t="str">
            <v>GWGerente VII</v>
          </cell>
        </row>
        <row r="348">
          <cell r="B348" t="str">
            <v>GMGerente VI</v>
          </cell>
        </row>
        <row r="349">
          <cell r="B349" t="str">
            <v>GXGerente V</v>
          </cell>
        </row>
        <row r="350">
          <cell r="B350" t="str">
            <v>GYGerente IV</v>
          </cell>
        </row>
        <row r="351">
          <cell r="B351" t="str">
            <v>G0Gerente III</v>
          </cell>
        </row>
        <row r="352">
          <cell r="B352" t="str">
            <v>GZGerente II</v>
          </cell>
        </row>
        <row r="353">
          <cell r="B353" t="str">
            <v>G1Gerente I</v>
          </cell>
        </row>
        <row r="354">
          <cell r="B354" t="str">
            <v>GBGestor de Proyecto V</v>
          </cell>
        </row>
        <row r="355">
          <cell r="B355" t="str">
            <v>G2Gestor de Proyecto IV</v>
          </cell>
        </row>
        <row r="356">
          <cell r="B356" t="str">
            <v>GEGestor de Proyecto III</v>
          </cell>
        </row>
        <row r="357">
          <cell r="B357" t="str">
            <v>G3Gestor de Proyecto II</v>
          </cell>
        </row>
        <row r="358">
          <cell r="B358" t="str">
            <v>G4Gestor de Proyecto I</v>
          </cell>
        </row>
        <row r="359">
          <cell r="B359" t="str">
            <v>CVConsultor Principal III</v>
          </cell>
        </row>
        <row r="360">
          <cell r="B360" t="str">
            <v>CWConsultor Principal II</v>
          </cell>
        </row>
        <row r="361">
          <cell r="B361" t="str">
            <v>C0Consultor Principal I</v>
          </cell>
        </row>
        <row r="362">
          <cell r="B362" t="str">
            <v>C1Consultor Senior III</v>
          </cell>
        </row>
        <row r="363">
          <cell r="B363" t="str">
            <v>CXConsultor Senior II</v>
          </cell>
        </row>
        <row r="364">
          <cell r="B364" t="str">
            <v>C2Consultor Senior I</v>
          </cell>
        </row>
        <row r="365">
          <cell r="B365" t="str">
            <v>CYConsultor II</v>
          </cell>
        </row>
        <row r="366">
          <cell r="B366" t="str">
            <v>C3Consultor I</v>
          </cell>
        </row>
        <row r="367">
          <cell r="B367" t="str">
            <v>CZConsultor Junior II</v>
          </cell>
        </row>
        <row r="368">
          <cell r="B368" t="str">
            <v>C4Consultor Junior I</v>
          </cell>
        </row>
        <row r="369">
          <cell r="B369" t="str">
            <v>C5Consultor Trainee</v>
          </cell>
        </row>
        <row r="370">
          <cell r="B370" t="str">
            <v>TXLider de Proyecto VII- Ingeniero IV</v>
          </cell>
        </row>
        <row r="371">
          <cell r="B371" t="str">
            <v>T0Lider de Proyecto VI- Ingeniero Principal III</v>
          </cell>
        </row>
        <row r="372">
          <cell r="B372" t="str">
            <v>T1Lider de Proyecto V- Ingeniero Principal II</v>
          </cell>
        </row>
        <row r="373">
          <cell r="B373" t="str">
            <v>T2Lider de Proyecto IV- Ingeniero Principal I</v>
          </cell>
        </row>
        <row r="374">
          <cell r="B374" t="str">
            <v>T3Lider de Proyecto III- Ingeniero Senior IV</v>
          </cell>
        </row>
        <row r="375">
          <cell r="B375" t="str">
            <v>T4Lider de Proyecto II- Ingeniero Senior III</v>
          </cell>
        </row>
        <row r="376">
          <cell r="B376" t="str">
            <v>T5Lider de Proyecto I- Ingeniero Senior II</v>
          </cell>
        </row>
        <row r="377">
          <cell r="B377" t="str">
            <v>T6Programador Senior IV- Ingeniero Senior I</v>
          </cell>
        </row>
        <row r="378">
          <cell r="B378" t="str">
            <v>T7Programador Senior III- Ingeniero XI</v>
          </cell>
        </row>
        <row r="379">
          <cell r="B379" t="str">
            <v>T8Programador Senior II- Ingeniero X</v>
          </cell>
        </row>
        <row r="380">
          <cell r="B380" t="str">
            <v>T9Programador Senior I- Ingeniero IX</v>
          </cell>
        </row>
        <row r="381">
          <cell r="B381" t="str">
            <v>R1Programador VI- Ingeniero VIII</v>
          </cell>
        </row>
        <row r="382">
          <cell r="B382" t="str">
            <v>R2Programador V- Ingeniero VII</v>
          </cell>
        </row>
        <row r="383">
          <cell r="B383" t="str">
            <v>R3Programador IV- Ingeniero VI</v>
          </cell>
        </row>
        <row r="384">
          <cell r="B384" t="str">
            <v>R4Programador III- Ingeniero V</v>
          </cell>
        </row>
        <row r="385">
          <cell r="B385" t="str">
            <v>R5Programador II- Ingeniero IV</v>
          </cell>
        </row>
        <row r="386">
          <cell r="B386" t="str">
            <v>R6Programador I- Ingeniero III</v>
          </cell>
        </row>
        <row r="387">
          <cell r="B387" t="str">
            <v>R7Programador Junior VII- Ingeniero II</v>
          </cell>
        </row>
        <row r="388">
          <cell r="B388" t="str">
            <v>R8Programador Junior VI- Ingeniero I</v>
          </cell>
        </row>
        <row r="389">
          <cell r="B389" t="str">
            <v>P0Programador Junior V- Ingeniero Junior III</v>
          </cell>
        </row>
        <row r="390">
          <cell r="B390" t="str">
            <v>P1Programador Junior IV- Ingeniero Junior II</v>
          </cell>
        </row>
        <row r="391">
          <cell r="B391" t="str">
            <v>P2Programador Junior III- Ingeniero Junior I</v>
          </cell>
        </row>
        <row r="392">
          <cell r="B392" t="str">
            <v>P3Programador Junior II- Ingeniero Trainee II</v>
          </cell>
        </row>
        <row r="393">
          <cell r="B393" t="str">
            <v>P4Programador Junior I- Ingeniero Trainee I</v>
          </cell>
        </row>
        <row r="394">
          <cell r="B394" t="str">
            <v>P5Programador Trainee II</v>
          </cell>
        </row>
        <row r="395">
          <cell r="B395" t="str">
            <v>P6Programador Trainee I</v>
          </cell>
        </row>
        <row r="396">
          <cell r="B396" t="str">
            <v>S0Técnico Soporte Senior</v>
          </cell>
        </row>
        <row r="397">
          <cell r="B397" t="str">
            <v xml:space="preserve">SATécnico Soporte </v>
          </cell>
        </row>
        <row r="398">
          <cell r="B398" t="str">
            <v>S1Operador de Sistemas VIII</v>
          </cell>
        </row>
        <row r="399">
          <cell r="B399" t="str">
            <v>SBOperador de Sistemas VII</v>
          </cell>
        </row>
        <row r="400">
          <cell r="B400" t="str">
            <v>S2Operador de Sistemas VI</v>
          </cell>
        </row>
        <row r="401">
          <cell r="B401" t="str">
            <v>SCOperador de Sistemas V</v>
          </cell>
        </row>
        <row r="402">
          <cell r="B402" t="str">
            <v>S3Operador de Sistemas IV</v>
          </cell>
        </row>
        <row r="403">
          <cell r="B403" t="str">
            <v>SDOperador de Sistemas III</v>
          </cell>
        </row>
        <row r="404">
          <cell r="B404" t="str">
            <v>S4Operador de Sistemas II</v>
          </cell>
        </row>
        <row r="405">
          <cell r="B405" t="str">
            <v>SEOperador de Sistemas I</v>
          </cell>
        </row>
        <row r="406">
          <cell r="B406" t="str">
            <v>S5Soporte Auxiliar II</v>
          </cell>
        </row>
        <row r="407">
          <cell r="B407" t="str">
            <v>S6Soporte Auxiliar I</v>
          </cell>
        </row>
        <row r="408">
          <cell r="B408" t="str">
            <v>Y1Supervisor IV</v>
          </cell>
        </row>
        <row r="409">
          <cell r="B409" t="str">
            <v>Y2Supervisor III</v>
          </cell>
        </row>
        <row r="410">
          <cell r="B410" t="str">
            <v>Y3Supervisor II</v>
          </cell>
        </row>
        <row r="411">
          <cell r="B411" t="str">
            <v>Y4Supervisor I</v>
          </cell>
        </row>
        <row r="412">
          <cell r="B412" t="str">
            <v>O9Operador VII</v>
          </cell>
        </row>
        <row r="413">
          <cell r="B413" t="str">
            <v>O8Operador VI</v>
          </cell>
        </row>
        <row r="414">
          <cell r="B414" t="str">
            <v>O7Operador V</v>
          </cell>
        </row>
        <row r="415">
          <cell r="B415" t="str">
            <v>O6Operador IV</v>
          </cell>
        </row>
        <row r="416">
          <cell r="B416" t="str">
            <v>O5Operador III</v>
          </cell>
        </row>
        <row r="417">
          <cell r="B417" t="str">
            <v>O4Operador II</v>
          </cell>
        </row>
        <row r="418">
          <cell r="B418" t="str">
            <v>O3Operador I</v>
          </cell>
        </row>
        <row r="419">
          <cell r="B419" t="str">
            <v>O2Documentalista Senior</v>
          </cell>
        </row>
        <row r="420">
          <cell r="B420" t="str">
            <v xml:space="preserve">O1Documentalista </v>
          </cell>
        </row>
        <row r="421">
          <cell r="B421" t="str">
            <v>O0Documentalista Junior</v>
          </cell>
        </row>
        <row r="422">
          <cell r="B422" t="str">
            <v>Q1Auxiliar III - Salario Mínimo</v>
          </cell>
        </row>
        <row r="423">
          <cell r="B423" t="str">
            <v>Q2Auxiliar II - Aprendiz Etapa Productiva</v>
          </cell>
        </row>
        <row r="424">
          <cell r="B424" t="str">
            <v>Q3Auxiliar I - Aprendiz Etapa Lectiva</v>
          </cell>
        </row>
        <row r="425">
          <cell r="B425" t="str">
            <v>XTPereira - Lider de Proyecto VII- Ingeniero IV</v>
          </cell>
        </row>
        <row r="426">
          <cell r="B426" t="str">
            <v>0TPereira - Lider de Proyecto VI- Ingeniero Principal III</v>
          </cell>
        </row>
        <row r="427">
          <cell r="B427" t="str">
            <v>1TPereira - Lider de Proyecto V- Ingeniero Principal II</v>
          </cell>
        </row>
        <row r="428">
          <cell r="B428" t="str">
            <v>2TPereira - Lider de Proyecto IV- Ingeniero Principal I</v>
          </cell>
        </row>
        <row r="429">
          <cell r="B429" t="str">
            <v>3TPereira - Lider de Proyecto III- Ingeniero Senior IV</v>
          </cell>
        </row>
        <row r="430">
          <cell r="B430" t="str">
            <v>4TPereira - Lider de Proyecto II- Ingeniero Senior III</v>
          </cell>
        </row>
        <row r="431">
          <cell r="B431" t="str">
            <v>5TPereira - Lider de Proyecto I- Ingeniero Senior II</v>
          </cell>
        </row>
        <row r="432">
          <cell r="B432" t="str">
            <v>6TPereira - Programador Senior IV- Ingeniero Senior I</v>
          </cell>
        </row>
        <row r="433">
          <cell r="B433" t="str">
            <v>7TPereira - Programador Senior III- Ingeniero XI</v>
          </cell>
        </row>
        <row r="434">
          <cell r="B434" t="str">
            <v>8TPereira - Programador Senior II- Ingeniero X</v>
          </cell>
        </row>
        <row r="435">
          <cell r="B435" t="str">
            <v>9TPereira - Programador Senior I- Ingeniero IX</v>
          </cell>
        </row>
        <row r="436">
          <cell r="B436" t="str">
            <v>1RPereira - Programador VI- Ingeniero VIII</v>
          </cell>
        </row>
        <row r="437">
          <cell r="B437" t="str">
            <v>2RPereira - Programador V- Ingeniero VII</v>
          </cell>
        </row>
        <row r="438">
          <cell r="B438" t="str">
            <v>3RPereira - Programador IV- Ingeniero VI</v>
          </cell>
        </row>
        <row r="439">
          <cell r="B439" t="str">
            <v>4RPereira - Programador III- Ingeniero V</v>
          </cell>
        </row>
        <row r="440">
          <cell r="B440" t="str">
            <v>5RPereira - Programador II- Ingeniero IV</v>
          </cell>
        </row>
        <row r="441">
          <cell r="B441" t="str">
            <v>6RPereira - Programador I- Ingeniero III</v>
          </cell>
        </row>
        <row r="442">
          <cell r="B442" t="str">
            <v>7RPereira - Programador Junior VII- Ingeniero II</v>
          </cell>
        </row>
        <row r="443">
          <cell r="B443" t="str">
            <v>8RPereira - Programador Junior VI- Ingeniero I</v>
          </cell>
        </row>
        <row r="444">
          <cell r="B444" t="str">
            <v>0PPereira - Programador Junior V- Ingeniero Junior III</v>
          </cell>
        </row>
        <row r="445">
          <cell r="B445" t="str">
            <v>1PPereira - Programador Junior IV- Ingeniero Junior II</v>
          </cell>
        </row>
        <row r="446">
          <cell r="B446" t="str">
            <v>2PPereira - Programador Junior III- Ingeniero Junior I</v>
          </cell>
        </row>
        <row r="447">
          <cell r="B447" t="str">
            <v>3PPereira - Programador Junior II- Ingeniero Trainee II</v>
          </cell>
        </row>
        <row r="448">
          <cell r="B448" t="str">
            <v>4PPereira - Programador Junior I- Ingeniero Trainee I</v>
          </cell>
        </row>
        <row r="449">
          <cell r="B449" t="str">
            <v>5PPereira - Programador Trainee II</v>
          </cell>
        </row>
        <row r="450">
          <cell r="B450" t="str">
            <v>6PPereira - Programador Trainee I</v>
          </cell>
        </row>
      </sheetData>
      <sheetData sheetId="28">
        <row r="13">
          <cell r="B13" t="str">
            <v>ESPAÑA</v>
          </cell>
        </row>
        <row r="14">
          <cell r="B14" t="str">
            <v>ESPAÑA -ISL</v>
          </cell>
        </row>
        <row r="15">
          <cell r="B15" t="str">
            <v>ALEMANIA</v>
          </cell>
        </row>
        <row r="16">
          <cell r="B16" t="str">
            <v>ARGENTINA ISL</v>
          </cell>
        </row>
        <row r="17">
          <cell r="B17" t="str">
            <v>BRASIL ISL</v>
          </cell>
        </row>
        <row r="18">
          <cell r="B18" t="str">
            <v>CHILE</v>
          </cell>
        </row>
        <row r="19">
          <cell r="B19" t="str">
            <v>COLOMBIA</v>
          </cell>
        </row>
        <row r="20">
          <cell r="B20" t="str">
            <v>FILIPINAS ISL</v>
          </cell>
        </row>
        <row r="21">
          <cell r="B21" t="str">
            <v>INDIA</v>
          </cell>
        </row>
        <row r="22">
          <cell r="B22" t="str">
            <v>ITALIA</v>
          </cell>
        </row>
        <row r="23">
          <cell r="B23" t="str">
            <v>MÉXICO ISL</v>
          </cell>
        </row>
        <row r="24">
          <cell r="B24" t="str">
            <v>ESLOVAQUIA ISL</v>
          </cell>
        </row>
        <row r="25">
          <cell r="B25" t="str">
            <v>PANAMÁ</v>
          </cell>
        </row>
        <row r="26">
          <cell r="B26" t="str">
            <v>PERÚ</v>
          </cell>
        </row>
        <row r="27">
          <cell r="B27" t="str">
            <v>REP CHEQUIA</v>
          </cell>
        </row>
        <row r="28">
          <cell r="B28" t="str">
            <v>UK</v>
          </cell>
        </row>
        <row r="29">
          <cell r="B29" t="str">
            <v>VENEZUELA</v>
          </cell>
        </row>
        <row r="30">
          <cell r="B30" t="str">
            <v>CSP JULIAN CAMARILLO</v>
          </cell>
        </row>
        <row r="31">
          <cell r="B31" t="str">
            <v>KENIA</v>
          </cell>
        </row>
        <row r="32">
          <cell r="B32" t="str">
            <v>OTROS #3</v>
          </cell>
        </row>
        <row r="33">
          <cell r="B33" t="str">
            <v>OTROS #4</v>
          </cell>
        </row>
        <row r="34">
          <cell r="B34" t="str">
            <v>OTROS #5</v>
          </cell>
        </row>
        <row r="35">
          <cell r="B35" t="str">
            <v>OTROS #6</v>
          </cell>
        </row>
        <row r="36">
          <cell r="B36" t="str">
            <v>OTROS #7</v>
          </cell>
        </row>
        <row r="37">
          <cell r="B37" t="str">
            <v>OTROS #8</v>
          </cell>
        </row>
        <row r="38">
          <cell r="B38" t="str">
            <v>OTROS #9</v>
          </cell>
        </row>
        <row r="39">
          <cell r="B39" t="str">
            <v>OTROS #10</v>
          </cell>
        </row>
      </sheetData>
      <sheetData sheetId="29">
        <row r="6">
          <cell r="B6" t="str">
            <v>2013ENERO</v>
          </cell>
        </row>
      </sheetData>
      <sheetData sheetId="30">
        <row r="6">
          <cell r="B6" t="str">
            <v>2013ENERO</v>
          </cell>
          <cell r="C6">
            <v>31</v>
          </cell>
          <cell r="D6">
            <v>2</v>
          </cell>
          <cell r="E6">
            <v>8</v>
          </cell>
          <cell r="F6">
            <v>21</v>
          </cell>
          <cell r="G6">
            <v>9</v>
          </cell>
          <cell r="H6">
            <v>189</v>
          </cell>
        </row>
        <row r="7">
          <cell r="B7" t="str">
            <v>2013FEBRERO</v>
          </cell>
          <cell r="C7">
            <v>28</v>
          </cell>
          <cell r="D7">
            <v>0</v>
          </cell>
          <cell r="E7">
            <v>8</v>
          </cell>
          <cell r="F7">
            <v>20</v>
          </cell>
          <cell r="G7">
            <v>9</v>
          </cell>
          <cell r="H7">
            <v>180</v>
          </cell>
        </row>
        <row r="8">
          <cell r="B8" t="str">
            <v>2013MARZO</v>
          </cell>
          <cell r="C8">
            <v>31</v>
          </cell>
          <cell r="D8">
            <v>3</v>
          </cell>
          <cell r="E8">
            <v>10</v>
          </cell>
          <cell r="F8">
            <v>18</v>
          </cell>
          <cell r="G8">
            <v>9</v>
          </cell>
          <cell r="H8">
            <v>162</v>
          </cell>
        </row>
        <row r="9">
          <cell r="B9" t="str">
            <v>2013ABRIL</v>
          </cell>
          <cell r="C9">
            <v>30</v>
          </cell>
          <cell r="D9">
            <v>0</v>
          </cell>
          <cell r="E9">
            <v>8</v>
          </cell>
          <cell r="F9">
            <v>22</v>
          </cell>
          <cell r="G9">
            <v>9</v>
          </cell>
          <cell r="H9">
            <v>198</v>
          </cell>
        </row>
        <row r="10">
          <cell r="B10" t="str">
            <v xml:space="preserve">2013MAYO       </v>
          </cell>
          <cell r="C10">
            <v>31</v>
          </cell>
          <cell r="D10">
            <v>2</v>
          </cell>
          <cell r="E10">
            <v>8</v>
          </cell>
          <cell r="F10">
            <v>21</v>
          </cell>
          <cell r="G10">
            <v>9</v>
          </cell>
          <cell r="H10">
            <v>189</v>
          </cell>
        </row>
        <row r="11">
          <cell r="B11" t="str">
            <v>2013JUNIO</v>
          </cell>
          <cell r="C11">
            <v>30</v>
          </cell>
          <cell r="D11">
            <v>2</v>
          </cell>
          <cell r="E11">
            <v>10</v>
          </cell>
          <cell r="F11">
            <v>18</v>
          </cell>
          <cell r="G11">
            <v>9</v>
          </cell>
          <cell r="H11">
            <v>162</v>
          </cell>
        </row>
        <row r="12">
          <cell r="B12" t="str">
            <v>2013JULIO</v>
          </cell>
          <cell r="C12">
            <v>31</v>
          </cell>
          <cell r="D12">
            <v>1</v>
          </cell>
          <cell r="E12">
            <v>8</v>
          </cell>
          <cell r="F12">
            <v>22</v>
          </cell>
          <cell r="G12">
            <v>9</v>
          </cell>
          <cell r="H12">
            <v>198</v>
          </cell>
        </row>
        <row r="13">
          <cell r="B13" t="str">
            <v>2013AGOSTO</v>
          </cell>
          <cell r="C13">
            <v>31</v>
          </cell>
          <cell r="D13">
            <v>2</v>
          </cell>
          <cell r="E13">
            <v>9</v>
          </cell>
          <cell r="F13">
            <v>20</v>
          </cell>
          <cell r="G13">
            <v>9</v>
          </cell>
          <cell r="H13">
            <v>180</v>
          </cell>
        </row>
        <row r="14">
          <cell r="B14" t="str">
            <v>2013SEPTIEMBRE</v>
          </cell>
          <cell r="C14">
            <v>30</v>
          </cell>
          <cell r="D14">
            <v>0</v>
          </cell>
          <cell r="E14">
            <v>9</v>
          </cell>
          <cell r="F14">
            <v>21</v>
          </cell>
          <cell r="G14">
            <v>9</v>
          </cell>
          <cell r="H14">
            <v>189</v>
          </cell>
        </row>
        <row r="15">
          <cell r="B15" t="str">
            <v>2013OCTUBRE</v>
          </cell>
          <cell r="C15">
            <v>31</v>
          </cell>
          <cell r="D15">
            <v>1</v>
          </cell>
          <cell r="E15">
            <v>8</v>
          </cell>
          <cell r="F15">
            <v>22</v>
          </cell>
          <cell r="G15">
            <v>9</v>
          </cell>
          <cell r="H15">
            <v>198</v>
          </cell>
        </row>
        <row r="16">
          <cell r="B16" t="str">
            <v>2013NOVIEMBRE</v>
          </cell>
          <cell r="C16">
            <v>30</v>
          </cell>
          <cell r="D16">
            <v>2</v>
          </cell>
          <cell r="E16">
            <v>9</v>
          </cell>
          <cell r="F16">
            <v>19</v>
          </cell>
          <cell r="G16">
            <v>9</v>
          </cell>
          <cell r="H16">
            <v>171</v>
          </cell>
        </row>
        <row r="17">
          <cell r="B17" t="str">
            <v xml:space="preserve">2013DICIEMBRE   </v>
          </cell>
          <cell r="C17">
            <v>31</v>
          </cell>
          <cell r="D17">
            <v>1</v>
          </cell>
          <cell r="E17">
            <v>9</v>
          </cell>
          <cell r="F17">
            <v>21</v>
          </cell>
          <cell r="G17">
            <v>9</v>
          </cell>
          <cell r="H17">
            <v>189</v>
          </cell>
        </row>
        <row r="18">
          <cell r="B18" t="str">
            <v>2014ENERO</v>
          </cell>
          <cell r="C18">
            <v>31</v>
          </cell>
          <cell r="D18">
            <v>2</v>
          </cell>
          <cell r="E18">
            <v>8</v>
          </cell>
          <cell r="F18">
            <v>21</v>
          </cell>
          <cell r="G18">
            <v>9</v>
          </cell>
          <cell r="H18">
            <v>189</v>
          </cell>
        </row>
        <row r="19">
          <cell r="B19" t="str">
            <v>2014FEBRERO</v>
          </cell>
          <cell r="C19">
            <v>28</v>
          </cell>
          <cell r="D19">
            <v>0</v>
          </cell>
          <cell r="E19">
            <v>8</v>
          </cell>
          <cell r="F19">
            <v>20</v>
          </cell>
          <cell r="G19">
            <v>9</v>
          </cell>
          <cell r="H19">
            <v>180</v>
          </cell>
        </row>
        <row r="20">
          <cell r="B20" t="str">
            <v>2014MARZO</v>
          </cell>
          <cell r="C20">
            <v>31</v>
          </cell>
          <cell r="D20">
            <v>1</v>
          </cell>
          <cell r="E20">
            <v>10</v>
          </cell>
          <cell r="F20">
            <v>20</v>
          </cell>
          <cell r="G20">
            <v>9</v>
          </cell>
          <cell r="H20">
            <v>180</v>
          </cell>
        </row>
        <row r="21">
          <cell r="B21" t="str">
            <v>2014ABRIL</v>
          </cell>
          <cell r="C21">
            <v>30</v>
          </cell>
          <cell r="D21">
            <v>2</v>
          </cell>
          <cell r="E21">
            <v>8</v>
          </cell>
          <cell r="F21">
            <v>20</v>
          </cell>
          <cell r="G21">
            <v>9</v>
          </cell>
          <cell r="H21">
            <v>180</v>
          </cell>
        </row>
        <row r="22">
          <cell r="B22" t="str">
            <v>2014MAYO</v>
          </cell>
          <cell r="C22">
            <v>31</v>
          </cell>
          <cell r="D22">
            <v>1</v>
          </cell>
          <cell r="E22">
            <v>9</v>
          </cell>
          <cell r="F22">
            <v>21</v>
          </cell>
          <cell r="G22">
            <v>9</v>
          </cell>
          <cell r="H22">
            <v>189</v>
          </cell>
        </row>
        <row r="23">
          <cell r="B23" t="str">
            <v>2014JUNIO</v>
          </cell>
          <cell r="C23">
            <v>30</v>
          </cell>
          <cell r="D23">
            <v>3</v>
          </cell>
          <cell r="E23">
            <v>9</v>
          </cell>
          <cell r="F23">
            <v>18</v>
          </cell>
          <cell r="G23">
            <v>9</v>
          </cell>
          <cell r="H23">
            <v>162</v>
          </cell>
        </row>
        <row r="24">
          <cell r="B24" t="str">
            <v>2014JULIO</v>
          </cell>
          <cell r="C24">
            <v>31</v>
          </cell>
          <cell r="D24">
            <v>0</v>
          </cell>
          <cell r="E24">
            <v>8</v>
          </cell>
          <cell r="F24">
            <v>23</v>
          </cell>
          <cell r="G24">
            <v>9</v>
          </cell>
          <cell r="H24">
            <v>207</v>
          </cell>
        </row>
        <row r="25">
          <cell r="B25" t="str">
            <v>2014AGOSTO</v>
          </cell>
          <cell r="C25">
            <v>31</v>
          </cell>
          <cell r="D25">
            <v>2</v>
          </cell>
          <cell r="E25">
            <v>10</v>
          </cell>
          <cell r="F25">
            <v>19</v>
          </cell>
          <cell r="G25">
            <v>9</v>
          </cell>
          <cell r="H25">
            <v>171</v>
          </cell>
        </row>
        <row r="26">
          <cell r="B26" t="str">
            <v>2014SEPTIEMBRE</v>
          </cell>
          <cell r="C26">
            <v>30</v>
          </cell>
          <cell r="D26">
            <v>0</v>
          </cell>
          <cell r="E26">
            <v>8</v>
          </cell>
          <cell r="F26">
            <v>22</v>
          </cell>
          <cell r="G26">
            <v>9</v>
          </cell>
          <cell r="H26">
            <v>198</v>
          </cell>
        </row>
        <row r="27">
          <cell r="B27" t="str">
            <v>2014OCTUBRE</v>
          </cell>
          <cell r="C27">
            <v>31</v>
          </cell>
          <cell r="D27">
            <v>1</v>
          </cell>
          <cell r="E27">
            <v>8</v>
          </cell>
          <cell r="F27">
            <v>22</v>
          </cell>
          <cell r="G27">
            <v>9</v>
          </cell>
          <cell r="H27">
            <v>198</v>
          </cell>
        </row>
        <row r="28">
          <cell r="B28" t="str">
            <v>2014NOVIEMBRE</v>
          </cell>
          <cell r="C28">
            <v>30</v>
          </cell>
          <cell r="D28">
            <v>2</v>
          </cell>
          <cell r="E28">
            <v>10</v>
          </cell>
          <cell r="F28">
            <v>18</v>
          </cell>
          <cell r="G28">
            <v>9</v>
          </cell>
          <cell r="H28">
            <v>162</v>
          </cell>
        </row>
        <row r="29">
          <cell r="B29" t="str">
            <v>2014DICIEMBRE</v>
          </cell>
          <cell r="C29">
            <v>31</v>
          </cell>
          <cell r="D29">
            <v>2</v>
          </cell>
          <cell r="E29">
            <v>8</v>
          </cell>
          <cell r="F29">
            <v>21</v>
          </cell>
          <cell r="G29">
            <v>9</v>
          </cell>
          <cell r="H29">
            <v>189</v>
          </cell>
        </row>
        <row r="30">
          <cell r="B30" t="str">
            <v>2015ENERO</v>
          </cell>
          <cell r="C30">
            <v>31</v>
          </cell>
          <cell r="D30">
            <v>2</v>
          </cell>
          <cell r="E30">
            <v>9</v>
          </cell>
          <cell r="F30">
            <v>20</v>
          </cell>
          <cell r="G30">
            <v>9</v>
          </cell>
          <cell r="H30">
            <v>180</v>
          </cell>
        </row>
        <row r="31">
          <cell r="B31" t="str">
            <v>2015FEBRERO</v>
          </cell>
          <cell r="C31">
            <v>28</v>
          </cell>
          <cell r="D31">
            <v>0</v>
          </cell>
          <cell r="E31">
            <v>8</v>
          </cell>
          <cell r="F31">
            <v>20</v>
          </cell>
          <cell r="G31">
            <v>9</v>
          </cell>
          <cell r="H31">
            <v>180</v>
          </cell>
        </row>
        <row r="32">
          <cell r="B32" t="str">
            <v>2015MARZO</v>
          </cell>
          <cell r="C32">
            <v>31</v>
          </cell>
          <cell r="D32">
            <v>1</v>
          </cell>
          <cell r="E32">
            <v>9</v>
          </cell>
          <cell r="F32">
            <v>21</v>
          </cell>
          <cell r="G32">
            <v>9</v>
          </cell>
          <cell r="H32">
            <v>189</v>
          </cell>
        </row>
        <row r="33">
          <cell r="B33" t="str">
            <v>2015ABRIL</v>
          </cell>
          <cell r="C33">
            <v>30</v>
          </cell>
          <cell r="D33">
            <v>2</v>
          </cell>
          <cell r="E33">
            <v>8</v>
          </cell>
          <cell r="F33">
            <v>20</v>
          </cell>
          <cell r="G33">
            <v>9</v>
          </cell>
          <cell r="H33">
            <v>180</v>
          </cell>
        </row>
        <row r="34">
          <cell r="B34" t="str">
            <v>2015MAYO</v>
          </cell>
          <cell r="C34">
            <v>31</v>
          </cell>
          <cell r="D34">
            <v>2</v>
          </cell>
          <cell r="E34">
            <v>10</v>
          </cell>
          <cell r="F34">
            <v>19</v>
          </cell>
          <cell r="G34">
            <v>9</v>
          </cell>
          <cell r="H34">
            <v>171</v>
          </cell>
        </row>
        <row r="35">
          <cell r="B35" t="str">
            <v>2015JUNIO</v>
          </cell>
          <cell r="C35">
            <v>30</v>
          </cell>
          <cell r="D35">
            <v>3</v>
          </cell>
          <cell r="E35">
            <v>8</v>
          </cell>
          <cell r="F35">
            <v>19</v>
          </cell>
          <cell r="G35">
            <v>9</v>
          </cell>
          <cell r="H35">
            <v>171</v>
          </cell>
        </row>
        <row r="36">
          <cell r="B36" t="str">
            <v>2015JULIO</v>
          </cell>
          <cell r="C36">
            <v>31</v>
          </cell>
          <cell r="D36">
            <v>1</v>
          </cell>
          <cell r="E36">
            <v>8</v>
          </cell>
          <cell r="F36">
            <v>22</v>
          </cell>
          <cell r="G36">
            <v>9</v>
          </cell>
          <cell r="H36">
            <v>198</v>
          </cell>
        </row>
        <row r="37">
          <cell r="B37" t="str">
            <v>2015AGOSTO</v>
          </cell>
          <cell r="C37">
            <v>31</v>
          </cell>
          <cell r="D37">
            <v>2</v>
          </cell>
          <cell r="E37">
            <v>10</v>
          </cell>
          <cell r="F37">
            <v>19</v>
          </cell>
          <cell r="G37">
            <v>9</v>
          </cell>
          <cell r="H37">
            <v>171</v>
          </cell>
        </row>
        <row r="38">
          <cell r="B38" t="str">
            <v>2015SEPTIEMBRE</v>
          </cell>
          <cell r="C38">
            <v>30</v>
          </cell>
          <cell r="D38">
            <v>0</v>
          </cell>
          <cell r="E38">
            <v>8</v>
          </cell>
          <cell r="F38">
            <v>22</v>
          </cell>
          <cell r="G38">
            <v>9</v>
          </cell>
          <cell r="H38">
            <v>198</v>
          </cell>
        </row>
        <row r="39">
          <cell r="B39" t="str">
            <v>2015OCTUBRE</v>
          </cell>
          <cell r="C39">
            <v>31</v>
          </cell>
          <cell r="D39">
            <v>1</v>
          </cell>
          <cell r="E39">
            <v>9</v>
          </cell>
          <cell r="F39">
            <v>21</v>
          </cell>
          <cell r="G39">
            <v>9</v>
          </cell>
          <cell r="H39">
            <v>189</v>
          </cell>
        </row>
        <row r="40">
          <cell r="B40" t="str">
            <v>2015NOVIEMBRE</v>
          </cell>
          <cell r="C40">
            <v>30</v>
          </cell>
          <cell r="D40">
            <v>2</v>
          </cell>
          <cell r="E40">
            <v>9</v>
          </cell>
          <cell r="F40">
            <v>19</v>
          </cell>
          <cell r="G40">
            <v>9</v>
          </cell>
          <cell r="H40">
            <v>171</v>
          </cell>
        </row>
        <row r="41">
          <cell r="B41" t="str">
            <v>2015DICIEMBRE</v>
          </cell>
          <cell r="C41">
            <v>31</v>
          </cell>
          <cell r="D41">
            <v>2</v>
          </cell>
          <cell r="E41">
            <v>8</v>
          </cell>
          <cell r="F41">
            <v>21</v>
          </cell>
          <cell r="G41">
            <v>9</v>
          </cell>
          <cell r="H41">
            <v>189</v>
          </cell>
        </row>
        <row r="42">
          <cell r="B42" t="str">
            <v>2016ENERO</v>
          </cell>
          <cell r="C42">
            <v>31</v>
          </cell>
          <cell r="D42">
            <v>2</v>
          </cell>
          <cell r="E42">
            <v>10</v>
          </cell>
          <cell r="F42">
            <v>19</v>
          </cell>
          <cell r="G42">
            <v>9</v>
          </cell>
          <cell r="H42">
            <v>171</v>
          </cell>
        </row>
        <row r="43">
          <cell r="B43" t="str">
            <v>2016FEBRERO</v>
          </cell>
          <cell r="C43">
            <v>29</v>
          </cell>
          <cell r="D43">
            <v>0</v>
          </cell>
          <cell r="E43">
            <v>8</v>
          </cell>
          <cell r="F43">
            <v>21</v>
          </cell>
          <cell r="G43">
            <v>9</v>
          </cell>
          <cell r="H43">
            <v>189</v>
          </cell>
        </row>
        <row r="44">
          <cell r="B44" t="str">
            <v>2016MARZO</v>
          </cell>
          <cell r="C44">
            <v>31</v>
          </cell>
          <cell r="D44">
            <v>3</v>
          </cell>
          <cell r="E44">
            <v>8</v>
          </cell>
          <cell r="F44">
            <v>20</v>
          </cell>
          <cell r="G44">
            <v>9</v>
          </cell>
          <cell r="H44">
            <v>180</v>
          </cell>
        </row>
        <row r="45">
          <cell r="B45" t="str">
            <v>2016ABRIL</v>
          </cell>
          <cell r="C45">
            <v>30</v>
          </cell>
          <cell r="D45">
            <v>0</v>
          </cell>
          <cell r="E45">
            <v>8</v>
          </cell>
          <cell r="F45">
            <v>22</v>
          </cell>
          <cell r="G45">
            <v>9</v>
          </cell>
          <cell r="H45">
            <v>198</v>
          </cell>
        </row>
        <row r="46">
          <cell r="B46" t="str">
            <v>2016MAYO</v>
          </cell>
          <cell r="C46">
            <v>31</v>
          </cell>
          <cell r="D46">
            <v>2</v>
          </cell>
          <cell r="E46">
            <v>9</v>
          </cell>
          <cell r="F46">
            <v>20</v>
          </cell>
          <cell r="G46">
            <v>9</v>
          </cell>
          <cell r="H46">
            <v>180</v>
          </cell>
        </row>
        <row r="47">
          <cell r="B47" t="str">
            <v>2016JUNIO</v>
          </cell>
          <cell r="C47">
            <v>30</v>
          </cell>
          <cell r="D47">
            <v>1</v>
          </cell>
          <cell r="E47">
            <v>8</v>
          </cell>
          <cell r="F47">
            <v>21</v>
          </cell>
          <cell r="G47">
            <v>9</v>
          </cell>
          <cell r="H47">
            <v>189</v>
          </cell>
        </row>
        <row r="48">
          <cell r="B48" t="str">
            <v>2016JULIO</v>
          </cell>
          <cell r="C48">
            <v>31</v>
          </cell>
          <cell r="D48">
            <v>2</v>
          </cell>
          <cell r="E48">
            <v>10</v>
          </cell>
          <cell r="F48">
            <v>19</v>
          </cell>
          <cell r="G48">
            <v>9</v>
          </cell>
          <cell r="H48">
            <v>171</v>
          </cell>
        </row>
        <row r="49">
          <cell r="B49" t="str">
            <v>2016AGOSTO</v>
          </cell>
          <cell r="C49">
            <v>31</v>
          </cell>
          <cell r="D49">
            <v>1</v>
          </cell>
          <cell r="E49">
            <v>8</v>
          </cell>
          <cell r="F49">
            <v>22</v>
          </cell>
          <cell r="G49">
            <v>9</v>
          </cell>
          <cell r="H49">
            <v>198</v>
          </cell>
        </row>
        <row r="50">
          <cell r="B50" t="str">
            <v>2016SEPTIEMBRE</v>
          </cell>
          <cell r="C50">
            <v>30</v>
          </cell>
          <cell r="D50">
            <v>0</v>
          </cell>
          <cell r="E50">
            <v>8</v>
          </cell>
          <cell r="F50">
            <v>22</v>
          </cell>
          <cell r="G50">
            <v>9</v>
          </cell>
          <cell r="H50">
            <v>198</v>
          </cell>
        </row>
        <row r="51">
          <cell r="B51" t="str">
            <v>2016OCTUBRE</v>
          </cell>
          <cell r="C51">
            <v>31</v>
          </cell>
          <cell r="D51">
            <v>1</v>
          </cell>
          <cell r="E51">
            <v>10</v>
          </cell>
          <cell r="F51">
            <v>20</v>
          </cell>
          <cell r="G51">
            <v>9</v>
          </cell>
          <cell r="H51">
            <v>180</v>
          </cell>
        </row>
        <row r="52">
          <cell r="B52" t="str">
            <v>2016NOVIEMBRE</v>
          </cell>
          <cell r="C52">
            <v>30</v>
          </cell>
          <cell r="D52">
            <v>2</v>
          </cell>
          <cell r="E52">
            <v>8</v>
          </cell>
          <cell r="F52">
            <v>20</v>
          </cell>
          <cell r="G52">
            <v>9</v>
          </cell>
          <cell r="H52">
            <v>180</v>
          </cell>
        </row>
        <row r="53">
          <cell r="B53" t="str">
            <v>2016DICIEMBRE</v>
          </cell>
          <cell r="C53">
            <v>31</v>
          </cell>
          <cell r="D53">
            <v>1</v>
          </cell>
          <cell r="E53">
            <v>9</v>
          </cell>
          <cell r="F53">
            <v>21</v>
          </cell>
          <cell r="G53">
            <v>9</v>
          </cell>
          <cell r="H53">
            <v>189</v>
          </cell>
        </row>
        <row r="54">
          <cell r="B54" t="str">
            <v>2017ENERO</v>
          </cell>
          <cell r="C54">
            <v>31</v>
          </cell>
          <cell r="D54">
            <v>1</v>
          </cell>
          <cell r="E54">
            <v>9</v>
          </cell>
          <cell r="F54">
            <v>21</v>
          </cell>
          <cell r="G54">
            <v>9</v>
          </cell>
          <cell r="H54">
            <v>189</v>
          </cell>
        </row>
        <row r="55">
          <cell r="B55" t="str">
            <v>2017FEBRERO</v>
          </cell>
          <cell r="C55">
            <v>28</v>
          </cell>
          <cell r="D55">
            <v>0</v>
          </cell>
          <cell r="E55">
            <v>8</v>
          </cell>
          <cell r="F55">
            <v>20</v>
          </cell>
          <cell r="G55">
            <v>9</v>
          </cell>
          <cell r="H55">
            <v>180</v>
          </cell>
        </row>
        <row r="56">
          <cell r="B56" t="str">
            <v>2017MARZO</v>
          </cell>
          <cell r="C56">
            <v>31</v>
          </cell>
          <cell r="D56">
            <v>1</v>
          </cell>
          <cell r="E56">
            <v>8</v>
          </cell>
          <cell r="F56">
            <v>22</v>
          </cell>
          <cell r="G56">
            <v>9</v>
          </cell>
          <cell r="H56">
            <v>198</v>
          </cell>
        </row>
        <row r="57">
          <cell r="B57" t="str">
            <v>2017ABRIL</v>
          </cell>
          <cell r="C57">
            <v>30</v>
          </cell>
          <cell r="D57">
            <v>2</v>
          </cell>
          <cell r="E57">
            <v>10</v>
          </cell>
          <cell r="F57">
            <v>18</v>
          </cell>
          <cell r="G57">
            <v>9</v>
          </cell>
          <cell r="H57">
            <v>162</v>
          </cell>
        </row>
        <row r="58">
          <cell r="B58" t="str">
            <v>2017MAYO</v>
          </cell>
          <cell r="C58">
            <v>31</v>
          </cell>
          <cell r="D58">
            <v>2</v>
          </cell>
          <cell r="E58">
            <v>8</v>
          </cell>
          <cell r="F58">
            <v>21</v>
          </cell>
          <cell r="G58">
            <v>9</v>
          </cell>
          <cell r="H58">
            <v>189</v>
          </cell>
        </row>
        <row r="59">
          <cell r="B59" t="str">
            <v>2017JUNIO</v>
          </cell>
          <cell r="C59">
            <v>30</v>
          </cell>
          <cell r="D59">
            <v>2</v>
          </cell>
          <cell r="E59">
            <v>8</v>
          </cell>
          <cell r="F59">
            <v>20</v>
          </cell>
          <cell r="G59">
            <v>9</v>
          </cell>
          <cell r="H59">
            <v>180</v>
          </cell>
        </row>
        <row r="60">
          <cell r="B60" t="str">
            <v>2017JULIO</v>
          </cell>
          <cell r="C60">
            <v>31</v>
          </cell>
          <cell r="D60">
            <v>2</v>
          </cell>
          <cell r="E60">
            <v>10</v>
          </cell>
          <cell r="F60">
            <v>19</v>
          </cell>
          <cell r="G60">
            <v>9</v>
          </cell>
          <cell r="H60">
            <v>171</v>
          </cell>
        </row>
        <row r="61">
          <cell r="B61" t="str">
            <v>2017AGOSTO</v>
          </cell>
          <cell r="C61">
            <v>31</v>
          </cell>
          <cell r="D61">
            <v>2</v>
          </cell>
          <cell r="E61">
            <v>8</v>
          </cell>
          <cell r="F61">
            <v>21</v>
          </cell>
          <cell r="G61">
            <v>9</v>
          </cell>
          <cell r="H61">
            <v>189</v>
          </cell>
        </row>
        <row r="62">
          <cell r="B62" t="str">
            <v>2017SEPTIEMBRE</v>
          </cell>
          <cell r="C62">
            <v>30</v>
          </cell>
          <cell r="D62">
            <v>0</v>
          </cell>
          <cell r="E62">
            <v>9</v>
          </cell>
          <cell r="F62">
            <v>21</v>
          </cell>
          <cell r="G62">
            <v>9</v>
          </cell>
          <cell r="H62">
            <v>189</v>
          </cell>
        </row>
        <row r="63">
          <cell r="B63" t="str">
            <v>2017OCTUBRE</v>
          </cell>
          <cell r="C63">
            <v>31</v>
          </cell>
          <cell r="D63">
            <v>1</v>
          </cell>
          <cell r="E63">
            <v>9</v>
          </cell>
          <cell r="F63">
            <v>21</v>
          </cell>
          <cell r="G63">
            <v>9</v>
          </cell>
          <cell r="H63">
            <v>189</v>
          </cell>
        </row>
        <row r="64">
          <cell r="B64" t="str">
            <v>2017NOVIEMBRE</v>
          </cell>
          <cell r="C64">
            <v>30</v>
          </cell>
          <cell r="D64">
            <v>2</v>
          </cell>
          <cell r="E64">
            <v>8</v>
          </cell>
          <cell r="F64">
            <v>20</v>
          </cell>
          <cell r="G64">
            <v>9</v>
          </cell>
          <cell r="H64">
            <v>180</v>
          </cell>
        </row>
        <row r="65">
          <cell r="B65" t="str">
            <v>2017DICIEMBRE</v>
          </cell>
          <cell r="C65">
            <v>31</v>
          </cell>
          <cell r="D65">
            <v>2</v>
          </cell>
          <cell r="E65">
            <v>10</v>
          </cell>
          <cell r="F65">
            <v>19</v>
          </cell>
          <cell r="G65">
            <v>9</v>
          </cell>
          <cell r="H65">
            <v>171</v>
          </cell>
        </row>
        <row r="66">
          <cell r="B66" t="str">
            <v>2018ENERO</v>
          </cell>
          <cell r="C66">
            <v>31</v>
          </cell>
          <cell r="D66">
            <v>2</v>
          </cell>
          <cell r="E66">
            <v>8</v>
          </cell>
          <cell r="F66">
            <v>21</v>
          </cell>
          <cell r="G66">
            <v>9</v>
          </cell>
          <cell r="H66">
            <v>189</v>
          </cell>
        </row>
        <row r="67">
          <cell r="B67" t="str">
            <v>2018FEBRERO</v>
          </cell>
          <cell r="C67">
            <v>28</v>
          </cell>
          <cell r="D67">
            <v>0</v>
          </cell>
          <cell r="E67">
            <v>8</v>
          </cell>
          <cell r="F67">
            <v>20</v>
          </cell>
          <cell r="G67">
            <v>9</v>
          </cell>
          <cell r="H67">
            <v>180</v>
          </cell>
        </row>
        <row r="68">
          <cell r="B68" t="str">
            <v>2018MARZO</v>
          </cell>
          <cell r="C68">
            <v>31</v>
          </cell>
          <cell r="D68">
            <v>3</v>
          </cell>
          <cell r="E68">
            <v>9</v>
          </cell>
          <cell r="F68">
            <v>19</v>
          </cell>
          <cell r="G68">
            <v>9</v>
          </cell>
          <cell r="H68">
            <v>171</v>
          </cell>
        </row>
        <row r="69">
          <cell r="B69" t="str">
            <v>2018ABRIL</v>
          </cell>
          <cell r="C69">
            <v>30</v>
          </cell>
          <cell r="D69">
            <v>0</v>
          </cell>
          <cell r="E69">
            <v>9</v>
          </cell>
          <cell r="F69">
            <v>21</v>
          </cell>
          <cell r="G69">
            <v>9</v>
          </cell>
          <cell r="H69">
            <v>189</v>
          </cell>
        </row>
        <row r="70">
          <cell r="B70" t="str">
            <v>2018MAYO</v>
          </cell>
          <cell r="C70">
            <v>31</v>
          </cell>
          <cell r="D70">
            <v>1</v>
          </cell>
          <cell r="E70">
            <v>8</v>
          </cell>
          <cell r="F70">
            <v>22</v>
          </cell>
          <cell r="G70">
            <v>9</v>
          </cell>
          <cell r="H70">
            <v>198</v>
          </cell>
        </row>
        <row r="71">
          <cell r="B71" t="str">
            <v>2018JUNIO</v>
          </cell>
          <cell r="C71">
            <v>30</v>
          </cell>
          <cell r="D71">
            <v>2</v>
          </cell>
          <cell r="E71">
            <v>9</v>
          </cell>
          <cell r="F71">
            <v>19</v>
          </cell>
          <cell r="G71">
            <v>9</v>
          </cell>
          <cell r="H71">
            <v>171</v>
          </cell>
        </row>
        <row r="72">
          <cell r="B72" t="str">
            <v>2018JULIO</v>
          </cell>
          <cell r="C72">
            <v>31</v>
          </cell>
          <cell r="D72">
            <v>2</v>
          </cell>
          <cell r="E72">
            <v>9</v>
          </cell>
          <cell r="F72">
            <v>20</v>
          </cell>
          <cell r="G72">
            <v>9</v>
          </cell>
          <cell r="H72">
            <v>180</v>
          </cell>
        </row>
        <row r="73">
          <cell r="B73" t="str">
            <v>2018AGOSTO</v>
          </cell>
          <cell r="C73">
            <v>31</v>
          </cell>
          <cell r="D73">
            <v>2</v>
          </cell>
          <cell r="E73">
            <v>8</v>
          </cell>
          <cell r="F73">
            <v>21</v>
          </cell>
          <cell r="G73">
            <v>9</v>
          </cell>
          <cell r="H73">
            <v>189</v>
          </cell>
        </row>
        <row r="74">
          <cell r="B74" t="str">
            <v>2018SEPTIEMBRE</v>
          </cell>
          <cell r="C74">
            <v>30</v>
          </cell>
          <cell r="D74">
            <v>0</v>
          </cell>
          <cell r="E74">
            <v>10</v>
          </cell>
          <cell r="F74">
            <v>20</v>
          </cell>
          <cell r="G74">
            <v>9</v>
          </cell>
          <cell r="H74">
            <v>180</v>
          </cell>
        </row>
        <row r="75">
          <cell r="B75" t="str">
            <v>2018OCTUBRE</v>
          </cell>
          <cell r="C75">
            <v>31</v>
          </cell>
          <cell r="D75">
            <v>1</v>
          </cell>
          <cell r="E75">
            <v>8</v>
          </cell>
          <cell r="F75">
            <v>22</v>
          </cell>
          <cell r="G75">
            <v>9</v>
          </cell>
          <cell r="H75">
            <v>198</v>
          </cell>
        </row>
        <row r="76">
          <cell r="B76" t="str">
            <v>2018NOVIEMBRE</v>
          </cell>
          <cell r="C76">
            <v>30</v>
          </cell>
          <cell r="D76">
            <v>2</v>
          </cell>
          <cell r="E76">
            <v>8</v>
          </cell>
          <cell r="F76">
            <v>20</v>
          </cell>
          <cell r="G76">
            <v>9</v>
          </cell>
          <cell r="H76">
            <v>180</v>
          </cell>
        </row>
        <row r="77">
          <cell r="B77" t="str">
            <v>2018DICIEMBRE</v>
          </cell>
          <cell r="C77">
            <v>31</v>
          </cell>
          <cell r="D77">
            <v>2</v>
          </cell>
          <cell r="E77">
            <v>10</v>
          </cell>
          <cell r="F77">
            <v>19</v>
          </cell>
          <cell r="G77">
            <v>9</v>
          </cell>
          <cell r="H77">
            <v>171</v>
          </cell>
        </row>
        <row r="78">
          <cell r="B78" t="str">
            <v>2019ENERO</v>
          </cell>
          <cell r="C78">
            <v>31</v>
          </cell>
          <cell r="D78">
            <v>2</v>
          </cell>
          <cell r="E78">
            <v>8</v>
          </cell>
          <cell r="F78">
            <v>21</v>
          </cell>
          <cell r="G78">
            <v>9</v>
          </cell>
          <cell r="H78">
            <v>189</v>
          </cell>
        </row>
        <row r="79">
          <cell r="B79" t="str">
            <v>2019FEBRERO</v>
          </cell>
          <cell r="C79">
            <v>28</v>
          </cell>
          <cell r="D79">
            <v>0</v>
          </cell>
          <cell r="E79">
            <v>8</v>
          </cell>
          <cell r="F79">
            <v>20</v>
          </cell>
          <cell r="G79">
            <v>9</v>
          </cell>
          <cell r="H79">
            <v>180</v>
          </cell>
        </row>
        <row r="80">
          <cell r="B80" t="str">
            <v>2019MARZO</v>
          </cell>
          <cell r="C80">
            <v>31</v>
          </cell>
          <cell r="D80">
            <v>3</v>
          </cell>
          <cell r="E80">
            <v>9</v>
          </cell>
          <cell r="F80">
            <v>19</v>
          </cell>
          <cell r="G80">
            <v>9</v>
          </cell>
          <cell r="H80">
            <v>171</v>
          </cell>
        </row>
        <row r="81">
          <cell r="B81" t="str">
            <v>2019ABRIL</v>
          </cell>
          <cell r="C81">
            <v>30</v>
          </cell>
          <cell r="D81">
            <v>0</v>
          </cell>
          <cell r="E81">
            <v>9</v>
          </cell>
          <cell r="F81">
            <v>21</v>
          </cell>
          <cell r="G81">
            <v>9</v>
          </cell>
          <cell r="H81">
            <v>189</v>
          </cell>
        </row>
        <row r="82">
          <cell r="B82" t="str">
            <v>2019MAYO</v>
          </cell>
          <cell r="C82">
            <v>31</v>
          </cell>
          <cell r="D82">
            <v>1</v>
          </cell>
          <cell r="E82">
            <v>8</v>
          </cell>
          <cell r="F82">
            <v>22</v>
          </cell>
          <cell r="G82">
            <v>9</v>
          </cell>
          <cell r="H82">
            <v>198</v>
          </cell>
        </row>
        <row r="83">
          <cell r="B83" t="str">
            <v>2019JUNIO</v>
          </cell>
          <cell r="C83">
            <v>30</v>
          </cell>
          <cell r="D83">
            <v>2</v>
          </cell>
          <cell r="E83">
            <v>9</v>
          </cell>
          <cell r="F83">
            <v>19</v>
          </cell>
          <cell r="G83">
            <v>9</v>
          </cell>
          <cell r="H83">
            <v>171</v>
          </cell>
        </row>
        <row r="84">
          <cell r="B84" t="str">
            <v>2019JULIO</v>
          </cell>
          <cell r="C84">
            <v>31</v>
          </cell>
          <cell r="D84">
            <v>2</v>
          </cell>
          <cell r="E84">
            <v>9</v>
          </cell>
          <cell r="F84">
            <v>20</v>
          </cell>
          <cell r="G84">
            <v>9</v>
          </cell>
          <cell r="H84">
            <v>180</v>
          </cell>
        </row>
        <row r="85">
          <cell r="B85" t="str">
            <v>2019AGOSTO</v>
          </cell>
          <cell r="C85">
            <v>31</v>
          </cell>
          <cell r="D85">
            <v>2</v>
          </cell>
          <cell r="E85">
            <v>8</v>
          </cell>
          <cell r="F85">
            <v>21</v>
          </cell>
          <cell r="G85">
            <v>9</v>
          </cell>
          <cell r="H85">
            <v>189</v>
          </cell>
        </row>
        <row r="86">
          <cell r="B86" t="str">
            <v>2019SEPTIEMBRE</v>
          </cell>
          <cell r="C86">
            <v>30</v>
          </cell>
          <cell r="D86">
            <v>0</v>
          </cell>
          <cell r="E86">
            <v>10</v>
          </cell>
          <cell r="F86">
            <v>20</v>
          </cell>
          <cell r="G86">
            <v>9</v>
          </cell>
          <cell r="H86">
            <v>180</v>
          </cell>
        </row>
        <row r="87">
          <cell r="B87" t="str">
            <v>2019OCTUBRE</v>
          </cell>
          <cell r="C87">
            <v>31</v>
          </cell>
          <cell r="D87">
            <v>1</v>
          </cell>
          <cell r="E87">
            <v>8</v>
          </cell>
          <cell r="F87">
            <v>22</v>
          </cell>
          <cell r="G87">
            <v>9</v>
          </cell>
          <cell r="H87">
            <v>198</v>
          </cell>
        </row>
        <row r="88">
          <cell r="B88" t="str">
            <v>2019NOVIEMBRE</v>
          </cell>
          <cell r="C88">
            <v>30</v>
          </cell>
          <cell r="D88">
            <v>2</v>
          </cell>
          <cell r="E88">
            <v>8</v>
          </cell>
          <cell r="F88">
            <v>20</v>
          </cell>
          <cell r="G88">
            <v>9</v>
          </cell>
          <cell r="H88">
            <v>180</v>
          </cell>
        </row>
        <row r="89">
          <cell r="B89" t="str">
            <v>2019DICIEMBRE</v>
          </cell>
          <cell r="C89">
            <v>31</v>
          </cell>
          <cell r="D89">
            <v>2</v>
          </cell>
          <cell r="E89">
            <v>10</v>
          </cell>
          <cell r="F89">
            <v>19</v>
          </cell>
          <cell r="G89">
            <v>9</v>
          </cell>
          <cell r="H89">
            <v>171</v>
          </cell>
        </row>
        <row r="90">
          <cell r="B90" t="str">
            <v>2020ENERO</v>
          </cell>
          <cell r="C90">
            <v>31</v>
          </cell>
          <cell r="D90">
            <v>2</v>
          </cell>
          <cell r="E90">
            <v>8</v>
          </cell>
          <cell r="F90">
            <v>21</v>
          </cell>
          <cell r="G90">
            <v>9</v>
          </cell>
          <cell r="H90">
            <v>189</v>
          </cell>
        </row>
        <row r="91">
          <cell r="B91" t="str">
            <v>2020FEBRERO</v>
          </cell>
          <cell r="C91">
            <v>28</v>
          </cell>
          <cell r="D91">
            <v>0</v>
          </cell>
          <cell r="E91">
            <v>8</v>
          </cell>
          <cell r="F91">
            <v>20</v>
          </cell>
          <cell r="G91">
            <v>9</v>
          </cell>
          <cell r="H91">
            <v>180</v>
          </cell>
        </row>
        <row r="92">
          <cell r="B92" t="str">
            <v>2020MARZO</v>
          </cell>
          <cell r="C92">
            <v>31</v>
          </cell>
          <cell r="D92">
            <v>3</v>
          </cell>
          <cell r="E92">
            <v>9</v>
          </cell>
          <cell r="F92">
            <v>19</v>
          </cell>
          <cell r="G92">
            <v>9</v>
          </cell>
          <cell r="H92">
            <v>171</v>
          </cell>
        </row>
        <row r="93">
          <cell r="B93" t="str">
            <v>2020ABRIL</v>
          </cell>
          <cell r="C93">
            <v>30</v>
          </cell>
          <cell r="D93">
            <v>0</v>
          </cell>
          <cell r="E93">
            <v>9</v>
          </cell>
          <cell r="F93">
            <v>21</v>
          </cell>
          <cell r="G93">
            <v>9</v>
          </cell>
          <cell r="H93">
            <v>189</v>
          </cell>
        </row>
        <row r="94">
          <cell r="B94" t="str">
            <v>2020MAYO</v>
          </cell>
          <cell r="C94">
            <v>31</v>
          </cell>
          <cell r="D94">
            <v>1</v>
          </cell>
          <cell r="E94">
            <v>8</v>
          </cell>
          <cell r="F94">
            <v>22</v>
          </cell>
          <cell r="G94">
            <v>9</v>
          </cell>
          <cell r="H94">
            <v>198</v>
          </cell>
        </row>
        <row r="95">
          <cell r="B95" t="str">
            <v>2020JUNIO</v>
          </cell>
          <cell r="C95">
            <v>30</v>
          </cell>
          <cell r="D95">
            <v>2</v>
          </cell>
          <cell r="E95">
            <v>9</v>
          </cell>
          <cell r="F95">
            <v>19</v>
          </cell>
          <cell r="G95">
            <v>9</v>
          </cell>
          <cell r="H95">
            <v>171</v>
          </cell>
        </row>
        <row r="96">
          <cell r="B96" t="str">
            <v>2020JULIO</v>
          </cell>
          <cell r="C96">
            <v>31</v>
          </cell>
          <cell r="D96">
            <v>2</v>
          </cell>
          <cell r="E96">
            <v>9</v>
          </cell>
          <cell r="F96">
            <v>20</v>
          </cell>
          <cell r="G96">
            <v>9</v>
          </cell>
          <cell r="H96">
            <v>180</v>
          </cell>
        </row>
        <row r="97">
          <cell r="B97" t="str">
            <v>2020AGOSTO</v>
          </cell>
          <cell r="C97">
            <v>31</v>
          </cell>
          <cell r="D97">
            <v>2</v>
          </cell>
          <cell r="E97">
            <v>8</v>
          </cell>
          <cell r="F97">
            <v>21</v>
          </cell>
          <cell r="G97">
            <v>9</v>
          </cell>
          <cell r="H97">
            <v>189</v>
          </cell>
        </row>
        <row r="98">
          <cell r="B98" t="str">
            <v>2020SEPTIEMBRE</v>
          </cell>
          <cell r="C98">
            <v>30</v>
          </cell>
          <cell r="D98">
            <v>0</v>
          </cell>
          <cell r="E98">
            <v>10</v>
          </cell>
          <cell r="F98">
            <v>20</v>
          </cell>
          <cell r="G98">
            <v>9</v>
          </cell>
          <cell r="H98">
            <v>180</v>
          </cell>
        </row>
        <row r="99">
          <cell r="B99" t="str">
            <v>2020OCTUBRE</v>
          </cell>
          <cell r="C99">
            <v>31</v>
          </cell>
          <cell r="D99">
            <v>1</v>
          </cell>
          <cell r="E99">
            <v>8</v>
          </cell>
          <cell r="F99">
            <v>22</v>
          </cell>
          <cell r="G99">
            <v>9</v>
          </cell>
          <cell r="H99">
            <v>198</v>
          </cell>
        </row>
        <row r="100">
          <cell r="B100" t="str">
            <v>2020NOVIEMBRE</v>
          </cell>
          <cell r="C100">
            <v>30</v>
          </cell>
          <cell r="D100">
            <v>2</v>
          </cell>
          <cell r="E100">
            <v>8</v>
          </cell>
          <cell r="F100">
            <v>20</v>
          </cell>
          <cell r="G100">
            <v>9</v>
          </cell>
          <cell r="H100">
            <v>180</v>
          </cell>
        </row>
        <row r="101">
          <cell r="B101" t="str">
            <v>2020DICIEMBRE</v>
          </cell>
          <cell r="C101">
            <v>31</v>
          </cell>
          <cell r="D101">
            <v>2</v>
          </cell>
          <cell r="E101">
            <v>10</v>
          </cell>
          <cell r="F101">
            <v>19</v>
          </cell>
          <cell r="G101">
            <v>9</v>
          </cell>
          <cell r="H101">
            <v>171</v>
          </cell>
        </row>
        <row r="102">
          <cell r="B102" t="str">
            <v>2021ENERO</v>
          </cell>
          <cell r="C102">
            <v>31</v>
          </cell>
          <cell r="D102">
            <v>2</v>
          </cell>
          <cell r="E102">
            <v>8</v>
          </cell>
          <cell r="F102">
            <v>21</v>
          </cell>
          <cell r="G102">
            <v>9</v>
          </cell>
          <cell r="H102">
            <v>189</v>
          </cell>
        </row>
        <row r="103">
          <cell r="B103" t="str">
            <v>2021FEBRERO</v>
          </cell>
          <cell r="C103">
            <v>28</v>
          </cell>
          <cell r="D103">
            <v>0</v>
          </cell>
          <cell r="E103">
            <v>8</v>
          </cell>
          <cell r="F103">
            <v>20</v>
          </cell>
          <cell r="G103">
            <v>9</v>
          </cell>
          <cell r="H103">
            <v>180</v>
          </cell>
        </row>
        <row r="104">
          <cell r="B104" t="str">
            <v>2021MARZO</v>
          </cell>
          <cell r="C104">
            <v>31</v>
          </cell>
          <cell r="D104">
            <v>3</v>
          </cell>
          <cell r="E104">
            <v>9</v>
          </cell>
          <cell r="F104">
            <v>19</v>
          </cell>
          <cell r="G104">
            <v>9</v>
          </cell>
          <cell r="H104">
            <v>171</v>
          </cell>
        </row>
        <row r="105">
          <cell r="B105" t="str">
            <v>2021ABRIL</v>
          </cell>
          <cell r="C105">
            <v>30</v>
          </cell>
          <cell r="D105">
            <v>0</v>
          </cell>
          <cell r="E105">
            <v>9</v>
          </cell>
          <cell r="F105">
            <v>21</v>
          </cell>
          <cell r="G105">
            <v>9</v>
          </cell>
          <cell r="H105">
            <v>189</v>
          </cell>
        </row>
        <row r="106">
          <cell r="B106" t="str">
            <v>2021MAYO</v>
          </cell>
          <cell r="C106">
            <v>31</v>
          </cell>
          <cell r="D106">
            <v>1</v>
          </cell>
          <cell r="E106">
            <v>8</v>
          </cell>
          <cell r="F106">
            <v>22</v>
          </cell>
          <cell r="G106">
            <v>9</v>
          </cell>
          <cell r="H106">
            <v>198</v>
          </cell>
        </row>
        <row r="107">
          <cell r="B107" t="str">
            <v>2021JUNIO</v>
          </cell>
          <cell r="C107">
            <v>30</v>
          </cell>
          <cell r="D107">
            <v>2</v>
          </cell>
          <cell r="E107">
            <v>9</v>
          </cell>
          <cell r="F107">
            <v>19</v>
          </cell>
          <cell r="G107">
            <v>9</v>
          </cell>
          <cell r="H107">
            <v>171</v>
          </cell>
        </row>
        <row r="108">
          <cell r="B108" t="str">
            <v>2021JULIO</v>
          </cell>
          <cell r="C108">
            <v>31</v>
          </cell>
          <cell r="D108">
            <v>2</v>
          </cell>
          <cell r="E108">
            <v>9</v>
          </cell>
          <cell r="F108">
            <v>20</v>
          </cell>
          <cell r="G108">
            <v>9</v>
          </cell>
          <cell r="H108">
            <v>180</v>
          </cell>
        </row>
        <row r="109">
          <cell r="B109" t="str">
            <v>2021AGOSTO</v>
          </cell>
          <cell r="C109">
            <v>31</v>
          </cell>
          <cell r="D109">
            <v>2</v>
          </cell>
          <cell r="E109">
            <v>8</v>
          </cell>
          <cell r="F109">
            <v>21</v>
          </cell>
          <cell r="G109">
            <v>9</v>
          </cell>
          <cell r="H109">
            <v>189</v>
          </cell>
        </row>
        <row r="110">
          <cell r="B110" t="str">
            <v>2021SEPTIEMBRE</v>
          </cell>
          <cell r="C110">
            <v>30</v>
          </cell>
          <cell r="D110">
            <v>0</v>
          </cell>
          <cell r="E110">
            <v>10</v>
          </cell>
          <cell r="F110">
            <v>20</v>
          </cell>
          <cell r="G110">
            <v>9</v>
          </cell>
          <cell r="H110">
            <v>180</v>
          </cell>
        </row>
        <row r="111">
          <cell r="B111" t="str">
            <v>2021OCTUBRE</v>
          </cell>
          <cell r="C111">
            <v>31</v>
          </cell>
          <cell r="D111">
            <v>1</v>
          </cell>
          <cell r="E111">
            <v>8</v>
          </cell>
          <cell r="F111">
            <v>22</v>
          </cell>
          <cell r="G111">
            <v>9</v>
          </cell>
          <cell r="H111">
            <v>198</v>
          </cell>
        </row>
        <row r="112">
          <cell r="B112" t="str">
            <v>2021NOVIEMBRE</v>
          </cell>
          <cell r="C112">
            <v>30</v>
          </cell>
          <cell r="D112">
            <v>2</v>
          </cell>
          <cell r="E112">
            <v>8</v>
          </cell>
          <cell r="F112">
            <v>20</v>
          </cell>
          <cell r="G112">
            <v>9</v>
          </cell>
          <cell r="H112">
            <v>180</v>
          </cell>
        </row>
        <row r="113">
          <cell r="B113" t="str">
            <v>2021DICIEMBRE</v>
          </cell>
          <cell r="C113">
            <v>31</v>
          </cell>
          <cell r="D113">
            <v>2</v>
          </cell>
          <cell r="E113">
            <v>10</v>
          </cell>
          <cell r="F113">
            <v>19</v>
          </cell>
          <cell r="G113">
            <v>9</v>
          </cell>
          <cell r="H113">
            <v>171</v>
          </cell>
        </row>
        <row r="114">
          <cell r="B114" t="str">
            <v>2022ENERO</v>
          </cell>
          <cell r="C114">
            <v>31</v>
          </cell>
          <cell r="D114">
            <v>2</v>
          </cell>
          <cell r="E114">
            <v>8</v>
          </cell>
          <cell r="F114">
            <v>21</v>
          </cell>
          <cell r="G114">
            <v>9</v>
          </cell>
          <cell r="H114">
            <v>189</v>
          </cell>
        </row>
        <row r="115">
          <cell r="B115" t="str">
            <v>2022FEBRERO</v>
          </cell>
          <cell r="C115">
            <v>28</v>
          </cell>
          <cell r="D115">
            <v>0</v>
          </cell>
          <cell r="E115">
            <v>8</v>
          </cell>
          <cell r="F115">
            <v>20</v>
          </cell>
          <cell r="G115">
            <v>9</v>
          </cell>
          <cell r="H115">
            <v>180</v>
          </cell>
        </row>
        <row r="116">
          <cell r="B116" t="str">
            <v>2022MARZO</v>
          </cell>
          <cell r="C116">
            <v>31</v>
          </cell>
          <cell r="D116">
            <v>3</v>
          </cell>
          <cell r="E116">
            <v>9</v>
          </cell>
          <cell r="F116">
            <v>19</v>
          </cell>
          <cell r="G116">
            <v>9</v>
          </cell>
          <cell r="H116">
            <v>171</v>
          </cell>
        </row>
        <row r="117">
          <cell r="B117" t="str">
            <v>2022ABRIL</v>
          </cell>
          <cell r="C117">
            <v>30</v>
          </cell>
          <cell r="D117">
            <v>0</v>
          </cell>
          <cell r="E117">
            <v>9</v>
          </cell>
          <cell r="F117">
            <v>21</v>
          </cell>
          <cell r="G117">
            <v>9</v>
          </cell>
          <cell r="H117">
            <v>189</v>
          </cell>
        </row>
        <row r="118">
          <cell r="B118" t="str">
            <v>2022MAYO</v>
          </cell>
          <cell r="C118">
            <v>31</v>
          </cell>
          <cell r="D118">
            <v>1</v>
          </cell>
          <cell r="E118">
            <v>8</v>
          </cell>
          <cell r="F118">
            <v>22</v>
          </cell>
          <cell r="G118">
            <v>9</v>
          </cell>
          <cell r="H118">
            <v>198</v>
          </cell>
        </row>
        <row r="119">
          <cell r="B119" t="str">
            <v>2022JUNIO</v>
          </cell>
          <cell r="C119">
            <v>30</v>
          </cell>
          <cell r="D119">
            <v>2</v>
          </cell>
          <cell r="E119">
            <v>9</v>
          </cell>
          <cell r="F119">
            <v>19</v>
          </cell>
          <cell r="G119">
            <v>9</v>
          </cell>
          <cell r="H119">
            <v>171</v>
          </cell>
        </row>
        <row r="120">
          <cell r="B120" t="str">
            <v>2022JULIO</v>
          </cell>
          <cell r="C120">
            <v>31</v>
          </cell>
          <cell r="D120">
            <v>2</v>
          </cell>
          <cell r="E120">
            <v>9</v>
          </cell>
          <cell r="F120">
            <v>20</v>
          </cell>
          <cell r="G120">
            <v>9</v>
          </cell>
          <cell r="H120">
            <v>180</v>
          </cell>
        </row>
        <row r="121">
          <cell r="B121" t="str">
            <v>2022AGOSTO</v>
          </cell>
          <cell r="C121">
            <v>31</v>
          </cell>
          <cell r="D121">
            <v>2</v>
          </cell>
          <cell r="E121">
            <v>8</v>
          </cell>
          <cell r="F121">
            <v>21</v>
          </cell>
          <cell r="G121">
            <v>9</v>
          </cell>
          <cell r="H121">
            <v>189</v>
          </cell>
        </row>
        <row r="122">
          <cell r="B122" t="str">
            <v>2022SEPTIEMBRE</v>
          </cell>
          <cell r="C122">
            <v>30</v>
          </cell>
          <cell r="D122">
            <v>0</v>
          </cell>
          <cell r="E122">
            <v>10</v>
          </cell>
          <cell r="F122">
            <v>20</v>
          </cell>
          <cell r="G122">
            <v>9</v>
          </cell>
          <cell r="H122">
            <v>180</v>
          </cell>
        </row>
        <row r="123">
          <cell r="B123" t="str">
            <v>2022OCTUBRE</v>
          </cell>
          <cell r="C123">
            <v>31</v>
          </cell>
          <cell r="D123">
            <v>1</v>
          </cell>
          <cell r="E123">
            <v>8</v>
          </cell>
          <cell r="F123">
            <v>22</v>
          </cell>
          <cell r="G123">
            <v>9</v>
          </cell>
          <cell r="H123">
            <v>198</v>
          </cell>
        </row>
        <row r="124">
          <cell r="B124" t="str">
            <v>2022NOVIEMBRE</v>
          </cell>
          <cell r="C124">
            <v>30</v>
          </cell>
          <cell r="D124">
            <v>2</v>
          </cell>
          <cell r="E124">
            <v>8</v>
          </cell>
          <cell r="F124">
            <v>20</v>
          </cell>
          <cell r="G124">
            <v>9</v>
          </cell>
          <cell r="H124">
            <v>180</v>
          </cell>
        </row>
        <row r="125">
          <cell r="B125" t="str">
            <v>2022DICIEMBRE</v>
          </cell>
          <cell r="C125">
            <v>31</v>
          </cell>
          <cell r="D125">
            <v>2</v>
          </cell>
          <cell r="E125">
            <v>10</v>
          </cell>
          <cell r="F125">
            <v>19</v>
          </cell>
          <cell r="G125">
            <v>9</v>
          </cell>
          <cell r="H125">
            <v>171</v>
          </cell>
        </row>
        <row r="126">
          <cell r="B126" t="str">
            <v>2023ENERO</v>
          </cell>
          <cell r="C126">
            <v>31</v>
          </cell>
          <cell r="D126">
            <v>2</v>
          </cell>
          <cell r="E126">
            <v>8</v>
          </cell>
          <cell r="F126">
            <v>21</v>
          </cell>
          <cell r="G126">
            <v>9</v>
          </cell>
          <cell r="H126">
            <v>189</v>
          </cell>
        </row>
        <row r="127">
          <cell r="B127" t="str">
            <v>2023FEBRERO</v>
          </cell>
          <cell r="C127">
            <v>28</v>
          </cell>
          <cell r="D127">
            <v>0</v>
          </cell>
          <cell r="E127">
            <v>8</v>
          </cell>
          <cell r="F127">
            <v>20</v>
          </cell>
          <cell r="G127">
            <v>9</v>
          </cell>
          <cell r="H127">
            <v>180</v>
          </cell>
        </row>
        <row r="128">
          <cell r="B128" t="str">
            <v>2023MARZO</v>
          </cell>
          <cell r="C128">
            <v>31</v>
          </cell>
          <cell r="D128">
            <v>3</v>
          </cell>
          <cell r="E128">
            <v>9</v>
          </cell>
          <cell r="F128">
            <v>19</v>
          </cell>
          <cell r="G128">
            <v>9</v>
          </cell>
          <cell r="H128">
            <v>171</v>
          </cell>
        </row>
        <row r="129">
          <cell r="B129" t="str">
            <v>2023ABRIL</v>
          </cell>
          <cell r="C129">
            <v>30</v>
          </cell>
          <cell r="D129">
            <v>0</v>
          </cell>
          <cell r="E129">
            <v>9</v>
          </cell>
          <cell r="F129">
            <v>21</v>
          </cell>
          <cell r="G129">
            <v>9</v>
          </cell>
          <cell r="H129">
            <v>189</v>
          </cell>
        </row>
        <row r="130">
          <cell r="B130" t="str">
            <v>2023MAYO</v>
          </cell>
          <cell r="C130">
            <v>31</v>
          </cell>
          <cell r="D130">
            <v>1</v>
          </cell>
          <cell r="E130">
            <v>8</v>
          </cell>
          <cell r="F130">
            <v>22</v>
          </cell>
          <cell r="G130">
            <v>9</v>
          </cell>
          <cell r="H130">
            <v>198</v>
          </cell>
        </row>
        <row r="131">
          <cell r="B131" t="str">
            <v>2023JUNIO</v>
          </cell>
          <cell r="C131">
            <v>30</v>
          </cell>
          <cell r="D131">
            <v>2</v>
          </cell>
          <cell r="E131">
            <v>9</v>
          </cell>
          <cell r="F131">
            <v>19</v>
          </cell>
          <cell r="G131">
            <v>9</v>
          </cell>
          <cell r="H131">
            <v>171</v>
          </cell>
        </row>
        <row r="132">
          <cell r="B132" t="str">
            <v>2023JULIO</v>
          </cell>
          <cell r="C132">
            <v>31</v>
          </cell>
          <cell r="D132">
            <v>2</v>
          </cell>
          <cell r="E132">
            <v>9</v>
          </cell>
          <cell r="F132">
            <v>20</v>
          </cell>
          <cell r="G132">
            <v>9</v>
          </cell>
          <cell r="H132">
            <v>180</v>
          </cell>
        </row>
        <row r="133">
          <cell r="B133" t="str">
            <v>2023AGOSTO</v>
          </cell>
          <cell r="C133">
            <v>31</v>
          </cell>
          <cell r="D133">
            <v>2</v>
          </cell>
          <cell r="E133">
            <v>8</v>
          </cell>
          <cell r="F133">
            <v>21</v>
          </cell>
          <cell r="G133">
            <v>9</v>
          </cell>
          <cell r="H133">
            <v>189</v>
          </cell>
        </row>
        <row r="134">
          <cell r="B134" t="str">
            <v>2023SEPTIEMBRE</v>
          </cell>
          <cell r="C134">
            <v>30</v>
          </cell>
          <cell r="D134">
            <v>0</v>
          </cell>
          <cell r="E134">
            <v>10</v>
          </cell>
          <cell r="F134">
            <v>20</v>
          </cell>
          <cell r="G134">
            <v>9</v>
          </cell>
          <cell r="H134">
            <v>180</v>
          </cell>
        </row>
        <row r="135">
          <cell r="B135" t="str">
            <v>2023OCTUBRE</v>
          </cell>
          <cell r="C135">
            <v>31</v>
          </cell>
          <cell r="D135">
            <v>1</v>
          </cell>
          <cell r="E135">
            <v>8</v>
          </cell>
          <cell r="F135">
            <v>22</v>
          </cell>
          <cell r="G135">
            <v>9</v>
          </cell>
          <cell r="H135">
            <v>198</v>
          </cell>
        </row>
        <row r="136">
          <cell r="B136" t="str">
            <v>2023NOVIEMBRE</v>
          </cell>
          <cell r="C136">
            <v>30</v>
          </cell>
          <cell r="D136">
            <v>2</v>
          </cell>
          <cell r="E136">
            <v>8</v>
          </cell>
          <cell r="F136">
            <v>20</v>
          </cell>
          <cell r="G136">
            <v>9</v>
          </cell>
          <cell r="H136">
            <v>180</v>
          </cell>
        </row>
        <row r="137">
          <cell r="B137" t="str">
            <v>2023DICIEMBRE</v>
          </cell>
          <cell r="C137">
            <v>31</v>
          </cell>
          <cell r="D137">
            <v>2</v>
          </cell>
          <cell r="E137">
            <v>10</v>
          </cell>
          <cell r="F137">
            <v>19</v>
          </cell>
          <cell r="G137">
            <v>9</v>
          </cell>
          <cell r="H137">
            <v>171</v>
          </cell>
        </row>
        <row r="138">
          <cell r="B138" t="str">
            <v>2024ENERO</v>
          </cell>
          <cell r="C138">
            <v>31</v>
          </cell>
          <cell r="D138">
            <v>2</v>
          </cell>
          <cell r="E138">
            <v>8</v>
          </cell>
          <cell r="F138">
            <v>21</v>
          </cell>
          <cell r="G138">
            <v>9</v>
          </cell>
          <cell r="H138">
            <v>189</v>
          </cell>
        </row>
        <row r="139">
          <cell r="B139" t="str">
            <v>2024FEBRERO</v>
          </cell>
          <cell r="C139">
            <v>28</v>
          </cell>
          <cell r="D139">
            <v>0</v>
          </cell>
          <cell r="E139">
            <v>8</v>
          </cell>
          <cell r="F139">
            <v>20</v>
          </cell>
          <cell r="G139">
            <v>9</v>
          </cell>
          <cell r="H139">
            <v>180</v>
          </cell>
        </row>
        <row r="140">
          <cell r="B140" t="str">
            <v>2024MARZO</v>
          </cell>
          <cell r="C140">
            <v>31</v>
          </cell>
          <cell r="D140">
            <v>3</v>
          </cell>
          <cell r="E140">
            <v>9</v>
          </cell>
          <cell r="F140">
            <v>19</v>
          </cell>
          <cell r="G140">
            <v>9</v>
          </cell>
          <cell r="H140">
            <v>171</v>
          </cell>
        </row>
        <row r="141">
          <cell r="B141" t="str">
            <v>2024ABRIL</v>
          </cell>
          <cell r="C141">
            <v>30</v>
          </cell>
          <cell r="D141">
            <v>0</v>
          </cell>
          <cell r="E141">
            <v>9</v>
          </cell>
          <cell r="F141">
            <v>21</v>
          </cell>
          <cell r="G141">
            <v>9</v>
          </cell>
          <cell r="H141">
            <v>189</v>
          </cell>
        </row>
        <row r="142">
          <cell r="B142" t="str">
            <v>2024MAYO</v>
          </cell>
          <cell r="C142">
            <v>31</v>
          </cell>
          <cell r="D142">
            <v>1</v>
          </cell>
          <cell r="E142">
            <v>8</v>
          </cell>
          <cell r="F142">
            <v>22</v>
          </cell>
          <cell r="G142">
            <v>9</v>
          </cell>
          <cell r="H142">
            <v>198</v>
          </cell>
        </row>
        <row r="143">
          <cell r="B143" t="str">
            <v>2024JUNIO</v>
          </cell>
          <cell r="C143">
            <v>30</v>
          </cell>
          <cell r="D143">
            <v>2</v>
          </cell>
          <cell r="E143">
            <v>9</v>
          </cell>
          <cell r="F143">
            <v>19</v>
          </cell>
          <cell r="G143">
            <v>9</v>
          </cell>
          <cell r="H143">
            <v>171</v>
          </cell>
        </row>
        <row r="144">
          <cell r="B144" t="str">
            <v>2024JULIO</v>
          </cell>
          <cell r="C144">
            <v>31</v>
          </cell>
          <cell r="D144">
            <v>2</v>
          </cell>
          <cell r="E144">
            <v>9</v>
          </cell>
          <cell r="F144">
            <v>20</v>
          </cell>
          <cell r="G144">
            <v>9</v>
          </cell>
          <cell r="H144">
            <v>180</v>
          </cell>
        </row>
        <row r="145">
          <cell r="B145" t="str">
            <v>2024AGOSTO</v>
          </cell>
          <cell r="C145">
            <v>31</v>
          </cell>
          <cell r="D145">
            <v>2</v>
          </cell>
          <cell r="E145">
            <v>8</v>
          </cell>
          <cell r="F145">
            <v>21</v>
          </cell>
          <cell r="G145">
            <v>9</v>
          </cell>
          <cell r="H145">
            <v>189</v>
          </cell>
        </row>
        <row r="146">
          <cell r="B146" t="str">
            <v>2024SEPTIEMBRE</v>
          </cell>
          <cell r="C146">
            <v>30</v>
          </cell>
          <cell r="D146">
            <v>0</v>
          </cell>
          <cell r="E146">
            <v>10</v>
          </cell>
          <cell r="F146">
            <v>20</v>
          </cell>
          <cell r="G146">
            <v>9</v>
          </cell>
          <cell r="H146">
            <v>180</v>
          </cell>
        </row>
        <row r="147">
          <cell r="B147" t="str">
            <v>2024OCTUBRE</v>
          </cell>
          <cell r="C147">
            <v>31</v>
          </cell>
          <cell r="D147">
            <v>1</v>
          </cell>
          <cell r="E147">
            <v>8</v>
          </cell>
          <cell r="F147">
            <v>22</v>
          </cell>
          <cell r="G147">
            <v>9</v>
          </cell>
          <cell r="H147">
            <v>198</v>
          </cell>
        </row>
        <row r="148">
          <cell r="B148" t="str">
            <v>2024NOVIEMBRE</v>
          </cell>
          <cell r="C148">
            <v>30</v>
          </cell>
          <cell r="D148">
            <v>2</v>
          </cell>
          <cell r="E148">
            <v>8</v>
          </cell>
          <cell r="F148">
            <v>20</v>
          </cell>
          <cell r="G148">
            <v>9</v>
          </cell>
          <cell r="H148">
            <v>180</v>
          </cell>
        </row>
        <row r="149">
          <cell r="B149" t="str">
            <v>2024DICIEMBRE</v>
          </cell>
          <cell r="C149">
            <v>31</v>
          </cell>
          <cell r="D149">
            <v>2</v>
          </cell>
          <cell r="E149">
            <v>10</v>
          </cell>
          <cell r="F149">
            <v>19</v>
          </cell>
          <cell r="G149">
            <v>9</v>
          </cell>
          <cell r="H149">
            <v>171</v>
          </cell>
        </row>
        <row r="150">
          <cell r="B150" t="str">
            <v>2025ENERO</v>
          </cell>
          <cell r="C150">
            <v>31</v>
          </cell>
          <cell r="D150">
            <v>2</v>
          </cell>
          <cell r="E150">
            <v>8</v>
          </cell>
          <cell r="F150">
            <v>21</v>
          </cell>
          <cell r="G150">
            <v>9</v>
          </cell>
          <cell r="H150">
            <v>189</v>
          </cell>
        </row>
        <row r="151">
          <cell r="B151" t="str">
            <v>2025FEBRERO</v>
          </cell>
          <cell r="C151">
            <v>28</v>
          </cell>
          <cell r="D151">
            <v>0</v>
          </cell>
          <cell r="E151">
            <v>8</v>
          </cell>
          <cell r="F151">
            <v>20</v>
          </cell>
          <cell r="G151">
            <v>9</v>
          </cell>
          <cell r="H151">
            <v>180</v>
          </cell>
        </row>
        <row r="152">
          <cell r="B152" t="str">
            <v>2025MARZO</v>
          </cell>
          <cell r="C152">
            <v>31</v>
          </cell>
          <cell r="D152">
            <v>3</v>
          </cell>
          <cell r="E152">
            <v>9</v>
          </cell>
          <cell r="F152">
            <v>19</v>
          </cell>
          <cell r="G152">
            <v>9</v>
          </cell>
          <cell r="H152">
            <v>171</v>
          </cell>
        </row>
        <row r="153">
          <cell r="B153" t="str">
            <v>2025ABRIL</v>
          </cell>
          <cell r="C153">
            <v>30</v>
          </cell>
          <cell r="D153">
            <v>0</v>
          </cell>
          <cell r="E153">
            <v>9</v>
          </cell>
          <cell r="F153">
            <v>21</v>
          </cell>
          <cell r="G153">
            <v>9</v>
          </cell>
          <cell r="H153">
            <v>189</v>
          </cell>
        </row>
        <row r="154">
          <cell r="B154" t="str">
            <v>2025MAYO</v>
          </cell>
          <cell r="C154">
            <v>31</v>
          </cell>
          <cell r="D154">
            <v>1</v>
          </cell>
          <cell r="E154">
            <v>8</v>
          </cell>
          <cell r="F154">
            <v>22</v>
          </cell>
          <cell r="G154">
            <v>9</v>
          </cell>
          <cell r="H154">
            <v>198</v>
          </cell>
        </row>
        <row r="155">
          <cell r="B155" t="str">
            <v>2025JUNIO</v>
          </cell>
          <cell r="C155">
            <v>30</v>
          </cell>
          <cell r="D155">
            <v>2</v>
          </cell>
          <cell r="E155">
            <v>9</v>
          </cell>
          <cell r="F155">
            <v>19</v>
          </cell>
          <cell r="G155">
            <v>9</v>
          </cell>
          <cell r="H155">
            <v>171</v>
          </cell>
        </row>
        <row r="156">
          <cell r="B156" t="str">
            <v>2025JULIO</v>
          </cell>
          <cell r="C156">
            <v>31</v>
          </cell>
          <cell r="D156">
            <v>2</v>
          </cell>
          <cell r="E156">
            <v>9</v>
          </cell>
          <cell r="F156">
            <v>20</v>
          </cell>
          <cell r="G156">
            <v>9</v>
          </cell>
          <cell r="H156">
            <v>180</v>
          </cell>
        </row>
        <row r="157">
          <cell r="B157" t="str">
            <v>2025AGOSTO</v>
          </cell>
          <cell r="C157">
            <v>31</v>
          </cell>
          <cell r="D157">
            <v>2</v>
          </cell>
          <cell r="E157">
            <v>8</v>
          </cell>
          <cell r="F157">
            <v>21</v>
          </cell>
          <cell r="G157">
            <v>9</v>
          </cell>
          <cell r="H157">
            <v>189</v>
          </cell>
        </row>
        <row r="158">
          <cell r="B158" t="str">
            <v>2025SEPTIEMBRE</v>
          </cell>
          <cell r="C158">
            <v>30</v>
          </cell>
          <cell r="D158">
            <v>0</v>
          </cell>
          <cell r="E158">
            <v>10</v>
          </cell>
          <cell r="F158">
            <v>20</v>
          </cell>
          <cell r="G158">
            <v>9</v>
          </cell>
          <cell r="H158">
            <v>180</v>
          </cell>
        </row>
        <row r="159">
          <cell r="B159" t="str">
            <v>2025OCTUBRE</v>
          </cell>
          <cell r="C159">
            <v>31</v>
          </cell>
          <cell r="D159">
            <v>1</v>
          </cell>
          <cell r="E159">
            <v>8</v>
          </cell>
          <cell r="F159">
            <v>22</v>
          </cell>
          <cell r="G159">
            <v>9</v>
          </cell>
          <cell r="H159">
            <v>198</v>
          </cell>
        </row>
        <row r="160">
          <cell r="B160" t="str">
            <v>2025NOVIEMBRE</v>
          </cell>
          <cell r="C160">
            <v>30</v>
          </cell>
          <cell r="D160">
            <v>2</v>
          </cell>
          <cell r="E160">
            <v>8</v>
          </cell>
          <cell r="F160">
            <v>20</v>
          </cell>
          <cell r="G160">
            <v>9</v>
          </cell>
          <cell r="H160">
            <v>180</v>
          </cell>
        </row>
        <row r="161">
          <cell r="B161" t="str">
            <v>2025DICIEMBRE</v>
          </cell>
          <cell r="C161">
            <v>31</v>
          </cell>
          <cell r="D161">
            <v>2</v>
          </cell>
          <cell r="E161">
            <v>10</v>
          </cell>
          <cell r="F161">
            <v>19</v>
          </cell>
          <cell r="G161">
            <v>9</v>
          </cell>
          <cell r="H161">
            <v>171</v>
          </cell>
        </row>
      </sheetData>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11">
          <cell r="A11" t="str">
            <v>Estatal</v>
          </cell>
        </row>
        <row r="12">
          <cell r="A12" t="str">
            <v>Privada</v>
          </cell>
        </row>
        <row r="13">
          <cell r="A13" t="str">
            <v>Mixta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3">
          <cell r="A3" t="str">
            <v>Nacional</v>
          </cell>
        </row>
        <row r="6">
          <cell r="A6" t="str">
            <v>Si</v>
          </cell>
        </row>
        <row r="7">
          <cell r="A7" t="str">
            <v>No</v>
          </cell>
        </row>
        <row r="11">
          <cell r="A11" t="str">
            <v>Estatal</v>
          </cell>
        </row>
        <row r="12">
          <cell r="A12" t="str">
            <v>Privada</v>
          </cell>
        </row>
        <row r="13">
          <cell r="A13" t="str">
            <v>Mixta</v>
          </cell>
        </row>
        <row r="15">
          <cell r="A15" t="str">
            <v>Unión Temporal</v>
          </cell>
        </row>
        <row r="16">
          <cell r="A16" t="str">
            <v>Consorcio</v>
          </cell>
        </row>
        <row r="17">
          <cell r="A17" t="str">
            <v>Individual</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entaciones"/>
      <sheetName val="Datos Inciales"/>
      <sheetName val="Seguimiento_AC"/>
      <sheetName val="Xa_INDICADORES_AC"/>
      <sheetName val="Coment_Observaciones"/>
      <sheetName val="lista"/>
      <sheetName val="PERSONAL"/>
      <sheetName val="IMPUESTOS"/>
      <sheetName val="Resumen Preparaciones"/>
      <sheetName val="Precios Alimentos"/>
      <sheetName val="Analisis microbiologico"/>
      <sheetName val="mex95ib"/>
      <sheetName val="Listas"/>
      <sheetName val="Ciudades y Departamentos"/>
      <sheetName val="configuración"/>
      <sheetName val="calendario"/>
      <sheetName val="datos entrada"/>
      <sheetName val="costes no sspp"/>
      <sheetName val="hw&amp;sw"/>
      <sheetName val="datos maestros"/>
      <sheetName val="tasas"/>
      <sheetName val="cash flow (cop)"/>
      <sheetName val="dashboard"/>
      <sheetName val="parámetros"/>
      <sheetName val="hoja índice"/>
    </sheetNames>
    <sheetDataSet>
      <sheetData sheetId="0"/>
      <sheetData sheetId="1">
        <row r="5">
          <cell r="B5" t="str">
            <v>Dirección</v>
          </cell>
        </row>
        <row r="6">
          <cell r="B6" t="str">
            <v>Jurídica</v>
          </cell>
        </row>
        <row r="7">
          <cell r="B7" t="str">
            <v>Administrativa</v>
          </cell>
        </row>
        <row r="8">
          <cell r="B8" t="str">
            <v>Financiera</v>
          </cell>
        </row>
        <row r="9">
          <cell r="B9" t="str">
            <v>Adtiva-Financiera</v>
          </cell>
        </row>
        <row r="10">
          <cell r="B10" t="str">
            <v>Asistencia Técnica</v>
          </cell>
        </row>
        <row r="11">
          <cell r="B11" t="str">
            <v>Gestión de Recursos</v>
          </cell>
        </row>
        <row r="12">
          <cell r="B12" t="str">
            <v>Planeación Sistemas</v>
          </cell>
        </row>
        <row r="13">
          <cell r="B13" t="str">
            <v>Recaudo</v>
          </cell>
        </row>
        <row r="14">
          <cell r="B14" t="str">
            <v>CZ 1</v>
          </cell>
        </row>
        <row r="15">
          <cell r="B15" t="str">
            <v>CZ 2</v>
          </cell>
        </row>
        <row r="16">
          <cell r="B16" t="str">
            <v>CZ 3</v>
          </cell>
        </row>
        <row r="17">
          <cell r="B17" t="str">
            <v>CZ 4</v>
          </cell>
        </row>
        <row r="18">
          <cell r="B18" t="str">
            <v>CZ 5</v>
          </cell>
        </row>
        <row r="19">
          <cell r="B19" t="str">
            <v>CZ 6</v>
          </cell>
        </row>
        <row r="20">
          <cell r="B20" t="str">
            <v>CZ 7</v>
          </cell>
        </row>
        <row r="21">
          <cell r="B21" t="str">
            <v>CZ 8</v>
          </cell>
        </row>
        <row r="22">
          <cell r="B22" t="str">
            <v>CZ 9</v>
          </cell>
        </row>
        <row r="23">
          <cell r="B23" t="str">
            <v>CZ 10</v>
          </cell>
        </row>
        <row r="24">
          <cell r="B24" t="str">
            <v>CZ 11</v>
          </cell>
        </row>
        <row r="25">
          <cell r="B25" t="str">
            <v>CZ 12</v>
          </cell>
        </row>
        <row r="26">
          <cell r="B26" t="str">
            <v>CZ 13</v>
          </cell>
        </row>
        <row r="27">
          <cell r="B27" t="str">
            <v>CZ 14</v>
          </cell>
        </row>
        <row r="28">
          <cell r="B28" t="str">
            <v>CZ 15</v>
          </cell>
        </row>
        <row r="29">
          <cell r="B29" t="str">
            <v>CZ 16</v>
          </cell>
        </row>
        <row r="30">
          <cell r="B30" t="str">
            <v>CZ 17</v>
          </cell>
        </row>
        <row r="40">
          <cell r="B40" t="str">
            <v>Auditorias de Calidad</v>
          </cell>
        </row>
        <row r="41">
          <cell r="B41" t="str">
            <v>Control de Servicio No Conforme</v>
          </cell>
        </row>
        <row r="42">
          <cell r="B42" t="str">
            <v>Control de Procesos</v>
          </cell>
        </row>
        <row r="43">
          <cell r="B43" t="str">
            <v>Incidencia de NC</v>
          </cell>
        </row>
        <row r="44">
          <cell r="B44" t="str">
            <v>Quejas, Peticiones, Sugerencias</v>
          </cell>
        </row>
        <row r="45">
          <cell r="B45" t="str">
            <v>Supervisión de Servicios</v>
          </cell>
        </row>
        <row r="46">
          <cell r="B46" t="str">
            <v>Encuestas de Satisfacción</v>
          </cell>
        </row>
        <row r="47">
          <cell r="B47" t="str">
            <v>Revisión por la Dirección</v>
          </cell>
        </row>
        <row r="48">
          <cell r="B48" t="str">
            <v>Mapas de Riesgos</v>
          </cell>
        </row>
      </sheetData>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Datos Inciales"/>
      <sheetName val="Tablas"/>
      <sheetName val="tal humano"/>
      <sheetName val="Resumen Preparaciones"/>
      <sheetName val="Precios Alimentos"/>
      <sheetName val="Analisis microbiologico"/>
    </sheetNames>
    <sheetDataSet>
      <sheetData sheetId="0" refreshError="1"/>
      <sheetData sheetId="1" refreshError="1"/>
      <sheetData sheetId="2" refreshError="1"/>
      <sheetData sheetId="3">
        <row r="13">
          <cell r="C13">
            <v>20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 val="CONFIGURACIÓN"/>
      <sheetName val="CALENDARIO"/>
      <sheetName val="DATOS ENTRADA"/>
      <sheetName val="COSTES NO SSPP"/>
      <sheetName val="HW&amp;SW"/>
      <sheetName val="DATOS MAESTROS"/>
      <sheetName val="TASAS"/>
      <sheetName val="Cash Flow (COP)"/>
      <sheetName val="DASHBOARD"/>
      <sheetName val="PARÁMETROS"/>
      <sheetName val="tal humano"/>
      <sheetName val="Resumen Preparaciones"/>
      <sheetName val="Precios Alimentos"/>
      <sheetName val="mex95ib"/>
      <sheetName val="Analisis microbiologico"/>
      <sheetName val="PERSONAL"/>
      <sheetName val="IMPUESTOS"/>
    </sheetNames>
    <sheetDataSet>
      <sheetData sheetId="0"/>
      <sheetData sheetId="1">
        <row r="14">
          <cell r="C14" t="str">
            <v>Exámenes médicos ocupacionales</v>
          </cell>
        </row>
      </sheetData>
      <sheetData sheetId="2">
        <row r="12">
          <cell r="M12" t="str">
            <v>Promedio Simple</v>
          </cell>
          <cell r="N12" t="str">
            <v>Media Geometrica</v>
          </cell>
          <cell r="O12" t="str">
            <v>Media Armonica</v>
          </cell>
          <cell r="P12" t="str">
            <v xml:space="preserve">Promedio de las Tres mas bajas </v>
          </cell>
          <cell r="Q12" t="str">
            <v>Promedio sin extremos</v>
          </cell>
          <cell r="R12" t="str">
            <v>Promedio Acotado por la desviación estandar</v>
          </cell>
        </row>
      </sheetData>
      <sheetData sheetId="3"/>
      <sheetData sheetId="4"/>
      <sheetData sheetId="5"/>
      <sheetData sheetId="6"/>
      <sheetData sheetId="7"/>
      <sheetData sheetId="8"/>
      <sheetData sheetId="9" refreshError="1"/>
      <sheetData sheetId="10"/>
      <sheetData sheetId="11">
        <row r="14">
          <cell r="C14" t="str">
            <v>Exámenes médicos ocupacionales</v>
          </cell>
        </row>
      </sheetData>
      <sheetData sheetId="12">
        <row r="12">
          <cell r="M12" t="str">
            <v>Promedio Simple</v>
          </cell>
        </row>
      </sheetData>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s>
    <sheetDataSet>
      <sheetData sheetId="0"/>
      <sheetData sheetId="1"/>
      <sheetData sheetId="2"/>
      <sheetData sheetId="3">
        <row r="2">
          <cell r="A2" t="str">
            <v>Importado</v>
          </cell>
        </row>
        <row r="11">
          <cell r="A11" t="str">
            <v>Estatal</v>
          </cell>
        </row>
        <row r="12">
          <cell r="A12" t="str">
            <v>Privada</v>
          </cell>
        </row>
        <row r="13">
          <cell r="A13" t="str">
            <v>Mixta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FE6C2-8B63-47CB-B4BE-30D3734E14BE}">
  <dimension ref="A1:J160"/>
  <sheetViews>
    <sheetView tabSelected="1" zoomScaleNormal="100" workbookViewId="0">
      <selection activeCell="A5" sqref="A5:I5"/>
    </sheetView>
  </sheetViews>
  <sheetFormatPr baseColWidth="10" defaultRowHeight="14.5" x14ac:dyDescent="0.35"/>
  <cols>
    <col min="1" max="1" width="11.36328125" bestFit="1" customWidth="1"/>
    <col min="2" max="2" width="22.36328125" customWidth="1"/>
    <col min="3" max="3" width="55.81640625" customWidth="1"/>
    <col min="4" max="5" width="13.453125" customWidth="1"/>
    <col min="6" max="6" width="15.1796875" bestFit="1" customWidth="1"/>
    <col min="7" max="9" width="16.6328125" customWidth="1"/>
  </cols>
  <sheetData>
    <row r="1" spans="1:9" s="71" customFormat="1" ht="21" customHeight="1" x14ac:dyDescent="0.35">
      <c r="A1" s="111" t="s">
        <v>67</v>
      </c>
      <c r="B1" s="111"/>
      <c r="C1" s="111"/>
      <c r="D1" s="111"/>
      <c r="E1" s="111"/>
      <c r="F1" s="111"/>
      <c r="G1" s="111"/>
      <c r="H1" s="111"/>
      <c r="I1" s="111"/>
    </row>
    <row r="2" spans="1:9" s="71" customFormat="1" ht="25" customHeight="1" x14ac:dyDescent="0.35">
      <c r="A2" s="111"/>
      <c r="B2" s="111"/>
      <c r="C2" s="111"/>
      <c r="D2" s="111"/>
      <c r="E2" s="111"/>
      <c r="F2" s="111"/>
      <c r="G2" s="111"/>
      <c r="H2" s="111"/>
      <c r="I2" s="111"/>
    </row>
    <row r="3" spans="1:9" s="71" customFormat="1" ht="25.5" customHeight="1" x14ac:dyDescent="0.35">
      <c r="A3" s="111"/>
      <c r="B3" s="111"/>
      <c r="C3" s="111"/>
      <c r="D3" s="111"/>
      <c r="E3" s="111"/>
      <c r="F3" s="111"/>
      <c r="G3" s="111"/>
      <c r="H3" s="111"/>
      <c r="I3" s="111"/>
    </row>
    <row r="4" spans="1:9" s="71" customFormat="1" ht="13.5" thickBot="1" x14ac:dyDescent="0.4">
      <c r="G4" s="72"/>
      <c r="H4" s="72"/>
      <c r="I4" s="72"/>
    </row>
    <row r="5" spans="1:9" s="76" customFormat="1" ht="42.5" customHeight="1" thickBot="1" x14ac:dyDescent="0.4">
      <c r="A5" s="112" t="s">
        <v>278</v>
      </c>
      <c r="B5" s="113"/>
      <c r="C5" s="113"/>
      <c r="D5" s="113"/>
      <c r="E5" s="113"/>
      <c r="F5" s="113"/>
      <c r="G5" s="113"/>
      <c r="H5" s="113"/>
      <c r="I5" s="114"/>
    </row>
    <row r="6" spans="1:9" s="76" customFormat="1" x14ac:dyDescent="0.35">
      <c r="A6" s="77" t="s">
        <v>40</v>
      </c>
      <c r="B6" s="115"/>
      <c r="C6" s="116"/>
      <c r="D6" s="117"/>
      <c r="E6" s="73" t="s">
        <v>41</v>
      </c>
      <c r="F6" s="125"/>
      <c r="G6" s="126"/>
      <c r="H6" s="126"/>
      <c r="I6" s="127"/>
    </row>
    <row r="7" spans="1:9" s="76" customFormat="1" x14ac:dyDescent="0.35">
      <c r="A7" s="78" t="s">
        <v>42</v>
      </c>
      <c r="B7" s="118"/>
      <c r="C7" s="119"/>
      <c r="D7" s="120"/>
      <c r="E7" s="74" t="s">
        <v>43</v>
      </c>
      <c r="F7" s="128"/>
      <c r="G7" s="129"/>
      <c r="H7" s="129"/>
      <c r="I7" s="130"/>
    </row>
    <row r="8" spans="1:9" s="76" customFormat="1" ht="15" thickBot="1" x14ac:dyDescent="0.4">
      <c r="A8" s="79" t="s">
        <v>10</v>
      </c>
      <c r="B8" s="121"/>
      <c r="C8" s="122"/>
      <c r="D8" s="123"/>
      <c r="E8" s="75" t="s">
        <v>44</v>
      </c>
      <c r="F8" s="101"/>
      <c r="G8" s="102"/>
      <c r="H8" s="102"/>
      <c r="I8" s="99"/>
    </row>
    <row r="9" spans="1:9" s="71" customFormat="1" ht="13" x14ac:dyDescent="0.35">
      <c r="A9" s="124"/>
      <c r="B9" s="124"/>
      <c r="C9" s="124"/>
      <c r="D9" s="124"/>
      <c r="E9" s="124"/>
      <c r="F9" s="124"/>
      <c r="G9" s="124"/>
      <c r="H9" s="124"/>
      <c r="I9" s="124"/>
    </row>
    <row r="10" spans="1:9" ht="15" thickBot="1" x14ac:dyDescent="0.4"/>
    <row r="11" spans="1:9" ht="52.5" thickBot="1" x14ac:dyDescent="0.4">
      <c r="A11" s="82" t="s">
        <v>45</v>
      </c>
      <c r="B11" s="80" t="s">
        <v>60</v>
      </c>
      <c r="C11" s="80" t="s">
        <v>61</v>
      </c>
      <c r="D11" s="80" t="s">
        <v>62</v>
      </c>
      <c r="E11" s="80" t="s">
        <v>63</v>
      </c>
      <c r="F11" s="80" t="s">
        <v>275</v>
      </c>
      <c r="G11" s="80" t="s">
        <v>64</v>
      </c>
      <c r="H11" s="80" t="s">
        <v>65</v>
      </c>
      <c r="I11" s="81" t="s">
        <v>56</v>
      </c>
    </row>
    <row r="12" spans="1:9" ht="26" x14ac:dyDescent="0.35">
      <c r="A12" s="94">
        <v>1</v>
      </c>
      <c r="B12" s="103" t="s">
        <v>69</v>
      </c>
      <c r="C12" s="104" t="s">
        <v>70</v>
      </c>
      <c r="D12" s="95" t="s">
        <v>71</v>
      </c>
      <c r="E12" s="95">
        <v>1</v>
      </c>
      <c r="F12" s="100">
        <v>6850</v>
      </c>
      <c r="G12" s="96"/>
      <c r="H12" s="96"/>
      <c r="I12" s="98">
        <f>+ROUND(G12+H12,0)*E12</f>
        <v>0</v>
      </c>
    </row>
    <row r="13" spans="1:9" x14ac:dyDescent="0.35">
      <c r="A13" s="93">
        <v>2</v>
      </c>
      <c r="B13" s="105" t="s">
        <v>69</v>
      </c>
      <c r="C13" s="106" t="s">
        <v>72</v>
      </c>
      <c r="D13" s="91" t="s">
        <v>71</v>
      </c>
      <c r="E13" s="91">
        <v>1</v>
      </c>
      <c r="F13" s="100">
        <v>4599</v>
      </c>
      <c r="G13" s="92"/>
      <c r="H13" s="92"/>
      <c r="I13" s="98">
        <f t="shared" ref="I13:I139" si="0">+ROUND(G13+H13,0)*E13</f>
        <v>0</v>
      </c>
    </row>
    <row r="14" spans="1:9" ht="26" x14ac:dyDescent="0.35">
      <c r="A14" s="94">
        <v>3</v>
      </c>
      <c r="B14" s="105" t="s">
        <v>69</v>
      </c>
      <c r="C14" s="107" t="s">
        <v>73</v>
      </c>
      <c r="D14" s="91" t="s">
        <v>71</v>
      </c>
      <c r="E14" s="91">
        <v>1</v>
      </c>
      <c r="F14" s="100">
        <v>227816</v>
      </c>
      <c r="G14" s="92"/>
      <c r="H14" s="92"/>
      <c r="I14" s="98">
        <f t="shared" si="0"/>
        <v>0</v>
      </c>
    </row>
    <row r="15" spans="1:9" ht="26" x14ac:dyDescent="0.35">
      <c r="A15" s="93">
        <v>4</v>
      </c>
      <c r="B15" s="105" t="s">
        <v>74</v>
      </c>
      <c r="C15" s="107" t="s">
        <v>75</v>
      </c>
      <c r="D15" s="91" t="s">
        <v>71</v>
      </c>
      <c r="E15" s="91">
        <v>1</v>
      </c>
      <c r="F15" s="100">
        <v>35959</v>
      </c>
      <c r="G15" s="92"/>
      <c r="H15" s="92"/>
      <c r="I15" s="98">
        <f t="shared" si="0"/>
        <v>0</v>
      </c>
    </row>
    <row r="16" spans="1:9" ht="65" x14ac:dyDescent="0.35">
      <c r="A16" s="94">
        <v>5</v>
      </c>
      <c r="B16" s="105" t="s">
        <v>76</v>
      </c>
      <c r="C16" s="107" t="s">
        <v>279</v>
      </c>
      <c r="D16" s="91" t="s">
        <v>71</v>
      </c>
      <c r="E16" s="91">
        <v>1</v>
      </c>
      <c r="F16" s="100">
        <v>11977</v>
      </c>
      <c r="G16" s="92"/>
      <c r="H16" s="92"/>
      <c r="I16" s="98">
        <f t="shared" si="0"/>
        <v>0</v>
      </c>
    </row>
    <row r="17" spans="1:9" ht="39" x14ac:dyDescent="0.35">
      <c r="A17" s="93">
        <v>6</v>
      </c>
      <c r="B17" s="105" t="s">
        <v>77</v>
      </c>
      <c r="C17" s="107" t="s">
        <v>78</v>
      </c>
      <c r="D17" s="91" t="s">
        <v>71</v>
      </c>
      <c r="E17" s="91">
        <v>1</v>
      </c>
      <c r="F17" s="100">
        <v>10645</v>
      </c>
      <c r="G17" s="92"/>
      <c r="H17" s="92"/>
      <c r="I17" s="98">
        <f t="shared" si="0"/>
        <v>0</v>
      </c>
    </row>
    <row r="18" spans="1:9" ht="39" x14ac:dyDescent="0.35">
      <c r="A18" s="94">
        <v>7</v>
      </c>
      <c r="B18" s="105" t="s">
        <v>79</v>
      </c>
      <c r="C18" s="107" t="s">
        <v>280</v>
      </c>
      <c r="D18" s="91" t="s">
        <v>71</v>
      </c>
      <c r="E18" s="91">
        <v>1</v>
      </c>
      <c r="F18" s="100">
        <v>336569</v>
      </c>
      <c r="G18" s="92"/>
      <c r="H18" s="92"/>
      <c r="I18" s="98">
        <f t="shared" si="0"/>
        <v>0</v>
      </c>
    </row>
    <row r="19" spans="1:9" ht="26" x14ac:dyDescent="0.35">
      <c r="A19" s="93">
        <v>8</v>
      </c>
      <c r="B19" s="105" t="s">
        <v>80</v>
      </c>
      <c r="C19" s="107" t="s">
        <v>281</v>
      </c>
      <c r="D19" s="91" t="s">
        <v>71</v>
      </c>
      <c r="E19" s="91">
        <v>1</v>
      </c>
      <c r="F19" s="100">
        <v>16263</v>
      </c>
      <c r="G19" s="92"/>
      <c r="H19" s="92"/>
      <c r="I19" s="98">
        <f t="shared" si="0"/>
        <v>0</v>
      </c>
    </row>
    <row r="20" spans="1:9" ht="26" x14ac:dyDescent="0.35">
      <c r="A20" s="94">
        <v>9</v>
      </c>
      <c r="B20" s="105" t="s">
        <v>80</v>
      </c>
      <c r="C20" s="107" t="s">
        <v>282</v>
      </c>
      <c r="D20" s="91" t="s">
        <v>71</v>
      </c>
      <c r="E20" s="91">
        <v>1</v>
      </c>
      <c r="F20" s="100">
        <v>32328</v>
      </c>
      <c r="G20" s="92"/>
      <c r="H20" s="92"/>
      <c r="I20" s="98">
        <f t="shared" si="0"/>
        <v>0</v>
      </c>
    </row>
    <row r="21" spans="1:9" ht="26" x14ac:dyDescent="0.35">
      <c r="A21" s="93">
        <v>10</v>
      </c>
      <c r="B21" s="105" t="s">
        <v>80</v>
      </c>
      <c r="C21" s="107" t="s">
        <v>283</v>
      </c>
      <c r="D21" s="91" t="s">
        <v>71</v>
      </c>
      <c r="E21" s="91">
        <v>1</v>
      </c>
      <c r="F21" s="100">
        <v>35700</v>
      </c>
      <c r="G21" s="92"/>
      <c r="H21" s="92"/>
      <c r="I21" s="98">
        <f t="shared" si="0"/>
        <v>0</v>
      </c>
    </row>
    <row r="22" spans="1:9" ht="26" x14ac:dyDescent="0.35">
      <c r="A22" s="94">
        <v>11</v>
      </c>
      <c r="B22" s="105" t="s">
        <v>80</v>
      </c>
      <c r="C22" s="107" t="s">
        <v>81</v>
      </c>
      <c r="D22" s="91" t="s">
        <v>71</v>
      </c>
      <c r="E22" s="91">
        <v>1</v>
      </c>
      <c r="F22" s="100">
        <v>59953</v>
      </c>
      <c r="G22" s="92"/>
      <c r="H22" s="92"/>
      <c r="I22" s="98">
        <f t="shared" si="0"/>
        <v>0</v>
      </c>
    </row>
    <row r="23" spans="1:9" ht="26" x14ac:dyDescent="0.35">
      <c r="A23" s="93">
        <v>12</v>
      </c>
      <c r="B23" s="105" t="s">
        <v>80</v>
      </c>
      <c r="C23" s="107" t="s">
        <v>82</v>
      </c>
      <c r="D23" s="91" t="s">
        <v>71</v>
      </c>
      <c r="E23" s="91">
        <v>1</v>
      </c>
      <c r="F23" s="100">
        <v>53910</v>
      </c>
      <c r="G23" s="92"/>
      <c r="H23" s="92"/>
      <c r="I23" s="98">
        <f t="shared" si="0"/>
        <v>0</v>
      </c>
    </row>
    <row r="24" spans="1:9" ht="26" x14ac:dyDescent="0.35">
      <c r="A24" s="94">
        <v>13</v>
      </c>
      <c r="B24" s="108" t="s">
        <v>80</v>
      </c>
      <c r="C24" s="107" t="s">
        <v>83</v>
      </c>
      <c r="D24" s="91" t="s">
        <v>71</v>
      </c>
      <c r="E24" s="91">
        <v>1</v>
      </c>
      <c r="F24" s="100">
        <v>73941</v>
      </c>
      <c r="G24" s="92"/>
      <c r="H24" s="92"/>
      <c r="I24" s="98">
        <f t="shared" si="0"/>
        <v>0</v>
      </c>
    </row>
    <row r="25" spans="1:9" ht="26" x14ac:dyDescent="0.35">
      <c r="A25" s="93">
        <v>14</v>
      </c>
      <c r="B25" s="108" t="s">
        <v>80</v>
      </c>
      <c r="C25" s="107" t="s">
        <v>84</v>
      </c>
      <c r="D25" s="91" t="s">
        <v>71</v>
      </c>
      <c r="E25" s="91">
        <v>1</v>
      </c>
      <c r="F25" s="100">
        <v>68492</v>
      </c>
      <c r="G25" s="92"/>
      <c r="H25" s="92"/>
      <c r="I25" s="98">
        <f t="shared" si="0"/>
        <v>0</v>
      </c>
    </row>
    <row r="26" spans="1:9" ht="26" x14ac:dyDescent="0.35">
      <c r="A26" s="94">
        <v>15</v>
      </c>
      <c r="B26" s="108" t="s">
        <v>80</v>
      </c>
      <c r="C26" s="107" t="s">
        <v>85</v>
      </c>
      <c r="D26" s="91" t="s">
        <v>71</v>
      </c>
      <c r="E26" s="91">
        <v>1</v>
      </c>
      <c r="F26" s="100">
        <v>59492</v>
      </c>
      <c r="G26" s="92"/>
      <c r="H26" s="92"/>
      <c r="I26" s="98">
        <f t="shared" si="0"/>
        <v>0</v>
      </c>
    </row>
    <row r="27" spans="1:9" ht="26" x14ac:dyDescent="0.35">
      <c r="A27" s="94">
        <v>16</v>
      </c>
      <c r="B27" s="108" t="s">
        <v>86</v>
      </c>
      <c r="C27" s="107" t="s">
        <v>87</v>
      </c>
      <c r="D27" s="91" t="s">
        <v>71</v>
      </c>
      <c r="E27" s="91">
        <v>1</v>
      </c>
      <c r="F27" s="100">
        <v>22830</v>
      </c>
      <c r="G27" s="92"/>
      <c r="H27" s="92"/>
      <c r="I27" s="98">
        <f t="shared" si="0"/>
        <v>0</v>
      </c>
    </row>
    <row r="28" spans="1:9" ht="91" x14ac:dyDescent="0.35">
      <c r="A28" s="94">
        <v>17</v>
      </c>
      <c r="B28" s="108" t="s">
        <v>88</v>
      </c>
      <c r="C28" s="107" t="s">
        <v>89</v>
      </c>
      <c r="D28" s="91" t="s">
        <v>71</v>
      </c>
      <c r="E28" s="91">
        <v>1</v>
      </c>
      <c r="F28" s="100">
        <v>20383</v>
      </c>
      <c r="G28" s="92"/>
      <c r="H28" s="92"/>
      <c r="I28" s="98">
        <f t="shared" si="0"/>
        <v>0</v>
      </c>
    </row>
    <row r="29" spans="1:9" ht="91" x14ac:dyDescent="0.35">
      <c r="A29" s="94">
        <v>18</v>
      </c>
      <c r="B29" s="108" t="s">
        <v>90</v>
      </c>
      <c r="C29" s="107" t="s">
        <v>91</v>
      </c>
      <c r="D29" s="91" t="s">
        <v>71</v>
      </c>
      <c r="E29" s="91">
        <v>1</v>
      </c>
      <c r="F29" s="100">
        <v>18803</v>
      </c>
      <c r="G29" s="92"/>
      <c r="H29" s="92"/>
      <c r="I29" s="98">
        <f t="shared" si="0"/>
        <v>0</v>
      </c>
    </row>
    <row r="30" spans="1:9" ht="91" x14ac:dyDescent="0.35">
      <c r="A30" s="94">
        <v>19</v>
      </c>
      <c r="B30" s="108" t="s">
        <v>92</v>
      </c>
      <c r="C30" s="107" t="s">
        <v>93</v>
      </c>
      <c r="D30" s="91" t="s">
        <v>71</v>
      </c>
      <c r="E30" s="91">
        <v>1</v>
      </c>
      <c r="F30" s="100">
        <v>16989</v>
      </c>
      <c r="G30" s="92"/>
      <c r="H30" s="92"/>
      <c r="I30" s="98">
        <f t="shared" si="0"/>
        <v>0</v>
      </c>
    </row>
    <row r="31" spans="1:9" ht="26" x14ac:dyDescent="0.35">
      <c r="A31" s="94">
        <v>20</v>
      </c>
      <c r="B31" s="108" t="s">
        <v>94</v>
      </c>
      <c r="C31" s="107" t="s">
        <v>95</v>
      </c>
      <c r="D31" s="91" t="s">
        <v>71</v>
      </c>
      <c r="E31" s="91">
        <v>1</v>
      </c>
      <c r="F31" s="100">
        <v>237022</v>
      </c>
      <c r="G31" s="92"/>
      <c r="H31" s="92"/>
      <c r="I31" s="98">
        <f t="shared" si="0"/>
        <v>0</v>
      </c>
    </row>
    <row r="32" spans="1:9" ht="156" x14ac:dyDescent="0.35">
      <c r="A32" s="94">
        <v>21</v>
      </c>
      <c r="B32" s="108" t="s">
        <v>96</v>
      </c>
      <c r="C32" s="107" t="s">
        <v>284</v>
      </c>
      <c r="D32" s="91" t="s">
        <v>71</v>
      </c>
      <c r="E32" s="91">
        <v>1</v>
      </c>
      <c r="F32" s="100">
        <v>90809</v>
      </c>
      <c r="G32" s="92"/>
      <c r="H32" s="92"/>
      <c r="I32" s="98">
        <f t="shared" si="0"/>
        <v>0</v>
      </c>
    </row>
    <row r="33" spans="1:9" ht="65" x14ac:dyDescent="0.35">
      <c r="A33" s="94">
        <v>22</v>
      </c>
      <c r="B33" s="108" t="s">
        <v>97</v>
      </c>
      <c r="C33" s="107" t="s">
        <v>98</v>
      </c>
      <c r="D33" s="91" t="s">
        <v>71</v>
      </c>
      <c r="E33" s="91">
        <v>1</v>
      </c>
      <c r="F33" s="100">
        <v>175152</v>
      </c>
      <c r="G33" s="92"/>
      <c r="H33" s="92"/>
      <c r="I33" s="98">
        <f t="shared" si="0"/>
        <v>0</v>
      </c>
    </row>
    <row r="34" spans="1:9" ht="65" x14ac:dyDescent="0.35">
      <c r="A34" s="94">
        <v>23</v>
      </c>
      <c r="B34" s="108" t="s">
        <v>99</v>
      </c>
      <c r="C34" s="107" t="s">
        <v>100</v>
      </c>
      <c r="D34" s="91" t="s">
        <v>71</v>
      </c>
      <c r="E34" s="91">
        <v>1</v>
      </c>
      <c r="F34" s="100">
        <v>144152</v>
      </c>
      <c r="G34" s="92"/>
      <c r="H34" s="92"/>
      <c r="I34" s="98">
        <f t="shared" si="0"/>
        <v>0</v>
      </c>
    </row>
    <row r="35" spans="1:9" ht="39" x14ac:dyDescent="0.35">
      <c r="A35" s="94">
        <v>24</v>
      </c>
      <c r="B35" s="108" t="s">
        <v>101</v>
      </c>
      <c r="C35" s="107" t="s">
        <v>102</v>
      </c>
      <c r="D35" s="91" t="s">
        <v>71</v>
      </c>
      <c r="E35" s="91">
        <v>1</v>
      </c>
      <c r="F35" s="100">
        <v>919034</v>
      </c>
      <c r="G35" s="92"/>
      <c r="H35" s="92"/>
      <c r="I35" s="98">
        <f t="shared" si="0"/>
        <v>0</v>
      </c>
    </row>
    <row r="36" spans="1:9" ht="26" x14ac:dyDescent="0.35">
      <c r="A36" s="94">
        <v>25</v>
      </c>
      <c r="B36" s="108" t="s">
        <v>103</v>
      </c>
      <c r="C36" s="107" t="s">
        <v>104</v>
      </c>
      <c r="D36" s="91" t="s">
        <v>71</v>
      </c>
      <c r="E36" s="91">
        <v>1</v>
      </c>
      <c r="F36" s="100">
        <v>379071</v>
      </c>
      <c r="G36" s="92"/>
      <c r="H36" s="92"/>
      <c r="I36" s="98">
        <f t="shared" si="0"/>
        <v>0</v>
      </c>
    </row>
    <row r="37" spans="1:9" ht="26" x14ac:dyDescent="0.35">
      <c r="A37" s="94">
        <v>26</v>
      </c>
      <c r="B37" s="108" t="s">
        <v>105</v>
      </c>
      <c r="C37" s="107" t="s">
        <v>106</v>
      </c>
      <c r="D37" s="91" t="s">
        <v>71</v>
      </c>
      <c r="E37" s="91">
        <v>1</v>
      </c>
      <c r="F37" s="100">
        <v>228391</v>
      </c>
      <c r="G37" s="92"/>
      <c r="H37" s="92"/>
      <c r="I37" s="98">
        <f t="shared" si="0"/>
        <v>0</v>
      </c>
    </row>
    <row r="38" spans="1:9" ht="104" x14ac:dyDescent="0.35">
      <c r="A38" s="94">
        <v>27</v>
      </c>
      <c r="B38" s="108" t="s">
        <v>107</v>
      </c>
      <c r="C38" s="107" t="s">
        <v>285</v>
      </c>
      <c r="D38" s="91" t="s">
        <v>71</v>
      </c>
      <c r="E38" s="91">
        <v>1</v>
      </c>
      <c r="F38" s="100">
        <v>7276</v>
      </c>
      <c r="G38" s="92"/>
      <c r="H38" s="92"/>
      <c r="I38" s="98">
        <f t="shared" si="0"/>
        <v>0</v>
      </c>
    </row>
    <row r="39" spans="1:9" ht="104" x14ac:dyDescent="0.35">
      <c r="A39" s="94">
        <v>28</v>
      </c>
      <c r="B39" s="108" t="s">
        <v>108</v>
      </c>
      <c r="C39" s="107" t="s">
        <v>286</v>
      </c>
      <c r="D39" s="91" t="s">
        <v>71</v>
      </c>
      <c r="E39" s="91">
        <v>1</v>
      </c>
      <c r="F39" s="100">
        <v>6297</v>
      </c>
      <c r="G39" s="92"/>
      <c r="H39" s="92"/>
      <c r="I39" s="98">
        <f t="shared" si="0"/>
        <v>0</v>
      </c>
    </row>
    <row r="40" spans="1:9" ht="78" x14ac:dyDescent="0.35">
      <c r="A40" s="94">
        <v>29</v>
      </c>
      <c r="B40" s="108" t="s">
        <v>109</v>
      </c>
      <c r="C40" s="107" t="s">
        <v>287</v>
      </c>
      <c r="D40" s="91" t="s">
        <v>71</v>
      </c>
      <c r="E40" s="91">
        <v>1</v>
      </c>
      <c r="F40" s="100">
        <v>314779</v>
      </c>
      <c r="G40" s="92"/>
      <c r="H40" s="92"/>
      <c r="I40" s="98">
        <f t="shared" si="0"/>
        <v>0</v>
      </c>
    </row>
    <row r="41" spans="1:9" ht="26" x14ac:dyDescent="0.35">
      <c r="A41" s="94">
        <v>30</v>
      </c>
      <c r="B41" s="108" t="s">
        <v>110</v>
      </c>
      <c r="C41" s="107" t="s">
        <v>111</v>
      </c>
      <c r="D41" s="91" t="s">
        <v>71</v>
      </c>
      <c r="E41" s="91">
        <v>1</v>
      </c>
      <c r="F41" s="100">
        <v>1495586</v>
      </c>
      <c r="G41" s="92"/>
      <c r="H41" s="92"/>
      <c r="I41" s="98">
        <f t="shared" si="0"/>
        <v>0</v>
      </c>
    </row>
    <row r="42" spans="1:9" ht="39" x14ac:dyDescent="0.35">
      <c r="A42" s="94">
        <v>31</v>
      </c>
      <c r="B42" s="108" t="s">
        <v>112</v>
      </c>
      <c r="C42" s="107" t="s">
        <v>113</v>
      </c>
      <c r="D42" s="91" t="s">
        <v>71</v>
      </c>
      <c r="E42" s="91">
        <v>1</v>
      </c>
      <c r="F42" s="100">
        <v>261059</v>
      </c>
      <c r="G42" s="92"/>
      <c r="H42" s="92"/>
      <c r="I42" s="98">
        <f t="shared" si="0"/>
        <v>0</v>
      </c>
    </row>
    <row r="43" spans="1:9" ht="52" x14ac:dyDescent="0.35">
      <c r="A43" s="94">
        <v>32</v>
      </c>
      <c r="B43" s="108" t="s">
        <v>114</v>
      </c>
      <c r="C43" s="107" t="s">
        <v>115</v>
      </c>
      <c r="D43" s="91" t="s">
        <v>71</v>
      </c>
      <c r="E43" s="91">
        <v>1</v>
      </c>
      <c r="F43" s="100">
        <v>25772</v>
      </c>
      <c r="G43" s="92"/>
      <c r="H43" s="92"/>
      <c r="I43" s="98">
        <f t="shared" si="0"/>
        <v>0</v>
      </c>
    </row>
    <row r="44" spans="1:9" ht="91" x14ac:dyDescent="0.35">
      <c r="A44" s="94">
        <v>33</v>
      </c>
      <c r="B44" s="108" t="s">
        <v>116</v>
      </c>
      <c r="C44" s="107" t="s">
        <v>117</v>
      </c>
      <c r="D44" s="91" t="s">
        <v>71</v>
      </c>
      <c r="E44" s="91">
        <v>1</v>
      </c>
      <c r="F44" s="100">
        <v>95145</v>
      </c>
      <c r="G44" s="92"/>
      <c r="H44" s="92"/>
      <c r="I44" s="98">
        <f t="shared" si="0"/>
        <v>0</v>
      </c>
    </row>
    <row r="45" spans="1:9" ht="91" x14ac:dyDescent="0.35">
      <c r="A45" s="94">
        <v>34</v>
      </c>
      <c r="B45" s="108" t="s">
        <v>118</v>
      </c>
      <c r="C45" s="107" t="s">
        <v>117</v>
      </c>
      <c r="D45" s="91" t="s">
        <v>71</v>
      </c>
      <c r="E45" s="91">
        <v>1</v>
      </c>
      <c r="F45" s="100">
        <v>78304</v>
      </c>
      <c r="G45" s="92"/>
      <c r="H45" s="92"/>
      <c r="I45" s="98">
        <f t="shared" si="0"/>
        <v>0</v>
      </c>
    </row>
    <row r="46" spans="1:9" ht="52" x14ac:dyDescent="0.35">
      <c r="A46" s="94">
        <v>35</v>
      </c>
      <c r="B46" s="108" t="s">
        <v>119</v>
      </c>
      <c r="C46" s="107" t="s">
        <v>120</v>
      </c>
      <c r="D46" s="91" t="s">
        <v>71</v>
      </c>
      <c r="E46" s="91">
        <v>1</v>
      </c>
      <c r="F46" s="100">
        <v>27025</v>
      </c>
      <c r="G46" s="92"/>
      <c r="H46" s="92"/>
      <c r="I46" s="98">
        <f t="shared" si="0"/>
        <v>0</v>
      </c>
    </row>
    <row r="47" spans="1:9" ht="39" x14ac:dyDescent="0.35">
      <c r="A47" s="94">
        <v>36</v>
      </c>
      <c r="B47" s="108" t="s">
        <v>121</v>
      </c>
      <c r="C47" s="107" t="s">
        <v>122</v>
      </c>
      <c r="D47" s="91" t="s">
        <v>71</v>
      </c>
      <c r="E47" s="91">
        <v>1</v>
      </c>
      <c r="F47" s="100">
        <v>9282</v>
      </c>
      <c r="G47" s="92"/>
      <c r="H47" s="92"/>
      <c r="I47" s="98">
        <f t="shared" si="0"/>
        <v>0</v>
      </c>
    </row>
    <row r="48" spans="1:9" ht="78" x14ac:dyDescent="0.35">
      <c r="A48" s="94">
        <v>37</v>
      </c>
      <c r="B48" s="108" t="s">
        <v>123</v>
      </c>
      <c r="C48" s="107" t="s">
        <v>288</v>
      </c>
      <c r="D48" s="91" t="s">
        <v>71</v>
      </c>
      <c r="E48" s="91">
        <v>1</v>
      </c>
      <c r="F48" s="100">
        <v>86892</v>
      </c>
      <c r="G48" s="92"/>
      <c r="H48" s="92"/>
      <c r="I48" s="98">
        <f t="shared" si="0"/>
        <v>0</v>
      </c>
    </row>
    <row r="49" spans="1:9" ht="78" x14ac:dyDescent="0.35">
      <c r="A49" s="94">
        <v>38</v>
      </c>
      <c r="B49" s="108" t="s">
        <v>124</v>
      </c>
      <c r="C49" s="107" t="s">
        <v>289</v>
      </c>
      <c r="D49" s="91" t="s">
        <v>71</v>
      </c>
      <c r="E49" s="91">
        <v>1</v>
      </c>
      <c r="F49" s="100">
        <v>89895</v>
      </c>
      <c r="G49" s="92"/>
      <c r="H49" s="92"/>
      <c r="I49" s="98">
        <f t="shared" si="0"/>
        <v>0</v>
      </c>
    </row>
    <row r="50" spans="1:9" ht="78" x14ac:dyDescent="0.35">
      <c r="A50" s="94">
        <v>39</v>
      </c>
      <c r="B50" s="108" t="s">
        <v>125</v>
      </c>
      <c r="C50" s="107" t="s">
        <v>290</v>
      </c>
      <c r="D50" s="91" t="s">
        <v>71</v>
      </c>
      <c r="E50" s="91">
        <v>1</v>
      </c>
      <c r="F50" s="100">
        <v>123246</v>
      </c>
      <c r="G50" s="92"/>
      <c r="H50" s="92"/>
      <c r="I50" s="98">
        <f t="shared" si="0"/>
        <v>0</v>
      </c>
    </row>
    <row r="51" spans="1:9" ht="65" x14ac:dyDescent="0.35">
      <c r="A51" s="94">
        <v>40</v>
      </c>
      <c r="B51" s="108" t="s">
        <v>126</v>
      </c>
      <c r="C51" s="107" t="s">
        <v>127</v>
      </c>
      <c r="D51" s="91" t="s">
        <v>71</v>
      </c>
      <c r="E51" s="91">
        <v>1</v>
      </c>
      <c r="F51" s="100">
        <v>610938</v>
      </c>
      <c r="G51" s="92"/>
      <c r="H51" s="92"/>
      <c r="I51" s="98">
        <f t="shared" si="0"/>
        <v>0</v>
      </c>
    </row>
    <row r="52" spans="1:9" ht="26" x14ac:dyDescent="0.35">
      <c r="A52" s="94">
        <v>41</v>
      </c>
      <c r="B52" s="108" t="s">
        <v>128</v>
      </c>
      <c r="C52" s="107" t="s">
        <v>129</v>
      </c>
      <c r="D52" s="91" t="s">
        <v>71</v>
      </c>
      <c r="E52" s="91">
        <v>1</v>
      </c>
      <c r="F52" s="100">
        <v>166926</v>
      </c>
      <c r="G52" s="92"/>
      <c r="H52" s="92"/>
      <c r="I52" s="98">
        <f t="shared" si="0"/>
        <v>0</v>
      </c>
    </row>
    <row r="53" spans="1:9" ht="39" x14ac:dyDescent="0.35">
      <c r="A53" s="94">
        <v>42</v>
      </c>
      <c r="B53" s="108" t="s">
        <v>130</v>
      </c>
      <c r="C53" s="107" t="s">
        <v>131</v>
      </c>
      <c r="D53" s="91" t="s">
        <v>71</v>
      </c>
      <c r="E53" s="91">
        <v>1</v>
      </c>
      <c r="F53" s="100">
        <v>204498</v>
      </c>
      <c r="G53" s="92"/>
      <c r="H53" s="92"/>
      <c r="I53" s="98">
        <f t="shared" si="0"/>
        <v>0</v>
      </c>
    </row>
    <row r="54" spans="1:9" ht="52" x14ac:dyDescent="0.35">
      <c r="A54" s="94">
        <v>43</v>
      </c>
      <c r="B54" s="108" t="s">
        <v>132</v>
      </c>
      <c r="C54" s="107" t="s">
        <v>133</v>
      </c>
      <c r="D54" s="91" t="s">
        <v>71</v>
      </c>
      <c r="E54" s="91">
        <v>1</v>
      </c>
      <c r="F54" s="100">
        <v>48460</v>
      </c>
      <c r="G54" s="92"/>
      <c r="H54" s="92"/>
      <c r="I54" s="98">
        <f t="shared" si="0"/>
        <v>0</v>
      </c>
    </row>
    <row r="55" spans="1:9" ht="52" x14ac:dyDescent="0.35">
      <c r="A55" s="94">
        <v>44</v>
      </c>
      <c r="B55" s="108" t="s">
        <v>134</v>
      </c>
      <c r="C55" s="107" t="s">
        <v>135</v>
      </c>
      <c r="D55" s="91" t="s">
        <v>71</v>
      </c>
      <c r="E55" s="91">
        <v>1</v>
      </c>
      <c r="F55" s="100">
        <v>74123</v>
      </c>
      <c r="G55" s="92"/>
      <c r="H55" s="92"/>
      <c r="I55" s="98">
        <f t="shared" si="0"/>
        <v>0</v>
      </c>
    </row>
    <row r="56" spans="1:9" ht="26" x14ac:dyDescent="0.35">
      <c r="A56" s="94">
        <v>45</v>
      </c>
      <c r="B56" s="108" t="s">
        <v>136</v>
      </c>
      <c r="C56" s="107" t="s">
        <v>137</v>
      </c>
      <c r="D56" s="91" t="s">
        <v>71</v>
      </c>
      <c r="E56" s="91">
        <v>1</v>
      </c>
      <c r="F56" s="100">
        <v>71186</v>
      </c>
      <c r="G56" s="92"/>
      <c r="H56" s="92"/>
      <c r="I56" s="98">
        <f t="shared" si="0"/>
        <v>0</v>
      </c>
    </row>
    <row r="57" spans="1:9" ht="26" x14ac:dyDescent="0.35">
      <c r="A57" s="94">
        <v>46</v>
      </c>
      <c r="B57" s="108" t="s">
        <v>138</v>
      </c>
      <c r="C57" s="107" t="s">
        <v>139</v>
      </c>
      <c r="D57" s="91" t="s">
        <v>71</v>
      </c>
      <c r="E57" s="91">
        <v>1</v>
      </c>
      <c r="F57" s="100">
        <v>203578</v>
      </c>
      <c r="G57" s="92"/>
      <c r="H57" s="92"/>
      <c r="I57" s="98">
        <f t="shared" si="0"/>
        <v>0</v>
      </c>
    </row>
    <row r="58" spans="1:9" ht="65" x14ac:dyDescent="0.35">
      <c r="A58" s="94">
        <v>47</v>
      </c>
      <c r="B58" s="108" t="s">
        <v>140</v>
      </c>
      <c r="C58" s="107" t="s">
        <v>291</v>
      </c>
      <c r="D58" s="91" t="s">
        <v>71</v>
      </c>
      <c r="E58" s="91">
        <v>1</v>
      </c>
      <c r="F58" s="100">
        <v>29249</v>
      </c>
      <c r="G58" s="92"/>
      <c r="H58" s="92"/>
      <c r="I58" s="98">
        <f t="shared" si="0"/>
        <v>0</v>
      </c>
    </row>
    <row r="59" spans="1:9" ht="39" x14ac:dyDescent="0.35">
      <c r="A59" s="94">
        <v>48</v>
      </c>
      <c r="B59" s="108" t="s">
        <v>141</v>
      </c>
      <c r="C59" s="107" t="s">
        <v>142</v>
      </c>
      <c r="D59" s="91" t="s">
        <v>71</v>
      </c>
      <c r="E59" s="91"/>
      <c r="F59" s="100">
        <v>14827</v>
      </c>
      <c r="G59" s="92"/>
      <c r="H59" s="92"/>
      <c r="I59" s="98">
        <f t="shared" si="0"/>
        <v>0</v>
      </c>
    </row>
    <row r="60" spans="1:9" ht="52" x14ac:dyDescent="0.35">
      <c r="A60" s="94">
        <v>49</v>
      </c>
      <c r="B60" s="108" t="s">
        <v>143</v>
      </c>
      <c r="C60" s="107" t="s">
        <v>292</v>
      </c>
      <c r="D60" s="91" t="s">
        <v>71</v>
      </c>
      <c r="E60" s="91">
        <v>1</v>
      </c>
      <c r="F60" s="100">
        <v>20216</v>
      </c>
      <c r="G60" s="92"/>
      <c r="H60" s="92"/>
      <c r="I60" s="98">
        <f t="shared" si="0"/>
        <v>0</v>
      </c>
    </row>
    <row r="61" spans="1:9" ht="78" x14ac:dyDescent="0.35">
      <c r="A61" s="94">
        <v>50</v>
      </c>
      <c r="B61" s="108" t="s">
        <v>144</v>
      </c>
      <c r="C61" s="107" t="s">
        <v>145</v>
      </c>
      <c r="D61" s="91" t="s">
        <v>71</v>
      </c>
      <c r="E61" s="91">
        <v>1</v>
      </c>
      <c r="F61" s="100">
        <v>180418</v>
      </c>
      <c r="G61" s="92"/>
      <c r="H61" s="92"/>
      <c r="I61" s="98">
        <f t="shared" si="0"/>
        <v>0</v>
      </c>
    </row>
    <row r="62" spans="1:9" ht="65" x14ac:dyDescent="0.35">
      <c r="A62" s="94">
        <v>51</v>
      </c>
      <c r="B62" s="108" t="s">
        <v>146</v>
      </c>
      <c r="C62" s="107" t="s">
        <v>147</v>
      </c>
      <c r="D62" s="91" t="s">
        <v>71</v>
      </c>
      <c r="E62" s="91">
        <v>1</v>
      </c>
      <c r="F62" s="100">
        <v>109164</v>
      </c>
      <c r="G62" s="92"/>
      <c r="H62" s="92"/>
      <c r="I62" s="98">
        <f t="shared" si="0"/>
        <v>0</v>
      </c>
    </row>
    <row r="63" spans="1:9" ht="52" x14ac:dyDescent="0.35">
      <c r="A63" s="94">
        <v>52</v>
      </c>
      <c r="B63" s="108" t="s">
        <v>146</v>
      </c>
      <c r="C63" s="107" t="s">
        <v>148</v>
      </c>
      <c r="D63" s="91" t="s">
        <v>71</v>
      </c>
      <c r="E63" s="91">
        <v>1</v>
      </c>
      <c r="F63" s="100">
        <v>129593</v>
      </c>
      <c r="G63" s="92"/>
      <c r="H63" s="92"/>
      <c r="I63" s="98">
        <f t="shared" si="0"/>
        <v>0</v>
      </c>
    </row>
    <row r="64" spans="1:9" ht="52" x14ac:dyDescent="0.35">
      <c r="A64" s="94">
        <v>53</v>
      </c>
      <c r="B64" s="108" t="s">
        <v>149</v>
      </c>
      <c r="C64" s="107" t="s">
        <v>150</v>
      </c>
      <c r="D64" s="91" t="s">
        <v>71</v>
      </c>
      <c r="E64" s="91">
        <v>1</v>
      </c>
      <c r="F64" s="100">
        <v>26319</v>
      </c>
      <c r="G64" s="92"/>
      <c r="H64" s="92"/>
      <c r="I64" s="98">
        <f t="shared" si="0"/>
        <v>0</v>
      </c>
    </row>
    <row r="65" spans="1:9" ht="26" x14ac:dyDescent="0.35">
      <c r="A65" s="94">
        <v>54</v>
      </c>
      <c r="B65" s="108" t="s">
        <v>151</v>
      </c>
      <c r="C65" s="107" t="s">
        <v>293</v>
      </c>
      <c r="D65" s="91" t="s">
        <v>71</v>
      </c>
      <c r="E65" s="91">
        <v>1</v>
      </c>
      <c r="F65" s="100">
        <v>44874</v>
      </c>
      <c r="G65" s="92"/>
      <c r="H65" s="92"/>
      <c r="I65" s="98">
        <f t="shared" si="0"/>
        <v>0</v>
      </c>
    </row>
    <row r="66" spans="1:9" ht="143" x14ac:dyDescent="0.35">
      <c r="A66" s="94">
        <v>55</v>
      </c>
      <c r="B66" s="108" t="s">
        <v>152</v>
      </c>
      <c r="C66" s="107" t="s">
        <v>153</v>
      </c>
      <c r="D66" s="91" t="s">
        <v>71</v>
      </c>
      <c r="E66" s="91">
        <v>1</v>
      </c>
      <c r="F66" s="100">
        <v>9092</v>
      </c>
      <c r="G66" s="92"/>
      <c r="H66" s="92"/>
      <c r="I66" s="98">
        <f t="shared" si="0"/>
        <v>0</v>
      </c>
    </row>
    <row r="67" spans="1:9" ht="78" x14ac:dyDescent="0.35">
      <c r="A67" s="94">
        <v>56</v>
      </c>
      <c r="B67" s="108" t="s">
        <v>154</v>
      </c>
      <c r="C67" s="107" t="s">
        <v>294</v>
      </c>
      <c r="D67" s="91" t="s">
        <v>71</v>
      </c>
      <c r="E67" s="91">
        <v>1</v>
      </c>
      <c r="F67" s="100">
        <v>256503</v>
      </c>
      <c r="G67" s="92"/>
      <c r="H67" s="92"/>
      <c r="I67" s="98">
        <f t="shared" si="0"/>
        <v>0</v>
      </c>
    </row>
    <row r="68" spans="1:9" ht="39" x14ac:dyDescent="0.35">
      <c r="A68" s="94">
        <v>57</v>
      </c>
      <c r="B68" s="108" t="s">
        <v>155</v>
      </c>
      <c r="C68" s="107" t="s">
        <v>156</v>
      </c>
      <c r="D68" s="91" t="s">
        <v>71</v>
      </c>
      <c r="E68" s="91">
        <v>1</v>
      </c>
      <c r="F68" s="100">
        <v>21324</v>
      </c>
      <c r="G68" s="92"/>
      <c r="H68" s="92"/>
      <c r="I68" s="98">
        <f t="shared" si="0"/>
        <v>0</v>
      </c>
    </row>
    <row r="69" spans="1:9" ht="52" x14ac:dyDescent="0.35">
      <c r="A69" s="94">
        <v>58</v>
      </c>
      <c r="B69" s="108" t="s">
        <v>157</v>
      </c>
      <c r="C69" s="107" t="s">
        <v>158</v>
      </c>
      <c r="D69" s="91" t="s">
        <v>71</v>
      </c>
      <c r="E69" s="91">
        <v>1</v>
      </c>
      <c r="F69" s="100">
        <v>27851</v>
      </c>
      <c r="G69" s="92"/>
      <c r="H69" s="92"/>
      <c r="I69" s="98">
        <f t="shared" si="0"/>
        <v>0</v>
      </c>
    </row>
    <row r="70" spans="1:9" ht="39" x14ac:dyDescent="0.35">
      <c r="A70" s="94">
        <v>59</v>
      </c>
      <c r="B70" s="108" t="s">
        <v>159</v>
      </c>
      <c r="C70" s="107" t="s">
        <v>295</v>
      </c>
      <c r="D70" s="91" t="s">
        <v>71</v>
      </c>
      <c r="E70" s="91">
        <v>1</v>
      </c>
      <c r="F70" s="100">
        <v>24585</v>
      </c>
      <c r="G70" s="92"/>
      <c r="H70" s="92"/>
      <c r="I70" s="98">
        <f t="shared" si="0"/>
        <v>0</v>
      </c>
    </row>
    <row r="71" spans="1:9" ht="39" x14ac:dyDescent="0.35">
      <c r="A71" s="94">
        <v>60</v>
      </c>
      <c r="B71" s="108" t="s">
        <v>160</v>
      </c>
      <c r="C71" s="107" t="s">
        <v>161</v>
      </c>
      <c r="D71" s="91" t="s">
        <v>71</v>
      </c>
      <c r="E71" s="91">
        <v>1</v>
      </c>
      <c r="F71" s="100">
        <v>40964</v>
      </c>
      <c r="G71" s="92"/>
      <c r="H71" s="92"/>
      <c r="I71" s="98">
        <f t="shared" si="0"/>
        <v>0</v>
      </c>
    </row>
    <row r="72" spans="1:9" ht="65" x14ac:dyDescent="0.35">
      <c r="A72" s="94">
        <v>61</v>
      </c>
      <c r="B72" s="108" t="s">
        <v>162</v>
      </c>
      <c r="C72" s="107" t="s">
        <v>163</v>
      </c>
      <c r="D72" s="91" t="s">
        <v>71</v>
      </c>
      <c r="E72" s="91">
        <v>1</v>
      </c>
      <c r="F72" s="100">
        <v>67524</v>
      </c>
      <c r="G72" s="92"/>
      <c r="H72" s="92"/>
      <c r="I72" s="98">
        <f t="shared" si="0"/>
        <v>0</v>
      </c>
    </row>
    <row r="73" spans="1:9" ht="260" x14ac:dyDescent="0.35">
      <c r="A73" s="94">
        <v>62</v>
      </c>
      <c r="B73" s="108" t="s">
        <v>164</v>
      </c>
      <c r="C73" s="107" t="s">
        <v>296</v>
      </c>
      <c r="D73" s="91" t="s">
        <v>71</v>
      </c>
      <c r="E73" s="91">
        <v>1</v>
      </c>
      <c r="F73" s="100">
        <v>199018</v>
      </c>
      <c r="G73" s="92"/>
      <c r="H73" s="92"/>
      <c r="I73" s="98">
        <f t="shared" si="0"/>
        <v>0</v>
      </c>
    </row>
    <row r="74" spans="1:9" ht="130" x14ac:dyDescent="0.35">
      <c r="A74" s="94">
        <v>63</v>
      </c>
      <c r="B74" s="108" t="s">
        <v>165</v>
      </c>
      <c r="C74" s="107" t="s">
        <v>297</v>
      </c>
      <c r="D74" s="91" t="s">
        <v>71</v>
      </c>
      <c r="E74" s="91">
        <v>1</v>
      </c>
      <c r="F74" s="100">
        <v>30174</v>
      </c>
      <c r="G74" s="92"/>
      <c r="H74" s="92"/>
      <c r="I74" s="98">
        <f t="shared" si="0"/>
        <v>0</v>
      </c>
    </row>
    <row r="75" spans="1:9" ht="117" x14ac:dyDescent="0.35">
      <c r="A75" s="94">
        <v>64</v>
      </c>
      <c r="B75" s="108" t="s">
        <v>166</v>
      </c>
      <c r="C75" s="107" t="s">
        <v>298</v>
      </c>
      <c r="D75" s="91" t="s">
        <v>71</v>
      </c>
      <c r="E75" s="91">
        <v>1</v>
      </c>
      <c r="F75" s="100">
        <v>26626</v>
      </c>
      <c r="G75" s="92"/>
      <c r="H75" s="92"/>
      <c r="I75" s="98">
        <f t="shared" si="0"/>
        <v>0</v>
      </c>
    </row>
    <row r="76" spans="1:9" ht="221" x14ac:dyDescent="0.35">
      <c r="A76" s="94">
        <v>65</v>
      </c>
      <c r="B76" s="108" t="s">
        <v>167</v>
      </c>
      <c r="C76" s="107" t="s">
        <v>299</v>
      </c>
      <c r="D76" s="91" t="s">
        <v>71</v>
      </c>
      <c r="E76" s="91">
        <v>1</v>
      </c>
      <c r="F76" s="100">
        <v>351131</v>
      </c>
      <c r="G76" s="92"/>
      <c r="H76" s="92"/>
      <c r="I76" s="98">
        <f t="shared" si="0"/>
        <v>0</v>
      </c>
    </row>
    <row r="77" spans="1:9" ht="26" x14ac:dyDescent="0.35">
      <c r="A77" s="94">
        <v>66</v>
      </c>
      <c r="B77" s="108" t="s">
        <v>168</v>
      </c>
      <c r="C77" s="107" t="s">
        <v>169</v>
      </c>
      <c r="D77" s="91" t="s">
        <v>71</v>
      </c>
      <c r="E77" s="91">
        <v>1</v>
      </c>
      <c r="F77" s="100">
        <v>50475</v>
      </c>
      <c r="G77" s="92"/>
      <c r="H77" s="92"/>
      <c r="I77" s="98">
        <f t="shared" si="0"/>
        <v>0</v>
      </c>
    </row>
    <row r="78" spans="1:9" x14ac:dyDescent="0.35">
      <c r="A78" s="94">
        <v>67</v>
      </c>
      <c r="B78" s="108" t="s">
        <v>170</v>
      </c>
      <c r="C78" s="107" t="s">
        <v>171</v>
      </c>
      <c r="D78" s="91" t="s">
        <v>71</v>
      </c>
      <c r="E78" s="91">
        <v>1</v>
      </c>
      <c r="F78" s="100">
        <v>27487</v>
      </c>
      <c r="G78" s="92"/>
      <c r="H78" s="92"/>
      <c r="I78" s="98">
        <f t="shared" si="0"/>
        <v>0</v>
      </c>
    </row>
    <row r="79" spans="1:9" ht="39" x14ac:dyDescent="0.35">
      <c r="A79" s="94">
        <v>68</v>
      </c>
      <c r="B79" s="108" t="s">
        <v>172</v>
      </c>
      <c r="C79" s="107" t="s">
        <v>173</v>
      </c>
      <c r="D79" s="91" t="s">
        <v>71</v>
      </c>
      <c r="E79" s="91">
        <v>1</v>
      </c>
      <c r="F79" s="100">
        <v>161533</v>
      </c>
      <c r="G79" s="92"/>
      <c r="H79" s="92"/>
      <c r="I79" s="98">
        <f t="shared" si="0"/>
        <v>0</v>
      </c>
    </row>
    <row r="80" spans="1:9" ht="26" x14ac:dyDescent="0.35">
      <c r="A80" s="94">
        <v>69</v>
      </c>
      <c r="B80" s="108" t="s">
        <v>174</v>
      </c>
      <c r="C80" s="107" t="s">
        <v>175</v>
      </c>
      <c r="D80" s="91" t="s">
        <v>71</v>
      </c>
      <c r="E80" s="91">
        <v>1</v>
      </c>
      <c r="F80" s="100">
        <v>36313</v>
      </c>
      <c r="G80" s="92"/>
      <c r="H80" s="92"/>
      <c r="I80" s="98">
        <f t="shared" si="0"/>
        <v>0</v>
      </c>
    </row>
    <row r="81" spans="1:9" ht="26" x14ac:dyDescent="0.35">
      <c r="A81" s="94">
        <v>70</v>
      </c>
      <c r="B81" s="108" t="s">
        <v>176</v>
      </c>
      <c r="C81" s="107" t="s">
        <v>177</v>
      </c>
      <c r="D81" s="91" t="s">
        <v>71</v>
      </c>
      <c r="E81" s="91">
        <v>1</v>
      </c>
      <c r="F81" s="100">
        <v>62052</v>
      </c>
      <c r="G81" s="92"/>
      <c r="H81" s="92"/>
      <c r="I81" s="98">
        <f t="shared" si="0"/>
        <v>0</v>
      </c>
    </row>
    <row r="82" spans="1:9" ht="78" x14ac:dyDescent="0.35">
      <c r="A82" s="94">
        <v>71</v>
      </c>
      <c r="B82" s="108" t="s">
        <v>178</v>
      </c>
      <c r="C82" s="107" t="s">
        <v>179</v>
      </c>
      <c r="D82" s="91" t="s">
        <v>71</v>
      </c>
      <c r="E82" s="91">
        <v>1</v>
      </c>
      <c r="F82" s="100">
        <v>100494</v>
      </c>
      <c r="G82" s="92"/>
      <c r="H82" s="92"/>
      <c r="I82" s="98">
        <f t="shared" si="0"/>
        <v>0</v>
      </c>
    </row>
    <row r="83" spans="1:9" ht="26" x14ac:dyDescent="0.35">
      <c r="A83" s="94">
        <v>72</v>
      </c>
      <c r="B83" s="108" t="s">
        <v>180</v>
      </c>
      <c r="C83" s="107" t="s">
        <v>181</v>
      </c>
      <c r="D83" s="91" t="s">
        <v>71</v>
      </c>
      <c r="E83" s="91">
        <v>1</v>
      </c>
      <c r="F83" s="100">
        <v>20567</v>
      </c>
      <c r="G83" s="92"/>
      <c r="H83" s="92"/>
      <c r="I83" s="98">
        <f t="shared" si="0"/>
        <v>0</v>
      </c>
    </row>
    <row r="84" spans="1:9" ht="39" x14ac:dyDescent="0.35">
      <c r="A84" s="94">
        <v>73</v>
      </c>
      <c r="B84" s="108" t="s">
        <v>182</v>
      </c>
      <c r="C84" s="107" t="s">
        <v>183</v>
      </c>
      <c r="D84" s="91" t="s">
        <v>71</v>
      </c>
      <c r="E84" s="91">
        <v>1</v>
      </c>
      <c r="F84" s="100">
        <v>1434956</v>
      </c>
      <c r="G84" s="92"/>
      <c r="H84" s="92"/>
      <c r="I84" s="98">
        <f t="shared" si="0"/>
        <v>0</v>
      </c>
    </row>
    <row r="85" spans="1:9" ht="78" x14ac:dyDescent="0.35">
      <c r="A85" s="94">
        <v>74</v>
      </c>
      <c r="B85" s="108" t="s">
        <v>184</v>
      </c>
      <c r="C85" s="107" t="s">
        <v>185</v>
      </c>
      <c r="D85" s="91" t="s">
        <v>71</v>
      </c>
      <c r="E85" s="91">
        <v>1</v>
      </c>
      <c r="F85" s="100">
        <v>107440</v>
      </c>
      <c r="G85" s="92"/>
      <c r="H85" s="92"/>
      <c r="I85" s="98">
        <f t="shared" si="0"/>
        <v>0</v>
      </c>
    </row>
    <row r="86" spans="1:9" x14ac:dyDescent="0.35">
      <c r="A86" s="94">
        <v>75</v>
      </c>
      <c r="B86" s="108" t="s">
        <v>186</v>
      </c>
      <c r="C86" s="107" t="s">
        <v>187</v>
      </c>
      <c r="D86" s="91" t="s">
        <v>71</v>
      </c>
      <c r="E86" s="91">
        <v>1</v>
      </c>
      <c r="F86" s="100">
        <v>9391</v>
      </c>
      <c r="G86" s="92"/>
      <c r="H86" s="92"/>
      <c r="I86" s="98">
        <f t="shared" si="0"/>
        <v>0</v>
      </c>
    </row>
    <row r="87" spans="1:9" x14ac:dyDescent="0.35">
      <c r="A87" s="94">
        <v>76</v>
      </c>
      <c r="B87" s="108" t="s">
        <v>276</v>
      </c>
      <c r="C87" s="107" t="s">
        <v>277</v>
      </c>
      <c r="D87" s="91" t="s">
        <v>71</v>
      </c>
      <c r="E87" s="91">
        <v>1</v>
      </c>
      <c r="F87" s="100">
        <v>324897</v>
      </c>
      <c r="G87" s="92"/>
      <c r="H87" s="92"/>
      <c r="I87" s="98">
        <f t="shared" si="0"/>
        <v>0</v>
      </c>
    </row>
    <row r="88" spans="1:9" ht="39" x14ac:dyDescent="0.35">
      <c r="A88" s="94">
        <v>77</v>
      </c>
      <c r="B88" s="108" t="s">
        <v>188</v>
      </c>
      <c r="C88" s="107" t="s">
        <v>189</v>
      </c>
      <c r="D88" s="91" t="s">
        <v>71</v>
      </c>
      <c r="E88" s="91">
        <v>1</v>
      </c>
      <c r="F88" s="100">
        <v>243231</v>
      </c>
      <c r="G88" s="92"/>
      <c r="H88" s="92"/>
      <c r="I88" s="98">
        <f t="shared" si="0"/>
        <v>0</v>
      </c>
    </row>
    <row r="89" spans="1:9" ht="39" x14ac:dyDescent="0.35">
      <c r="A89" s="94">
        <v>78</v>
      </c>
      <c r="B89" s="108" t="s">
        <v>190</v>
      </c>
      <c r="C89" s="107" t="s">
        <v>191</v>
      </c>
      <c r="D89" s="91" t="s">
        <v>71</v>
      </c>
      <c r="E89" s="91">
        <v>1</v>
      </c>
      <c r="F89" s="100">
        <v>233571</v>
      </c>
      <c r="G89" s="92"/>
      <c r="H89" s="92"/>
      <c r="I89" s="98">
        <f t="shared" si="0"/>
        <v>0</v>
      </c>
    </row>
    <row r="90" spans="1:9" ht="39" x14ac:dyDescent="0.35">
      <c r="A90" s="94">
        <v>79</v>
      </c>
      <c r="B90" s="108" t="s">
        <v>192</v>
      </c>
      <c r="C90" s="107" t="s">
        <v>193</v>
      </c>
      <c r="D90" s="91" t="s">
        <v>71</v>
      </c>
      <c r="E90" s="91">
        <v>1</v>
      </c>
      <c r="F90" s="100">
        <v>198683</v>
      </c>
      <c r="G90" s="92"/>
      <c r="H90" s="92"/>
      <c r="I90" s="98">
        <f t="shared" si="0"/>
        <v>0</v>
      </c>
    </row>
    <row r="91" spans="1:9" ht="117" x14ac:dyDescent="0.35">
      <c r="A91" s="94">
        <v>80</v>
      </c>
      <c r="B91" s="108" t="s">
        <v>194</v>
      </c>
      <c r="C91" s="107" t="s">
        <v>195</v>
      </c>
      <c r="D91" s="91" t="s">
        <v>71</v>
      </c>
      <c r="E91" s="91">
        <v>1</v>
      </c>
      <c r="F91" s="100">
        <v>199128</v>
      </c>
      <c r="G91" s="92"/>
      <c r="H91" s="92"/>
      <c r="I91" s="98">
        <f t="shared" si="0"/>
        <v>0</v>
      </c>
    </row>
    <row r="92" spans="1:9" ht="26" x14ac:dyDescent="0.35">
      <c r="A92" s="94">
        <v>81</v>
      </c>
      <c r="B92" s="108" t="s">
        <v>196</v>
      </c>
      <c r="C92" s="107" t="s">
        <v>197</v>
      </c>
      <c r="D92" s="91" t="s">
        <v>71</v>
      </c>
      <c r="E92" s="91">
        <v>1</v>
      </c>
      <c r="F92" s="100">
        <v>104330</v>
      </c>
      <c r="G92" s="92"/>
      <c r="H92" s="92"/>
      <c r="I92" s="98">
        <f t="shared" si="0"/>
        <v>0</v>
      </c>
    </row>
    <row r="93" spans="1:9" ht="26" x14ac:dyDescent="0.35">
      <c r="A93" s="94">
        <v>82</v>
      </c>
      <c r="B93" s="108" t="s">
        <v>198</v>
      </c>
      <c r="C93" s="107" t="s">
        <v>199</v>
      </c>
      <c r="D93" s="91" t="s">
        <v>71</v>
      </c>
      <c r="E93" s="91">
        <v>1</v>
      </c>
      <c r="F93" s="100">
        <v>428187</v>
      </c>
      <c r="G93" s="92"/>
      <c r="H93" s="92"/>
      <c r="I93" s="98">
        <f t="shared" si="0"/>
        <v>0</v>
      </c>
    </row>
    <row r="94" spans="1:9" ht="39" x14ac:dyDescent="0.35">
      <c r="A94" s="94">
        <v>83</v>
      </c>
      <c r="B94" s="108" t="s">
        <v>200</v>
      </c>
      <c r="C94" s="107" t="s">
        <v>201</v>
      </c>
      <c r="D94" s="91" t="s">
        <v>71</v>
      </c>
      <c r="E94" s="91">
        <v>1</v>
      </c>
      <c r="F94" s="100">
        <v>44370</v>
      </c>
      <c r="G94" s="92"/>
      <c r="H94" s="92"/>
      <c r="I94" s="98">
        <f t="shared" si="0"/>
        <v>0</v>
      </c>
    </row>
    <row r="95" spans="1:9" ht="26" x14ac:dyDescent="0.35">
      <c r="A95" s="94">
        <v>84</v>
      </c>
      <c r="B95" s="108" t="s">
        <v>202</v>
      </c>
      <c r="C95" s="107" t="s">
        <v>203</v>
      </c>
      <c r="D95" s="91" t="s">
        <v>71</v>
      </c>
      <c r="E95" s="91">
        <v>1</v>
      </c>
      <c r="F95" s="100">
        <v>22500</v>
      </c>
      <c r="G95" s="92"/>
      <c r="H95" s="92"/>
      <c r="I95" s="98">
        <f t="shared" si="0"/>
        <v>0</v>
      </c>
    </row>
    <row r="96" spans="1:9" ht="26" x14ac:dyDescent="0.35">
      <c r="A96" s="94">
        <v>85</v>
      </c>
      <c r="B96" s="108" t="s">
        <v>204</v>
      </c>
      <c r="C96" s="107" t="s">
        <v>205</v>
      </c>
      <c r="D96" s="91" t="s">
        <v>71</v>
      </c>
      <c r="E96" s="91">
        <v>1</v>
      </c>
      <c r="F96" s="100">
        <v>19747</v>
      </c>
      <c r="G96" s="92"/>
      <c r="H96" s="92"/>
      <c r="I96" s="98">
        <f t="shared" si="0"/>
        <v>0</v>
      </c>
    </row>
    <row r="97" spans="1:9" ht="65" x14ac:dyDescent="0.35">
      <c r="A97" s="94">
        <v>86</v>
      </c>
      <c r="B97" s="108" t="s">
        <v>206</v>
      </c>
      <c r="C97" s="107" t="s">
        <v>207</v>
      </c>
      <c r="D97" s="91" t="s">
        <v>71</v>
      </c>
      <c r="E97" s="91">
        <v>1</v>
      </c>
      <c r="F97" s="100">
        <v>16406</v>
      </c>
      <c r="G97" s="92"/>
      <c r="H97" s="92"/>
      <c r="I97" s="98">
        <f t="shared" si="0"/>
        <v>0</v>
      </c>
    </row>
    <row r="98" spans="1:9" x14ac:dyDescent="0.35">
      <c r="A98" s="94">
        <v>87</v>
      </c>
      <c r="B98" s="108" t="s">
        <v>208</v>
      </c>
      <c r="C98" s="107" t="s">
        <v>209</v>
      </c>
      <c r="D98" s="91" t="s">
        <v>71</v>
      </c>
      <c r="E98" s="91">
        <v>1</v>
      </c>
      <c r="F98" s="100">
        <v>4820</v>
      </c>
      <c r="G98" s="92"/>
      <c r="H98" s="92"/>
      <c r="I98" s="98">
        <f t="shared" si="0"/>
        <v>0</v>
      </c>
    </row>
    <row r="99" spans="1:9" ht="143" x14ac:dyDescent="0.35">
      <c r="A99" s="94">
        <v>88</v>
      </c>
      <c r="B99" s="108" t="s">
        <v>210</v>
      </c>
      <c r="C99" s="107" t="s">
        <v>211</v>
      </c>
      <c r="D99" s="91" t="s">
        <v>71</v>
      </c>
      <c r="E99" s="91">
        <v>1</v>
      </c>
      <c r="F99" s="100">
        <v>717371</v>
      </c>
      <c r="G99" s="92"/>
      <c r="H99" s="92"/>
      <c r="I99" s="98">
        <f t="shared" si="0"/>
        <v>0</v>
      </c>
    </row>
    <row r="100" spans="1:9" ht="26" x14ac:dyDescent="0.35">
      <c r="A100" s="94">
        <v>89</v>
      </c>
      <c r="B100" s="108" t="s">
        <v>212</v>
      </c>
      <c r="C100" s="107" t="s">
        <v>213</v>
      </c>
      <c r="D100" s="91" t="s">
        <v>71</v>
      </c>
      <c r="E100" s="91">
        <v>1</v>
      </c>
      <c r="F100" s="100">
        <v>6503</v>
      </c>
      <c r="G100" s="92"/>
      <c r="H100" s="92"/>
      <c r="I100" s="98">
        <f t="shared" si="0"/>
        <v>0</v>
      </c>
    </row>
    <row r="101" spans="1:9" ht="26" x14ac:dyDescent="0.35">
      <c r="A101" s="94">
        <v>90</v>
      </c>
      <c r="B101" s="108" t="s">
        <v>214</v>
      </c>
      <c r="C101" s="107" t="s">
        <v>300</v>
      </c>
      <c r="D101" s="91" t="s">
        <v>71</v>
      </c>
      <c r="E101" s="91">
        <v>1</v>
      </c>
      <c r="F101" s="100">
        <v>7646</v>
      </c>
      <c r="G101" s="92"/>
      <c r="H101" s="92"/>
      <c r="I101" s="98">
        <f t="shared" si="0"/>
        <v>0</v>
      </c>
    </row>
    <row r="102" spans="1:9" ht="52" x14ac:dyDescent="0.35">
      <c r="A102" s="94">
        <v>91</v>
      </c>
      <c r="B102" s="108" t="s">
        <v>215</v>
      </c>
      <c r="C102" s="107" t="s">
        <v>216</v>
      </c>
      <c r="D102" s="91" t="s">
        <v>71</v>
      </c>
      <c r="E102" s="91">
        <v>1</v>
      </c>
      <c r="F102" s="100">
        <v>283837</v>
      </c>
      <c r="G102" s="92"/>
      <c r="H102" s="92"/>
      <c r="I102" s="98">
        <f t="shared" si="0"/>
        <v>0</v>
      </c>
    </row>
    <row r="103" spans="1:9" ht="78" x14ac:dyDescent="0.35">
      <c r="A103" s="94">
        <v>92</v>
      </c>
      <c r="B103" s="108" t="s">
        <v>217</v>
      </c>
      <c r="C103" s="107" t="s">
        <v>218</v>
      </c>
      <c r="D103" s="91" t="s">
        <v>71</v>
      </c>
      <c r="E103" s="91">
        <v>1</v>
      </c>
      <c r="F103" s="100">
        <v>12482</v>
      </c>
      <c r="G103" s="92"/>
      <c r="H103" s="92"/>
      <c r="I103" s="98">
        <f t="shared" si="0"/>
        <v>0</v>
      </c>
    </row>
    <row r="104" spans="1:9" ht="26" x14ac:dyDescent="0.35">
      <c r="A104" s="94">
        <v>93</v>
      </c>
      <c r="B104" s="108" t="s">
        <v>219</v>
      </c>
      <c r="C104" s="107" t="s">
        <v>220</v>
      </c>
      <c r="D104" s="91" t="s">
        <v>71</v>
      </c>
      <c r="E104" s="91">
        <v>1</v>
      </c>
      <c r="F104" s="100">
        <v>170172</v>
      </c>
      <c r="G104" s="92"/>
      <c r="H104" s="92"/>
      <c r="I104" s="98">
        <f t="shared" si="0"/>
        <v>0</v>
      </c>
    </row>
    <row r="105" spans="1:9" ht="364" x14ac:dyDescent="0.35">
      <c r="A105" s="94">
        <v>94</v>
      </c>
      <c r="B105" s="108" t="s">
        <v>221</v>
      </c>
      <c r="C105" s="107" t="s">
        <v>301</v>
      </c>
      <c r="D105" s="91" t="s">
        <v>71</v>
      </c>
      <c r="E105" s="91">
        <v>1</v>
      </c>
      <c r="F105" s="100">
        <v>710132</v>
      </c>
      <c r="G105" s="92"/>
      <c r="H105" s="92"/>
      <c r="I105" s="98">
        <f t="shared" si="0"/>
        <v>0</v>
      </c>
    </row>
    <row r="106" spans="1:9" ht="130" x14ac:dyDescent="0.35">
      <c r="A106" s="94">
        <v>95</v>
      </c>
      <c r="B106" s="108" t="s">
        <v>222</v>
      </c>
      <c r="C106" s="107" t="s">
        <v>223</v>
      </c>
      <c r="D106" s="91" t="s">
        <v>71</v>
      </c>
      <c r="E106" s="91">
        <v>1</v>
      </c>
      <c r="F106" s="100">
        <v>19990</v>
      </c>
      <c r="G106" s="92"/>
      <c r="H106" s="92"/>
      <c r="I106" s="98">
        <f t="shared" si="0"/>
        <v>0</v>
      </c>
    </row>
    <row r="107" spans="1:9" x14ac:dyDescent="0.35">
      <c r="A107" s="94">
        <v>96</v>
      </c>
      <c r="B107" s="108" t="s">
        <v>224</v>
      </c>
      <c r="C107" s="107" t="s">
        <v>225</v>
      </c>
      <c r="D107" s="91" t="s">
        <v>71</v>
      </c>
      <c r="E107" s="91">
        <v>1</v>
      </c>
      <c r="F107" s="100">
        <v>13139</v>
      </c>
      <c r="G107" s="92"/>
      <c r="H107" s="92"/>
      <c r="I107" s="98">
        <f t="shared" si="0"/>
        <v>0</v>
      </c>
    </row>
    <row r="108" spans="1:9" ht="26" x14ac:dyDescent="0.35">
      <c r="A108" s="94">
        <v>97</v>
      </c>
      <c r="B108" s="108" t="s">
        <v>226</v>
      </c>
      <c r="C108" s="107" t="s">
        <v>302</v>
      </c>
      <c r="D108" s="91" t="s">
        <v>71</v>
      </c>
      <c r="E108" s="91">
        <v>1</v>
      </c>
      <c r="F108" s="100">
        <v>95261</v>
      </c>
      <c r="G108" s="92"/>
      <c r="H108" s="92"/>
      <c r="I108" s="98">
        <f t="shared" si="0"/>
        <v>0</v>
      </c>
    </row>
    <row r="109" spans="1:9" ht="65" x14ac:dyDescent="0.35">
      <c r="A109" s="94">
        <v>98</v>
      </c>
      <c r="B109" s="108" t="s">
        <v>227</v>
      </c>
      <c r="C109" s="107" t="s">
        <v>303</v>
      </c>
      <c r="D109" s="91" t="s">
        <v>71</v>
      </c>
      <c r="E109" s="91">
        <v>1</v>
      </c>
      <c r="F109" s="100">
        <v>20399</v>
      </c>
      <c r="G109" s="92"/>
      <c r="H109" s="92"/>
      <c r="I109" s="98">
        <f t="shared" si="0"/>
        <v>0</v>
      </c>
    </row>
    <row r="110" spans="1:9" ht="52" x14ac:dyDescent="0.35">
      <c r="A110" s="94">
        <v>99</v>
      </c>
      <c r="B110" s="108" t="s">
        <v>228</v>
      </c>
      <c r="C110" s="107" t="s">
        <v>304</v>
      </c>
      <c r="D110" s="91" t="s">
        <v>71</v>
      </c>
      <c r="E110" s="91">
        <v>1</v>
      </c>
      <c r="F110" s="100">
        <v>20317</v>
      </c>
      <c r="G110" s="92"/>
      <c r="H110" s="92"/>
      <c r="I110" s="98">
        <f t="shared" si="0"/>
        <v>0</v>
      </c>
    </row>
    <row r="111" spans="1:9" ht="78" x14ac:dyDescent="0.35">
      <c r="A111" s="94">
        <v>100</v>
      </c>
      <c r="B111" s="108" t="s">
        <v>229</v>
      </c>
      <c r="C111" s="107" t="s">
        <v>230</v>
      </c>
      <c r="D111" s="91" t="s">
        <v>71</v>
      </c>
      <c r="E111" s="91">
        <v>1</v>
      </c>
      <c r="F111" s="100">
        <v>40491</v>
      </c>
      <c r="G111" s="92"/>
      <c r="H111" s="92"/>
      <c r="I111" s="98">
        <f t="shared" si="0"/>
        <v>0</v>
      </c>
    </row>
    <row r="112" spans="1:9" x14ac:dyDescent="0.35">
      <c r="A112" s="94">
        <v>101</v>
      </c>
      <c r="B112" s="108" t="s">
        <v>231</v>
      </c>
      <c r="C112" s="107" t="s">
        <v>232</v>
      </c>
      <c r="D112" s="91" t="s">
        <v>71</v>
      </c>
      <c r="E112" s="91">
        <v>1</v>
      </c>
      <c r="F112" s="100">
        <v>10595</v>
      </c>
      <c r="G112" s="92"/>
      <c r="H112" s="92"/>
      <c r="I112" s="98">
        <f t="shared" si="0"/>
        <v>0</v>
      </c>
    </row>
    <row r="113" spans="1:9" ht="26" x14ac:dyDescent="0.35">
      <c r="A113" s="94">
        <v>102</v>
      </c>
      <c r="B113" s="108" t="s">
        <v>233</v>
      </c>
      <c r="C113" s="107" t="s">
        <v>305</v>
      </c>
      <c r="D113" s="91" t="s">
        <v>71</v>
      </c>
      <c r="E113" s="91">
        <v>1</v>
      </c>
      <c r="F113" s="100">
        <v>26447</v>
      </c>
      <c r="G113" s="92"/>
      <c r="H113" s="92"/>
      <c r="I113" s="98">
        <f t="shared" si="0"/>
        <v>0</v>
      </c>
    </row>
    <row r="114" spans="1:9" ht="26" x14ac:dyDescent="0.35">
      <c r="A114" s="94">
        <v>103</v>
      </c>
      <c r="B114" s="108" t="s">
        <v>233</v>
      </c>
      <c r="C114" s="107" t="s">
        <v>234</v>
      </c>
      <c r="D114" s="91" t="s">
        <v>71</v>
      </c>
      <c r="E114" s="91">
        <v>1</v>
      </c>
      <c r="F114" s="100">
        <v>39818</v>
      </c>
      <c r="G114" s="92"/>
      <c r="H114" s="92"/>
      <c r="I114" s="98">
        <f t="shared" si="0"/>
        <v>0</v>
      </c>
    </row>
    <row r="115" spans="1:9" ht="26" x14ac:dyDescent="0.35">
      <c r="A115" s="94">
        <v>104</v>
      </c>
      <c r="B115" s="108" t="s">
        <v>235</v>
      </c>
      <c r="C115" s="107" t="s">
        <v>236</v>
      </c>
      <c r="D115" s="91" t="s">
        <v>71</v>
      </c>
      <c r="E115" s="91">
        <v>1</v>
      </c>
      <c r="F115" s="100">
        <v>26094</v>
      </c>
      <c r="G115" s="92"/>
      <c r="H115" s="92"/>
      <c r="I115" s="98">
        <f t="shared" si="0"/>
        <v>0</v>
      </c>
    </row>
    <row r="116" spans="1:9" ht="26" x14ac:dyDescent="0.35">
      <c r="A116" s="94">
        <v>105</v>
      </c>
      <c r="B116" s="108" t="s">
        <v>235</v>
      </c>
      <c r="C116" s="107" t="s">
        <v>237</v>
      </c>
      <c r="D116" s="91" t="s">
        <v>71</v>
      </c>
      <c r="E116" s="91">
        <v>1</v>
      </c>
      <c r="F116" s="100">
        <v>40847</v>
      </c>
      <c r="G116" s="92"/>
      <c r="H116" s="92"/>
      <c r="I116" s="98">
        <f t="shared" si="0"/>
        <v>0</v>
      </c>
    </row>
    <row r="117" spans="1:9" ht="26" x14ac:dyDescent="0.35">
      <c r="A117" s="94">
        <v>106</v>
      </c>
      <c r="B117" s="108" t="s">
        <v>235</v>
      </c>
      <c r="C117" s="107" t="s">
        <v>238</v>
      </c>
      <c r="D117" s="91" t="s">
        <v>71</v>
      </c>
      <c r="E117" s="91">
        <v>1</v>
      </c>
      <c r="F117" s="100">
        <v>47381</v>
      </c>
      <c r="G117" s="92"/>
      <c r="H117" s="92"/>
      <c r="I117" s="98">
        <f t="shared" si="0"/>
        <v>0</v>
      </c>
    </row>
    <row r="118" spans="1:9" ht="39" x14ac:dyDescent="0.35">
      <c r="A118" s="94">
        <v>107</v>
      </c>
      <c r="B118" s="108" t="s">
        <v>306</v>
      </c>
      <c r="C118" s="107" t="s">
        <v>307</v>
      </c>
      <c r="D118" s="91" t="s">
        <v>71</v>
      </c>
      <c r="E118" s="91">
        <v>1</v>
      </c>
      <c r="F118" s="100">
        <v>287832</v>
      </c>
      <c r="G118" s="92"/>
      <c r="H118" s="92"/>
      <c r="I118" s="98">
        <f t="shared" si="0"/>
        <v>0</v>
      </c>
    </row>
    <row r="119" spans="1:9" ht="143" x14ac:dyDescent="0.35">
      <c r="A119" s="94">
        <v>108</v>
      </c>
      <c r="B119" s="108" t="s">
        <v>239</v>
      </c>
      <c r="C119" s="107" t="s">
        <v>308</v>
      </c>
      <c r="D119" s="91" t="s">
        <v>71</v>
      </c>
      <c r="E119" s="91">
        <v>1</v>
      </c>
      <c r="F119" s="100">
        <v>1507011</v>
      </c>
      <c r="G119" s="92"/>
      <c r="H119" s="92"/>
      <c r="I119" s="98">
        <f t="shared" si="0"/>
        <v>0</v>
      </c>
    </row>
    <row r="120" spans="1:9" ht="52" x14ac:dyDescent="0.35">
      <c r="A120" s="94">
        <v>109</v>
      </c>
      <c r="B120" s="108" t="s">
        <v>240</v>
      </c>
      <c r="C120" s="107" t="s">
        <v>309</v>
      </c>
      <c r="D120" s="91" t="s">
        <v>71</v>
      </c>
      <c r="E120" s="91">
        <v>1</v>
      </c>
      <c r="F120" s="100">
        <v>302254</v>
      </c>
      <c r="G120" s="92"/>
      <c r="H120" s="92"/>
      <c r="I120" s="98">
        <f t="shared" si="0"/>
        <v>0</v>
      </c>
    </row>
    <row r="121" spans="1:9" ht="52" x14ac:dyDescent="0.35">
      <c r="A121" s="94">
        <v>110</v>
      </c>
      <c r="B121" s="108" t="s">
        <v>241</v>
      </c>
      <c r="C121" s="107" t="s">
        <v>310</v>
      </c>
      <c r="D121" s="91" t="s">
        <v>71</v>
      </c>
      <c r="E121" s="91">
        <v>1</v>
      </c>
      <c r="F121" s="100">
        <v>212501</v>
      </c>
      <c r="G121" s="92"/>
      <c r="H121" s="92"/>
      <c r="I121" s="98">
        <f t="shared" si="0"/>
        <v>0</v>
      </c>
    </row>
    <row r="122" spans="1:9" ht="39" x14ac:dyDescent="0.35">
      <c r="A122" s="94">
        <v>111</v>
      </c>
      <c r="B122" s="108" t="s">
        <v>242</v>
      </c>
      <c r="C122" s="107" t="s">
        <v>243</v>
      </c>
      <c r="D122" s="91" t="s">
        <v>71</v>
      </c>
      <c r="E122" s="91">
        <v>1</v>
      </c>
      <c r="F122" s="100">
        <v>213392</v>
      </c>
      <c r="G122" s="92"/>
      <c r="H122" s="92"/>
      <c r="I122" s="98">
        <f t="shared" si="0"/>
        <v>0</v>
      </c>
    </row>
    <row r="123" spans="1:9" ht="52" x14ac:dyDescent="0.35">
      <c r="A123" s="94">
        <v>112</v>
      </c>
      <c r="B123" s="108" t="s">
        <v>244</v>
      </c>
      <c r="C123" s="107" t="s">
        <v>245</v>
      </c>
      <c r="D123" s="91" t="s">
        <v>71</v>
      </c>
      <c r="E123" s="91">
        <v>1</v>
      </c>
      <c r="F123" s="100">
        <v>190455</v>
      </c>
      <c r="G123" s="92"/>
      <c r="H123" s="92"/>
      <c r="I123" s="98">
        <f t="shared" si="0"/>
        <v>0</v>
      </c>
    </row>
    <row r="124" spans="1:9" ht="104" x14ac:dyDescent="0.35">
      <c r="A124" s="94">
        <v>113</v>
      </c>
      <c r="B124" s="108" t="s">
        <v>246</v>
      </c>
      <c r="C124" s="107" t="s">
        <v>311</v>
      </c>
      <c r="D124" s="91" t="s">
        <v>71</v>
      </c>
      <c r="E124" s="91">
        <v>1</v>
      </c>
      <c r="F124" s="100">
        <v>217274</v>
      </c>
      <c r="G124" s="92"/>
      <c r="H124" s="92"/>
      <c r="I124" s="98">
        <f t="shared" si="0"/>
        <v>0</v>
      </c>
    </row>
    <row r="125" spans="1:9" x14ac:dyDescent="0.35">
      <c r="A125" s="94">
        <v>114</v>
      </c>
      <c r="B125" s="108" t="s">
        <v>247</v>
      </c>
      <c r="C125" s="107" t="s">
        <v>312</v>
      </c>
      <c r="D125" s="91" t="s">
        <v>71</v>
      </c>
      <c r="E125" s="91">
        <v>1</v>
      </c>
      <c r="F125" s="100">
        <v>14955</v>
      </c>
      <c r="G125" s="92"/>
      <c r="H125" s="92"/>
      <c r="I125" s="98">
        <f t="shared" si="0"/>
        <v>0</v>
      </c>
    </row>
    <row r="126" spans="1:9" ht="39" x14ac:dyDescent="0.35">
      <c r="A126" s="94">
        <v>115</v>
      </c>
      <c r="B126" s="108" t="s">
        <v>248</v>
      </c>
      <c r="C126" s="107" t="s">
        <v>249</v>
      </c>
      <c r="D126" s="91" t="s">
        <v>71</v>
      </c>
      <c r="E126" s="91">
        <v>1</v>
      </c>
      <c r="F126" s="100">
        <v>68394</v>
      </c>
      <c r="G126" s="92"/>
      <c r="H126" s="92"/>
      <c r="I126" s="98">
        <f t="shared" si="0"/>
        <v>0</v>
      </c>
    </row>
    <row r="127" spans="1:9" ht="52" x14ac:dyDescent="0.35">
      <c r="A127" s="94">
        <v>116</v>
      </c>
      <c r="B127" s="108" t="s">
        <v>250</v>
      </c>
      <c r="C127" s="107" t="s">
        <v>251</v>
      </c>
      <c r="D127" s="91" t="s">
        <v>71</v>
      </c>
      <c r="E127" s="91">
        <v>1</v>
      </c>
      <c r="F127" s="100">
        <v>81801</v>
      </c>
      <c r="G127" s="92"/>
      <c r="H127" s="92"/>
      <c r="I127" s="98">
        <f t="shared" si="0"/>
        <v>0</v>
      </c>
    </row>
    <row r="128" spans="1:9" ht="39" x14ac:dyDescent="0.35">
      <c r="A128" s="94">
        <v>117</v>
      </c>
      <c r="B128" s="108" t="s">
        <v>252</v>
      </c>
      <c r="C128" s="107" t="s">
        <v>313</v>
      </c>
      <c r="D128" s="91" t="s">
        <v>71</v>
      </c>
      <c r="E128" s="91">
        <v>1</v>
      </c>
      <c r="F128" s="100">
        <v>239361</v>
      </c>
      <c r="G128" s="92"/>
      <c r="H128" s="92"/>
      <c r="I128" s="98">
        <f t="shared" si="0"/>
        <v>0</v>
      </c>
    </row>
    <row r="129" spans="1:9" ht="91" x14ac:dyDescent="0.35">
      <c r="A129" s="94">
        <v>118</v>
      </c>
      <c r="B129" s="108" t="s">
        <v>253</v>
      </c>
      <c r="C129" s="107" t="s">
        <v>314</v>
      </c>
      <c r="D129" s="91" t="s">
        <v>71</v>
      </c>
      <c r="E129" s="91">
        <v>1</v>
      </c>
      <c r="F129" s="100">
        <v>223251</v>
      </c>
      <c r="G129" s="92"/>
      <c r="H129" s="92"/>
      <c r="I129" s="98">
        <f t="shared" si="0"/>
        <v>0</v>
      </c>
    </row>
    <row r="130" spans="1:9" ht="52" x14ac:dyDescent="0.35">
      <c r="A130" s="94">
        <v>119</v>
      </c>
      <c r="B130" s="108" t="s">
        <v>254</v>
      </c>
      <c r="C130" s="107" t="s">
        <v>255</v>
      </c>
      <c r="D130" s="91" t="s">
        <v>71</v>
      </c>
      <c r="E130" s="91">
        <v>1</v>
      </c>
      <c r="F130" s="100">
        <v>100860</v>
      </c>
      <c r="G130" s="92"/>
      <c r="H130" s="92"/>
      <c r="I130" s="98">
        <f t="shared" si="0"/>
        <v>0</v>
      </c>
    </row>
    <row r="131" spans="1:9" ht="65" x14ac:dyDescent="0.35">
      <c r="A131" s="94">
        <v>120</v>
      </c>
      <c r="B131" s="108" t="s">
        <v>256</v>
      </c>
      <c r="C131" s="107" t="s">
        <v>257</v>
      </c>
      <c r="D131" s="91" t="s">
        <v>71</v>
      </c>
      <c r="E131" s="91">
        <v>1</v>
      </c>
      <c r="F131" s="100">
        <v>190419</v>
      </c>
      <c r="G131" s="92"/>
      <c r="H131" s="92"/>
      <c r="I131" s="98">
        <f t="shared" si="0"/>
        <v>0</v>
      </c>
    </row>
    <row r="132" spans="1:9" ht="39" x14ac:dyDescent="0.35">
      <c r="A132" s="94">
        <v>121</v>
      </c>
      <c r="B132" s="108" t="s">
        <v>258</v>
      </c>
      <c r="C132" s="107" t="s">
        <v>259</v>
      </c>
      <c r="D132" s="91" t="s">
        <v>71</v>
      </c>
      <c r="E132" s="91">
        <v>1</v>
      </c>
      <c r="F132" s="100">
        <v>286420</v>
      </c>
      <c r="G132" s="92"/>
      <c r="H132" s="92"/>
      <c r="I132" s="98">
        <f t="shared" si="0"/>
        <v>0</v>
      </c>
    </row>
    <row r="133" spans="1:9" ht="39" x14ac:dyDescent="0.35">
      <c r="A133" s="94">
        <v>122</v>
      </c>
      <c r="B133" s="108" t="s">
        <v>260</v>
      </c>
      <c r="C133" s="107" t="s">
        <v>261</v>
      </c>
      <c r="D133" s="91" t="s">
        <v>71</v>
      </c>
      <c r="E133" s="91">
        <v>1</v>
      </c>
      <c r="F133" s="100">
        <v>225267</v>
      </c>
      <c r="G133" s="92"/>
      <c r="H133" s="92"/>
      <c r="I133" s="98">
        <f t="shared" si="0"/>
        <v>0</v>
      </c>
    </row>
    <row r="134" spans="1:9" ht="39" x14ac:dyDescent="0.35">
      <c r="A134" s="94">
        <v>123</v>
      </c>
      <c r="B134" s="108" t="s">
        <v>260</v>
      </c>
      <c r="C134" s="107" t="s">
        <v>262</v>
      </c>
      <c r="D134" s="91" t="s">
        <v>71</v>
      </c>
      <c r="E134" s="91">
        <v>1</v>
      </c>
      <c r="F134" s="100">
        <v>124694</v>
      </c>
      <c r="G134" s="92"/>
      <c r="H134" s="92"/>
      <c r="I134" s="98">
        <f t="shared" si="0"/>
        <v>0</v>
      </c>
    </row>
    <row r="135" spans="1:9" ht="39" x14ac:dyDescent="0.35">
      <c r="A135" s="94">
        <v>124</v>
      </c>
      <c r="B135" s="108" t="s">
        <v>260</v>
      </c>
      <c r="C135" s="107" t="s">
        <v>263</v>
      </c>
      <c r="D135" s="91" t="s">
        <v>71</v>
      </c>
      <c r="E135" s="91">
        <v>1</v>
      </c>
      <c r="F135" s="100">
        <v>24644</v>
      </c>
      <c r="G135" s="92"/>
      <c r="H135" s="92"/>
      <c r="I135" s="98">
        <f t="shared" si="0"/>
        <v>0</v>
      </c>
    </row>
    <row r="136" spans="1:9" ht="39" x14ac:dyDescent="0.35">
      <c r="A136" s="94">
        <v>125</v>
      </c>
      <c r="B136" s="108" t="s">
        <v>260</v>
      </c>
      <c r="C136" s="107" t="s">
        <v>264</v>
      </c>
      <c r="D136" s="91" t="s">
        <v>71</v>
      </c>
      <c r="E136" s="91">
        <v>1</v>
      </c>
      <c r="F136" s="100">
        <v>139610</v>
      </c>
      <c r="G136" s="92"/>
      <c r="H136" s="92"/>
      <c r="I136" s="98">
        <f t="shared" si="0"/>
        <v>0</v>
      </c>
    </row>
    <row r="137" spans="1:9" ht="39" x14ac:dyDescent="0.35">
      <c r="A137" s="94">
        <v>126</v>
      </c>
      <c r="B137" s="108" t="s">
        <v>260</v>
      </c>
      <c r="C137" s="107" t="s">
        <v>265</v>
      </c>
      <c r="D137" s="91" t="s">
        <v>71</v>
      </c>
      <c r="E137" s="91">
        <v>1</v>
      </c>
      <c r="F137" s="100">
        <v>206330</v>
      </c>
      <c r="G137" s="92"/>
      <c r="H137" s="92"/>
      <c r="I137" s="98">
        <f t="shared" si="0"/>
        <v>0</v>
      </c>
    </row>
    <row r="138" spans="1:9" ht="26" x14ac:dyDescent="0.35">
      <c r="A138" s="94">
        <v>127</v>
      </c>
      <c r="B138" s="108" t="s">
        <v>266</v>
      </c>
      <c r="C138" s="107" t="s">
        <v>267</v>
      </c>
      <c r="D138" s="91" t="s">
        <v>71</v>
      </c>
      <c r="E138" s="91">
        <v>1</v>
      </c>
      <c r="F138" s="100">
        <v>190694</v>
      </c>
      <c r="G138" s="92"/>
      <c r="H138" s="92"/>
      <c r="I138" s="98">
        <f t="shared" si="0"/>
        <v>0</v>
      </c>
    </row>
    <row r="139" spans="1:9" ht="91" x14ac:dyDescent="0.35">
      <c r="A139" s="94">
        <v>128</v>
      </c>
      <c r="B139" s="108" t="s">
        <v>268</v>
      </c>
      <c r="C139" s="107" t="s">
        <v>315</v>
      </c>
      <c r="D139" s="91" t="s">
        <v>71</v>
      </c>
      <c r="E139" s="91">
        <v>1</v>
      </c>
      <c r="F139" s="100">
        <v>196743</v>
      </c>
      <c r="G139" s="92"/>
      <c r="H139" s="92"/>
      <c r="I139" s="98">
        <f t="shared" si="0"/>
        <v>0</v>
      </c>
    </row>
    <row r="140" spans="1:9" ht="26" x14ac:dyDescent="0.35">
      <c r="A140" s="94">
        <v>129</v>
      </c>
      <c r="B140" s="108" t="s">
        <v>269</v>
      </c>
      <c r="C140" s="107" t="s">
        <v>270</v>
      </c>
      <c r="D140" s="91" t="s">
        <v>71</v>
      </c>
      <c r="E140" s="91">
        <v>1</v>
      </c>
      <c r="F140" s="100">
        <v>183815</v>
      </c>
      <c r="G140" s="92"/>
      <c r="H140" s="92"/>
      <c r="I140" s="98">
        <f t="shared" ref="I140:I148" si="1">+ROUND(G140+H140,0)*E140</f>
        <v>0</v>
      </c>
    </row>
    <row r="141" spans="1:9" ht="39" x14ac:dyDescent="0.35">
      <c r="A141" s="94">
        <v>130</v>
      </c>
      <c r="B141" s="108" t="s">
        <v>271</v>
      </c>
      <c r="C141" s="107" t="s">
        <v>272</v>
      </c>
      <c r="D141" s="91" t="s">
        <v>71</v>
      </c>
      <c r="E141" s="91">
        <v>1</v>
      </c>
      <c r="F141" s="100">
        <v>196489</v>
      </c>
      <c r="G141" s="92"/>
      <c r="H141" s="92"/>
      <c r="I141" s="98">
        <f t="shared" si="1"/>
        <v>0</v>
      </c>
    </row>
    <row r="142" spans="1:9" ht="39" x14ac:dyDescent="0.35">
      <c r="A142" s="94">
        <v>131</v>
      </c>
      <c r="B142" s="108" t="s">
        <v>271</v>
      </c>
      <c r="C142" s="107" t="s">
        <v>273</v>
      </c>
      <c r="D142" s="91" t="s">
        <v>71</v>
      </c>
      <c r="E142" s="91">
        <v>1</v>
      </c>
      <c r="F142" s="100">
        <v>206508</v>
      </c>
      <c r="G142" s="92"/>
      <c r="H142" s="92"/>
      <c r="I142" s="98">
        <f t="shared" si="1"/>
        <v>0</v>
      </c>
    </row>
    <row r="143" spans="1:9" x14ac:dyDescent="0.35">
      <c r="A143" s="94">
        <v>132</v>
      </c>
      <c r="B143" s="108" t="s">
        <v>316</v>
      </c>
      <c r="C143" s="107" t="s">
        <v>317</v>
      </c>
      <c r="D143" s="91" t="s">
        <v>71</v>
      </c>
      <c r="E143" s="91">
        <v>1</v>
      </c>
      <c r="F143" s="100">
        <v>8608</v>
      </c>
      <c r="G143" s="92"/>
      <c r="H143" s="92"/>
      <c r="I143" s="98">
        <f t="shared" si="1"/>
        <v>0</v>
      </c>
    </row>
    <row r="144" spans="1:9" ht="130" x14ac:dyDescent="0.35">
      <c r="A144" s="94">
        <v>133</v>
      </c>
      <c r="B144" s="108" t="s">
        <v>318</v>
      </c>
      <c r="C144" s="107" t="s">
        <v>319</v>
      </c>
      <c r="D144" s="91" t="s">
        <v>71</v>
      </c>
      <c r="E144" s="91">
        <v>1</v>
      </c>
      <c r="F144" s="100">
        <v>22877</v>
      </c>
      <c r="G144" s="92"/>
      <c r="H144" s="92"/>
      <c r="I144" s="98">
        <f t="shared" si="1"/>
        <v>0</v>
      </c>
    </row>
    <row r="145" spans="1:10" ht="78" x14ac:dyDescent="0.35">
      <c r="A145" s="94">
        <v>134</v>
      </c>
      <c r="B145" s="108" t="s">
        <v>320</v>
      </c>
      <c r="C145" s="107" t="s">
        <v>321</v>
      </c>
      <c r="D145" s="91" t="s">
        <v>71</v>
      </c>
      <c r="E145" s="91">
        <v>1</v>
      </c>
      <c r="F145" s="100">
        <v>37326</v>
      </c>
      <c r="G145" s="92"/>
      <c r="H145" s="92"/>
      <c r="I145" s="98">
        <f t="shared" si="1"/>
        <v>0</v>
      </c>
    </row>
    <row r="146" spans="1:10" ht="117" x14ac:dyDescent="0.35">
      <c r="A146" s="94">
        <v>135</v>
      </c>
      <c r="B146" s="108" t="s">
        <v>322</v>
      </c>
      <c r="C146" s="107" t="s">
        <v>323</v>
      </c>
      <c r="D146" s="91" t="s">
        <v>71</v>
      </c>
      <c r="E146" s="91">
        <v>1</v>
      </c>
      <c r="F146" s="100">
        <v>280305</v>
      </c>
      <c r="G146" s="92"/>
      <c r="H146" s="92"/>
      <c r="I146" s="98">
        <f t="shared" si="1"/>
        <v>0</v>
      </c>
    </row>
    <row r="147" spans="1:10" ht="52" x14ac:dyDescent="0.35">
      <c r="A147" s="94">
        <v>136</v>
      </c>
      <c r="B147" s="108" t="s">
        <v>274</v>
      </c>
      <c r="C147" s="107" t="s">
        <v>324</v>
      </c>
      <c r="D147" s="91" t="s">
        <v>71</v>
      </c>
      <c r="E147" s="91">
        <v>1</v>
      </c>
      <c r="F147" s="100">
        <v>774439</v>
      </c>
      <c r="G147" s="92"/>
      <c r="H147" s="92"/>
      <c r="I147" s="98">
        <f t="shared" si="1"/>
        <v>0</v>
      </c>
    </row>
    <row r="148" spans="1:10" ht="39.5" thickBot="1" x14ac:dyDescent="0.4">
      <c r="A148" s="94">
        <v>137</v>
      </c>
      <c r="B148" s="108" t="s">
        <v>325</v>
      </c>
      <c r="C148" s="107" t="s">
        <v>326</v>
      </c>
      <c r="D148" s="91" t="s">
        <v>71</v>
      </c>
      <c r="E148" s="91">
        <v>1</v>
      </c>
      <c r="F148" s="100">
        <v>10889</v>
      </c>
      <c r="G148" s="92"/>
      <c r="H148" s="92"/>
      <c r="I148" s="98">
        <f t="shared" si="1"/>
        <v>0</v>
      </c>
    </row>
    <row r="149" spans="1:10" ht="15" thickBot="1" x14ac:dyDescent="0.4">
      <c r="A149" s="109" t="s">
        <v>56</v>
      </c>
      <c r="B149" s="110"/>
      <c r="C149" s="110"/>
      <c r="D149" s="110"/>
      <c r="E149" s="88"/>
      <c r="F149" s="89">
        <f>SUM(F12:F148)</f>
        <v>22021767</v>
      </c>
      <c r="G149" s="89">
        <f>SUM(G12:G148)</f>
        <v>0</v>
      </c>
      <c r="H149" s="89">
        <f>SUM(H12:H148)</f>
        <v>0</v>
      </c>
      <c r="I149" s="90">
        <f>SUM(I12:I148)</f>
        <v>0</v>
      </c>
      <c r="J149" s="83"/>
    </row>
    <row r="150" spans="1:10" ht="15" thickBot="1" x14ac:dyDescent="0.4">
      <c r="A150" s="144"/>
      <c r="B150" s="144"/>
      <c r="C150" s="144"/>
      <c r="D150" s="144"/>
      <c r="E150" s="144"/>
      <c r="F150" s="144"/>
      <c r="G150" s="144"/>
      <c r="H150" s="144"/>
      <c r="I150" s="144"/>
      <c r="J150" s="144"/>
    </row>
    <row r="151" spans="1:10" ht="25.5" customHeight="1" x14ac:dyDescent="0.35">
      <c r="A151" s="84" t="s">
        <v>46</v>
      </c>
      <c r="B151" s="140" t="s">
        <v>57</v>
      </c>
      <c r="C151" s="140"/>
      <c r="D151" s="140"/>
      <c r="E151" s="140"/>
      <c r="F151" s="140"/>
      <c r="G151" s="140"/>
      <c r="H151" s="140"/>
      <c r="I151" s="141"/>
    </row>
    <row r="152" spans="1:10" ht="46" customHeight="1" x14ac:dyDescent="0.35">
      <c r="A152" s="85" t="s">
        <v>47</v>
      </c>
      <c r="B152" s="142" t="s">
        <v>68</v>
      </c>
      <c r="C152" s="142"/>
      <c r="D152" s="142"/>
      <c r="E152" s="142"/>
      <c r="F152" s="142"/>
      <c r="G152" s="142"/>
      <c r="H152" s="142"/>
      <c r="I152" s="143"/>
    </row>
    <row r="153" spans="1:10" ht="22.5" customHeight="1" x14ac:dyDescent="0.35">
      <c r="A153" s="85" t="s">
        <v>48</v>
      </c>
      <c r="B153" s="142" t="s">
        <v>50</v>
      </c>
      <c r="C153" s="142"/>
      <c r="D153" s="142"/>
      <c r="E153" s="142"/>
      <c r="F153" s="142"/>
      <c r="G153" s="142"/>
      <c r="H153" s="142"/>
      <c r="I153" s="143"/>
    </row>
    <row r="154" spans="1:10" ht="25" customHeight="1" x14ac:dyDescent="0.35">
      <c r="A154" s="85" t="s">
        <v>49</v>
      </c>
      <c r="B154" s="142" t="s">
        <v>66</v>
      </c>
      <c r="C154" s="142"/>
      <c r="D154" s="142"/>
      <c r="E154" s="142"/>
      <c r="F154" s="142"/>
      <c r="G154" s="142"/>
      <c r="H154" s="142"/>
      <c r="I154" s="143"/>
    </row>
    <row r="155" spans="1:10" ht="23" customHeight="1" x14ac:dyDescent="0.35">
      <c r="A155" s="85" t="s">
        <v>51</v>
      </c>
      <c r="B155" s="142" t="s">
        <v>53</v>
      </c>
      <c r="C155" s="142"/>
      <c r="D155" s="142"/>
      <c r="E155" s="142"/>
      <c r="F155" s="142"/>
      <c r="G155" s="142"/>
      <c r="H155" s="142"/>
      <c r="I155" s="143"/>
    </row>
    <row r="156" spans="1:10" ht="26" customHeight="1" x14ac:dyDescent="0.35">
      <c r="A156" s="85" t="s">
        <v>52</v>
      </c>
      <c r="B156" s="142" t="s">
        <v>58</v>
      </c>
      <c r="C156" s="142"/>
      <c r="D156" s="142"/>
      <c r="E156" s="142"/>
      <c r="F156" s="142"/>
      <c r="G156" s="142"/>
      <c r="H156" s="142"/>
      <c r="I156" s="143"/>
    </row>
    <row r="157" spans="1:10" ht="17.5" customHeight="1" thickBot="1" x14ac:dyDescent="0.4">
      <c r="A157" s="86" t="s">
        <v>59</v>
      </c>
      <c r="B157" s="145" t="s">
        <v>327</v>
      </c>
      <c r="C157" s="145"/>
      <c r="D157" s="145"/>
      <c r="E157" s="145"/>
      <c r="F157" s="145"/>
      <c r="G157" s="145"/>
      <c r="H157" s="145"/>
      <c r="I157" s="146"/>
    </row>
    <row r="158" spans="1:10" x14ac:dyDescent="0.35">
      <c r="D158" s="71"/>
      <c r="E158" s="71"/>
      <c r="F158" s="71"/>
    </row>
    <row r="159" spans="1:10" x14ac:dyDescent="0.35">
      <c r="A159" s="133" t="s">
        <v>54</v>
      </c>
      <c r="B159" s="134"/>
      <c r="C159" s="87"/>
      <c r="D159" s="135"/>
      <c r="E159" s="135"/>
      <c r="F159" s="135"/>
      <c r="G159" s="135"/>
      <c r="H159" s="135"/>
      <c r="I159" s="136"/>
    </row>
    <row r="160" spans="1:10" ht="15" thickBot="1" x14ac:dyDescent="0.4">
      <c r="A160" s="131" t="s">
        <v>55</v>
      </c>
      <c r="B160" s="132"/>
      <c r="C160" s="97"/>
      <c r="D160" s="137"/>
      <c r="E160" s="138"/>
      <c r="F160" s="138"/>
      <c r="G160" s="138"/>
      <c r="H160" s="138"/>
      <c r="I160" s="139"/>
    </row>
  </sheetData>
  <mergeCells count="21">
    <mergeCell ref="A150:J150"/>
    <mergeCell ref="B154:I154"/>
    <mergeCell ref="B155:I155"/>
    <mergeCell ref="B156:I156"/>
    <mergeCell ref="B157:I157"/>
    <mergeCell ref="A160:B160"/>
    <mergeCell ref="A159:B159"/>
    <mergeCell ref="D159:I159"/>
    <mergeCell ref="D160:I160"/>
    <mergeCell ref="B151:I151"/>
    <mergeCell ref="B152:I152"/>
    <mergeCell ref="B153:I153"/>
    <mergeCell ref="A149:D149"/>
    <mergeCell ref="A1:I3"/>
    <mergeCell ref="A5:I5"/>
    <mergeCell ref="B6:D6"/>
    <mergeCell ref="B7:D7"/>
    <mergeCell ref="B8:D8"/>
    <mergeCell ref="A9:I9"/>
    <mergeCell ref="F6:I6"/>
    <mergeCell ref="F7:I7"/>
  </mergeCells>
  <phoneticPr fontId="25" type="noConversion"/>
  <conditionalFormatting sqref="I12:I148">
    <cfRule type="containsText" dxfId="2" priority="11" operator="containsText" text="No cotiza">
      <formula>NOT(ISERROR(SEARCH("No cotiza",I12)))</formula>
    </cfRule>
  </conditionalFormatting>
  <pageMargins left="0.7" right="0.7" top="0.75" bottom="0.75" header="0.3" footer="0.3"/>
  <pageSetup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1" tint="0.14999847407452621"/>
    <pageSetUpPr fitToPage="1"/>
  </sheetPr>
  <dimension ref="A1:O42"/>
  <sheetViews>
    <sheetView showGridLines="0" topLeftCell="A28" zoomScaleNormal="100" zoomScaleSheetLayoutView="90" workbookViewId="0">
      <selection activeCell="A10" sqref="A10:I10"/>
    </sheetView>
  </sheetViews>
  <sheetFormatPr baseColWidth="10" defaultColWidth="0" defaultRowHeight="0" customHeight="1" zeroHeight="1" x14ac:dyDescent="0.35"/>
  <cols>
    <col min="1" max="1" width="18.54296875" style="16" customWidth="1"/>
    <col min="2" max="2" width="18.36328125" style="16" customWidth="1"/>
    <col min="3" max="4" width="18.36328125" style="70" customWidth="1"/>
    <col min="5" max="8" width="18.36328125" style="16" customWidth="1"/>
    <col min="9" max="9" width="22.453125" style="16" customWidth="1"/>
    <col min="10" max="10" width="2.08984375" style="16" customWidth="1"/>
    <col min="11" max="11" width="14.6328125" style="16" hidden="1" customWidth="1"/>
    <col min="12" max="14" width="16" style="1" hidden="1" customWidth="1"/>
    <col min="15" max="15" width="16" style="16" hidden="1" customWidth="1"/>
    <col min="16" max="16384" width="11.453125" style="16" hidden="1"/>
  </cols>
  <sheetData>
    <row r="1" spans="1:12" s="1" customFormat="1" ht="12.75" customHeight="1" x14ac:dyDescent="0.35">
      <c r="C1" s="2"/>
      <c r="D1" s="2"/>
    </row>
    <row r="2" spans="1:12" s="1" customFormat="1" ht="3.75" customHeight="1" x14ac:dyDescent="0.35">
      <c r="C2" s="2"/>
      <c r="D2" s="2"/>
    </row>
    <row r="3" spans="1:12" s="1" customFormat="1" ht="25.5" customHeight="1" x14ac:dyDescent="0.35">
      <c r="A3" s="150" t="s">
        <v>0</v>
      </c>
      <c r="B3" s="150"/>
      <c r="C3" s="150"/>
      <c r="D3" s="150"/>
      <c r="E3" s="150"/>
      <c r="F3" s="150"/>
      <c r="G3" s="150"/>
      <c r="H3" s="150"/>
      <c r="I3" s="150"/>
    </row>
    <row r="4" spans="1:12" s="1" customFormat="1" ht="3.75" customHeight="1" x14ac:dyDescent="0.35">
      <c r="A4" s="3"/>
      <c r="B4" s="3"/>
      <c r="C4" s="3"/>
      <c r="D4" s="3"/>
      <c r="E4" s="3"/>
      <c r="F4" s="3"/>
      <c r="G4" s="3"/>
    </row>
    <row r="5" spans="1:12" s="1" customFormat="1" ht="21" customHeight="1" x14ac:dyDescent="0.35">
      <c r="A5" s="4" t="s">
        <v>1</v>
      </c>
      <c r="B5" s="151"/>
      <c r="C5" s="152"/>
      <c r="D5" s="5" t="s">
        <v>2</v>
      </c>
      <c r="E5" s="151" t="s">
        <v>3</v>
      </c>
      <c r="F5" s="152"/>
      <c r="G5" s="5" t="s">
        <v>4</v>
      </c>
      <c r="H5" s="153">
        <v>43220</v>
      </c>
      <c r="I5" s="154"/>
    </row>
    <row r="6" spans="1:12" s="1" customFormat="1" ht="21" customHeight="1" x14ac:dyDescent="0.35">
      <c r="A6" s="6" t="s">
        <v>5</v>
      </c>
      <c r="B6" s="151" t="s">
        <v>6</v>
      </c>
      <c r="C6" s="152"/>
      <c r="D6" s="5" t="s">
        <v>7</v>
      </c>
      <c r="E6" s="151" t="s">
        <v>8</v>
      </c>
      <c r="F6" s="152"/>
      <c r="G6" s="7" t="s">
        <v>9</v>
      </c>
      <c r="H6" s="151">
        <v>3164728247</v>
      </c>
      <c r="I6" s="152"/>
      <c r="L6" s="8"/>
    </row>
    <row r="7" spans="1:12" s="1" customFormat="1" ht="21" customHeight="1" x14ac:dyDescent="0.35">
      <c r="A7" s="6" t="s">
        <v>10</v>
      </c>
      <c r="B7" s="151" t="s">
        <v>11</v>
      </c>
      <c r="C7" s="152"/>
      <c r="D7" s="5" t="s">
        <v>12</v>
      </c>
      <c r="E7" s="155" t="s">
        <v>13</v>
      </c>
      <c r="F7" s="156"/>
      <c r="G7" s="7" t="s">
        <v>14</v>
      </c>
      <c r="H7" s="155">
        <v>2362022</v>
      </c>
      <c r="I7" s="156"/>
      <c r="K7"/>
    </row>
    <row r="8" spans="1:12" s="1" customFormat="1" ht="3.75" customHeight="1" x14ac:dyDescent="0.35">
      <c r="C8" s="2"/>
      <c r="D8" s="2"/>
      <c r="E8" s="9"/>
    </row>
    <row r="9" spans="1:12" s="1" customFormat="1" ht="18.75" customHeight="1" x14ac:dyDescent="0.35">
      <c r="A9" s="157" t="s">
        <v>15</v>
      </c>
      <c r="B9" s="157"/>
      <c r="C9" s="157"/>
      <c r="D9" s="157"/>
      <c r="E9" s="157"/>
      <c r="F9" s="157"/>
      <c r="G9" s="157"/>
      <c r="H9" s="157"/>
      <c r="I9" s="157"/>
    </row>
    <row r="10" spans="1:12" s="1" customFormat="1" ht="119.25" customHeight="1" x14ac:dyDescent="0.35">
      <c r="A10" s="158" t="s">
        <v>16</v>
      </c>
      <c r="B10" s="158"/>
      <c r="C10" s="158"/>
      <c r="D10" s="158"/>
      <c r="E10" s="158"/>
      <c r="F10" s="158"/>
      <c r="G10" s="158"/>
      <c r="H10" s="158"/>
      <c r="I10" s="158"/>
    </row>
    <row r="11" spans="1:12" s="1" customFormat="1" ht="17.399999999999999" customHeight="1" x14ac:dyDescent="0.35">
      <c r="A11" s="147" t="s">
        <v>17</v>
      </c>
      <c r="B11" s="148"/>
      <c r="C11" s="148"/>
      <c r="D11" s="148"/>
      <c r="E11" s="148"/>
      <c r="F11" s="148"/>
      <c r="G11" s="148"/>
      <c r="H11" s="148"/>
      <c r="I11" s="149"/>
    </row>
    <row r="12" spans="1:12" s="1" customFormat="1" ht="15.65" customHeight="1" x14ac:dyDescent="0.35">
      <c r="A12" s="161" t="s">
        <v>18</v>
      </c>
      <c r="B12" s="162"/>
      <c r="C12" s="162"/>
      <c r="D12" s="162"/>
      <c r="E12" s="162"/>
      <c r="F12" s="162"/>
      <c r="G12" s="162"/>
      <c r="H12" s="162"/>
      <c r="I12" s="163"/>
    </row>
    <row r="13" spans="1:12" s="1" customFormat="1" ht="24.75" customHeight="1" x14ac:dyDescent="0.35">
      <c r="A13" s="164" t="s">
        <v>19</v>
      </c>
      <c r="B13" s="165"/>
      <c r="C13" s="165"/>
      <c r="D13" s="165"/>
      <c r="E13" s="165"/>
      <c r="F13" s="165"/>
      <c r="G13" s="165"/>
      <c r="H13" s="165"/>
      <c r="I13" s="166"/>
    </row>
    <row r="14" spans="1:12" s="1" customFormat="1" ht="3.75" customHeight="1" x14ac:dyDescent="0.35">
      <c r="A14" s="9"/>
      <c r="B14" s="9"/>
      <c r="C14" s="9"/>
      <c r="D14" s="9"/>
      <c r="E14" s="9"/>
      <c r="F14" s="9"/>
      <c r="G14" s="9"/>
    </row>
    <row r="15" spans="1:12" s="1" customFormat="1" ht="17.25" customHeight="1" x14ac:dyDescent="0.35">
      <c r="A15" s="167" t="s">
        <v>20</v>
      </c>
      <c r="B15" s="168"/>
      <c r="C15" s="10" t="s">
        <v>21</v>
      </c>
      <c r="D15" s="9"/>
      <c r="E15" s="9"/>
      <c r="F15" s="9"/>
      <c r="G15" s="9"/>
    </row>
    <row r="16" spans="1:12" s="1" customFormat="1" ht="3.75" customHeight="1" x14ac:dyDescent="0.35">
      <c r="B16" s="169"/>
      <c r="C16" s="169"/>
      <c r="D16" s="169"/>
      <c r="E16" s="169"/>
    </row>
    <row r="17" spans="1:14" ht="63" customHeight="1" thickBot="1" x14ac:dyDescent="0.4">
      <c r="A17" s="11" t="s">
        <v>22</v>
      </c>
      <c r="B17" s="12" t="s">
        <v>23</v>
      </c>
      <c r="C17" s="13" t="s">
        <v>24</v>
      </c>
      <c r="D17" s="12" t="s">
        <v>25</v>
      </c>
      <c r="E17" s="14" t="s">
        <v>26</v>
      </c>
      <c r="F17" s="14" t="s">
        <v>27</v>
      </c>
      <c r="G17" s="14" t="s">
        <v>28</v>
      </c>
      <c r="H17" s="14" t="s">
        <v>29</v>
      </c>
      <c r="I17" s="15" t="s">
        <v>30</v>
      </c>
      <c r="L17" s="8"/>
    </row>
    <row r="18" spans="1:14" ht="37.5" customHeight="1" thickTop="1" x14ac:dyDescent="0.35">
      <c r="A18" s="17" t="s">
        <v>31</v>
      </c>
      <c r="B18" s="18">
        <v>6</v>
      </c>
      <c r="C18" s="19" t="s">
        <v>32</v>
      </c>
      <c r="D18" s="20">
        <v>0</v>
      </c>
      <c r="E18" s="21">
        <v>0.19</v>
      </c>
      <c r="F18" s="22">
        <v>6150000</v>
      </c>
      <c r="G18" s="23">
        <f t="shared" ref="G18:G35" si="0">IFERROR(IF(OR(AND(E18="",F18=""),AND(E18="No cotiza",F18="No cotiza")),"No cotiza",IF(OR(E18="",E18="No cotiza"),"Especifique la tarifa IVA",IF(OR(F18="",F18="No cotiza"),"Especifique el precio unitario antes de IVA",ROUND(F18*(1+E18),0)))),"Imposible calcular")</f>
        <v>7318500</v>
      </c>
      <c r="H18" s="24">
        <f t="shared" ref="H18:H23" si="1">IFERROR(IF(OR(AND(E18="",F18=""),AND(E18="No cotiza",F18="No cotiza")),"No cotiza",IF(OR(E18="",E18="No cotiza"),"Especifique la tarifa IVA",IF(OR(F18="",F18="No cotiza"),"Especifique el precio unitario antes de IVA",ROUND(G18*D18,0)))),"Imposible calcular")</f>
        <v>0</v>
      </c>
      <c r="I18" s="25"/>
      <c r="L18" s="1" t="b">
        <f t="shared" ref="L18:M35" si="2">E18&lt;&gt;""</f>
        <v>1</v>
      </c>
      <c r="M18" s="1" t="b">
        <f t="shared" si="2"/>
        <v>1</v>
      </c>
      <c r="N18" s="1" t="b">
        <f>+E18=19%</f>
        <v>1</v>
      </c>
    </row>
    <row r="19" spans="1:14" ht="37.5" customHeight="1" x14ac:dyDescent="0.35">
      <c r="A19" s="26" t="s">
        <v>31</v>
      </c>
      <c r="B19" s="27">
        <v>6</v>
      </c>
      <c r="C19" s="28" t="s">
        <v>33</v>
      </c>
      <c r="D19" s="29">
        <v>1</v>
      </c>
      <c r="E19" s="30">
        <v>0.19</v>
      </c>
      <c r="F19" s="31">
        <v>6750000</v>
      </c>
      <c r="G19" s="32">
        <f t="shared" si="0"/>
        <v>8032500</v>
      </c>
      <c r="H19" s="33">
        <f t="shared" si="1"/>
        <v>8032500</v>
      </c>
      <c r="I19" s="34" t="str">
        <f>IF(AND(COUNT(F18,F19)=2,F19&lt;=F18),"Favor revisar precios, se espera que el precio aumente con la dificultad de acceso","")</f>
        <v/>
      </c>
      <c r="L19" s="1" t="b">
        <f t="shared" si="2"/>
        <v>1</v>
      </c>
      <c r="M19" s="1" t="b">
        <f t="shared" si="2"/>
        <v>1</v>
      </c>
      <c r="N19" s="1" t="b">
        <f>+E19=19%</f>
        <v>1</v>
      </c>
    </row>
    <row r="20" spans="1:14" ht="37.5" customHeight="1" thickBot="1" x14ac:dyDescent="0.4">
      <c r="A20" s="35" t="s">
        <v>31</v>
      </c>
      <c r="B20" s="36">
        <v>6</v>
      </c>
      <c r="C20" s="37" t="s">
        <v>34</v>
      </c>
      <c r="D20" s="38">
        <v>1</v>
      </c>
      <c r="E20" s="39">
        <v>0.19</v>
      </c>
      <c r="F20" s="40">
        <v>7100000</v>
      </c>
      <c r="G20" s="41">
        <f>IFERROR(IF(OR(AND(E20="",F20=""),AND(E20="No cotiza",F20="No cotiza")),"No cotiza",IF(OR(E20="",E20="No cotiza"),"Especifique la tarifa IVA",IF(OR(F20="",F20="No cotiza"),"Especifique el precio unitario antes de IVA",ROUND(F20*(1+E20),0)))),"Imposible calcular")</f>
        <v>8449000</v>
      </c>
      <c r="H20" s="42">
        <f t="shared" si="1"/>
        <v>8449000</v>
      </c>
      <c r="I20" s="43" t="str">
        <f>IF(AND(COUNT(F19,F20,F18)=3,MAX(F18,F19)&gt;=F20),"Favor revisar precios, se espera que el precio aumente con la dificultad de acceso","")</f>
        <v/>
      </c>
      <c r="L20" s="1" t="b">
        <f t="shared" si="2"/>
        <v>1</v>
      </c>
      <c r="M20" s="1" t="b">
        <f t="shared" si="2"/>
        <v>1</v>
      </c>
      <c r="N20" s="1" t="b">
        <f t="shared" ref="N20:N35" si="3">+E20=19%</f>
        <v>1</v>
      </c>
    </row>
    <row r="21" spans="1:14" ht="37.5" customHeight="1" x14ac:dyDescent="0.35">
      <c r="A21" s="44" t="s">
        <v>31</v>
      </c>
      <c r="B21" s="45">
        <v>10</v>
      </c>
      <c r="C21" s="46" t="s">
        <v>32</v>
      </c>
      <c r="D21" s="46">
        <v>3</v>
      </c>
      <c r="E21" s="47">
        <v>0.19</v>
      </c>
      <c r="F21" s="48">
        <v>7700000</v>
      </c>
      <c r="G21" s="49">
        <f>IFERROR(IF(OR(AND(E21="",F21=""),AND(E21="No cotiza",F21="No cotiza")),"No cotiza",IF(OR(E21="",E21="No cotiza"),"Especifique la tarifa IVA",IF(OR(F21="",F21="No cotiza"),"Especifique el precio unitario antes de IVA",ROUND(F21*(1+E21),0)))),"Imposible calcular")</f>
        <v>9163000</v>
      </c>
      <c r="H21" s="50">
        <f t="shared" si="1"/>
        <v>27489000</v>
      </c>
      <c r="I21" s="51"/>
      <c r="L21" s="1" t="b">
        <f t="shared" si="2"/>
        <v>1</v>
      </c>
      <c r="M21" s="1" t="b">
        <f t="shared" si="2"/>
        <v>1</v>
      </c>
      <c r="N21" s="1" t="b">
        <f t="shared" si="3"/>
        <v>1</v>
      </c>
    </row>
    <row r="22" spans="1:14" ht="37.5" customHeight="1" x14ac:dyDescent="0.35">
      <c r="A22" s="26" t="s">
        <v>31</v>
      </c>
      <c r="B22" s="52">
        <v>10</v>
      </c>
      <c r="C22" s="28" t="s">
        <v>33</v>
      </c>
      <c r="D22" s="28">
        <v>17</v>
      </c>
      <c r="E22" s="30">
        <v>0.19</v>
      </c>
      <c r="F22" s="31">
        <v>8650000</v>
      </c>
      <c r="G22" s="32">
        <f>IFERROR(IF(OR(AND(E22="",F22=""),AND(E22="No cotiza",F22="No cotiza")),"No cotiza",IF(OR(E22="",E22="No cotiza"),"Especifique la tarifa IVA",IF(OR(F22="",F22="No cotiza"),"Especifique el precio unitario antes de IVA",ROUND(F22*(1+E22),0)))),"Imposible calcular")</f>
        <v>10293500</v>
      </c>
      <c r="H22" s="33">
        <f t="shared" si="1"/>
        <v>174989500</v>
      </c>
      <c r="I22" s="53" t="str">
        <f>IF(AND(COUNT(F21,F22)=2,F22&lt;=F21),"Favor revisar precios, se espera que el precio aumente con la dificultad de acceso","")</f>
        <v/>
      </c>
      <c r="L22" s="1" t="b">
        <f t="shared" si="2"/>
        <v>1</v>
      </c>
      <c r="M22" s="1" t="b">
        <f t="shared" si="2"/>
        <v>1</v>
      </c>
      <c r="N22" s="1" t="b">
        <f t="shared" si="3"/>
        <v>1</v>
      </c>
    </row>
    <row r="23" spans="1:14" ht="37.5" customHeight="1" thickBot="1" x14ac:dyDescent="0.4">
      <c r="A23" s="26" t="s">
        <v>31</v>
      </c>
      <c r="B23" s="52">
        <v>10</v>
      </c>
      <c r="C23" s="54" t="s">
        <v>34</v>
      </c>
      <c r="D23" s="54">
        <v>1</v>
      </c>
      <c r="E23" s="55">
        <v>0.19</v>
      </c>
      <c r="F23" s="56">
        <v>9250000</v>
      </c>
      <c r="G23" s="41">
        <f>IFERROR(IF(OR(AND(E23="",F23=""),AND(E23="No cotiza",F23="No cotiza")),"No cotiza",IF(OR(E23="",E23="No cotiza"),"Especifique la tarifa IVA",IF(OR(F23="",F23="No cotiza"),"Especifique el precio unitario antes de IVA",ROUND(F23*(1+E23),0)))),"Imposible calcular")</f>
        <v>11007500</v>
      </c>
      <c r="H23" s="42">
        <f t="shared" si="1"/>
        <v>11007500</v>
      </c>
      <c r="I23" s="57" t="str">
        <f>IF(AND(COUNT(F22,F23,F21)=3,MAX(F21,F22)&gt;=F23),"Favor revisar precios, se espera que el precio aumente con la dificultad de acceso","")</f>
        <v/>
      </c>
      <c r="L23" s="1" t="b">
        <f t="shared" si="2"/>
        <v>1</v>
      </c>
      <c r="M23" s="1" t="b">
        <f t="shared" si="2"/>
        <v>1</v>
      </c>
      <c r="N23" s="1" t="b">
        <f t="shared" si="3"/>
        <v>1</v>
      </c>
    </row>
    <row r="24" spans="1:14" ht="37.5" customHeight="1" x14ac:dyDescent="0.35">
      <c r="A24" s="44" t="s">
        <v>31</v>
      </c>
      <c r="B24" s="45">
        <v>15</v>
      </c>
      <c r="C24" s="46" t="s">
        <v>32</v>
      </c>
      <c r="D24" s="46">
        <v>10</v>
      </c>
      <c r="E24" s="47">
        <v>0.19</v>
      </c>
      <c r="F24" s="48">
        <v>18220000</v>
      </c>
      <c r="G24" s="49">
        <f t="shared" si="0"/>
        <v>21681800</v>
      </c>
      <c r="H24" s="50">
        <f>IFERROR(IF(OR(AND(E24="",F24=""),AND(E24="No cotiza",F24="No cotiza")),"No cotiza",IF(OR(E24="",E24="No cotiza"),"Especifique la tarifa IVA",IF(OR(F24="",F24="No cotiza"),"Especifique el precio unitario antes de IVA",ROUND(G24*D24,0)))),"Imposible calcular")</f>
        <v>216818000</v>
      </c>
      <c r="I24" s="51" t="str">
        <f>IF(AND(COUNT(F21,F24)=2,F21&gt;=F24),"Favor revisar precios, se espera que el precio aumente con los Kva de la UPS","")</f>
        <v/>
      </c>
      <c r="L24" s="1" t="b">
        <f t="shared" si="2"/>
        <v>1</v>
      </c>
      <c r="M24" s="1" t="b">
        <f t="shared" si="2"/>
        <v>1</v>
      </c>
      <c r="N24" s="1" t="b">
        <f t="shared" si="3"/>
        <v>1</v>
      </c>
    </row>
    <row r="25" spans="1:14" ht="37.5" customHeight="1" x14ac:dyDescent="0.35">
      <c r="A25" s="26" t="s">
        <v>31</v>
      </c>
      <c r="B25" s="52">
        <v>15</v>
      </c>
      <c r="C25" s="28" t="s">
        <v>33</v>
      </c>
      <c r="D25" s="28">
        <v>5</v>
      </c>
      <c r="E25" s="30">
        <v>0.19</v>
      </c>
      <c r="F25" s="31">
        <v>20070000</v>
      </c>
      <c r="G25" s="32">
        <f t="shared" si="0"/>
        <v>23883300</v>
      </c>
      <c r="H25" s="33">
        <f t="shared" ref="H25:H35" si="4">IFERROR(IF(OR(AND(E25="",F25=""),AND(E25="No cotiza",F25="No cotiza")),"No cotiza",IF(OR(E25="",E25="No cotiza"),"Especifique la tarifa IVA",IF(OR(F25="",F25="No cotiza"),"Especifique el precio unitario antes de IVA",ROUND(G25*D25,0)))),"Imposible calcular")</f>
        <v>119416500</v>
      </c>
      <c r="I25" s="53" t="str">
        <f>IF(AND(COUNT(F22,F25)=2,F22&gt;=F25),"Favor revisar precios, se espera que el precio aumente con los Kva de la UPS",IF(AND(COUNT(F24,F25)=2,F25&lt;=F24),"Favor revisar precios, se espera que el precio aumente con la dificultad de acceso",""))</f>
        <v/>
      </c>
      <c r="L25" s="1" t="b">
        <f t="shared" si="2"/>
        <v>1</v>
      </c>
      <c r="M25" s="1" t="b">
        <f t="shared" si="2"/>
        <v>1</v>
      </c>
      <c r="N25" s="1" t="b">
        <f t="shared" si="3"/>
        <v>1</v>
      </c>
    </row>
    <row r="26" spans="1:14" ht="37.5" customHeight="1" thickBot="1" x14ac:dyDescent="0.4">
      <c r="A26" s="26" t="s">
        <v>31</v>
      </c>
      <c r="B26" s="52">
        <v>15</v>
      </c>
      <c r="C26" s="54" t="s">
        <v>34</v>
      </c>
      <c r="D26" s="54">
        <v>0</v>
      </c>
      <c r="E26" s="55">
        <v>0.19</v>
      </c>
      <c r="F26" s="56">
        <v>20750000</v>
      </c>
      <c r="G26" s="41">
        <f t="shared" si="0"/>
        <v>24692500</v>
      </c>
      <c r="H26" s="42">
        <f t="shared" si="4"/>
        <v>0</v>
      </c>
      <c r="I26" s="57" t="str">
        <f>IF(AND(COUNT(F23,F26)=2,F23&gt;=F26),"Favor revisar precios, se espera que el precio aumente con los Kva de la UPS",IF(AND(COUNT(F25,F26,F24)=3,MAX(F24,F25)&gt;=F26),"Favor revisar precios, se espera que el precio aumente con la dificultad de acceso",""))</f>
        <v/>
      </c>
      <c r="L26" s="1" t="b">
        <f t="shared" si="2"/>
        <v>1</v>
      </c>
      <c r="M26" s="1" t="b">
        <f t="shared" si="2"/>
        <v>1</v>
      </c>
      <c r="N26" s="1" t="b">
        <f t="shared" si="3"/>
        <v>1</v>
      </c>
    </row>
    <row r="27" spans="1:14" ht="37.5" customHeight="1" x14ac:dyDescent="0.35">
      <c r="A27" s="44" t="s">
        <v>35</v>
      </c>
      <c r="B27" s="45">
        <v>30</v>
      </c>
      <c r="C27" s="46" t="s">
        <v>32</v>
      </c>
      <c r="D27" s="46">
        <v>1</v>
      </c>
      <c r="E27" s="47">
        <v>0.19</v>
      </c>
      <c r="F27" s="48">
        <v>30240000</v>
      </c>
      <c r="G27" s="49">
        <f t="shared" si="0"/>
        <v>35985600</v>
      </c>
      <c r="H27" s="50">
        <f t="shared" si="4"/>
        <v>35985600</v>
      </c>
      <c r="I27" s="51" t="str">
        <f>IF(AND(COUNT(F24,F27)=2,F24&gt;=F27),"Favor revisar precios, se espera que el precio aumente con los Kva de la UPS","")</f>
        <v/>
      </c>
      <c r="L27" s="1" t="b">
        <f t="shared" si="2"/>
        <v>1</v>
      </c>
      <c r="M27" s="1" t="b">
        <f t="shared" si="2"/>
        <v>1</v>
      </c>
      <c r="N27" s="1" t="b">
        <f t="shared" si="3"/>
        <v>1</v>
      </c>
    </row>
    <row r="28" spans="1:14" ht="37.5" customHeight="1" x14ac:dyDescent="0.35">
      <c r="A28" s="26" t="s">
        <v>35</v>
      </c>
      <c r="B28" s="52">
        <v>30</v>
      </c>
      <c r="C28" s="28" t="s">
        <v>33</v>
      </c>
      <c r="D28" s="28">
        <v>0</v>
      </c>
      <c r="E28" s="30">
        <v>0.19</v>
      </c>
      <c r="F28" s="31">
        <v>32990000</v>
      </c>
      <c r="G28" s="32">
        <f t="shared" si="0"/>
        <v>39258100</v>
      </c>
      <c r="H28" s="33">
        <f t="shared" si="4"/>
        <v>0</v>
      </c>
      <c r="I28" s="53" t="str">
        <f>IF(AND(COUNT(F25,F28)=2,F25&gt;=F28),"Favor revisar precios, se espera que el precio aumente con los Kva de la UPS",IF(AND(COUNT(F27,F28)=2,F28&lt;=F27),"Favor revisar precios, se espera que el precio aumente con la dificultad de acceso",""))</f>
        <v/>
      </c>
      <c r="L28" s="1" t="b">
        <f t="shared" si="2"/>
        <v>1</v>
      </c>
      <c r="M28" s="1" t="b">
        <f t="shared" si="2"/>
        <v>1</v>
      </c>
      <c r="N28" s="1" t="b">
        <f t="shared" si="3"/>
        <v>1</v>
      </c>
    </row>
    <row r="29" spans="1:14" ht="37.5" customHeight="1" thickBot="1" x14ac:dyDescent="0.4">
      <c r="A29" s="26" t="s">
        <v>35</v>
      </c>
      <c r="B29" s="52">
        <v>30</v>
      </c>
      <c r="C29" s="54" t="s">
        <v>34</v>
      </c>
      <c r="D29" s="54">
        <v>2</v>
      </c>
      <c r="E29" s="55">
        <v>0.19</v>
      </c>
      <c r="F29" s="56">
        <v>35220000</v>
      </c>
      <c r="G29" s="41">
        <f t="shared" si="0"/>
        <v>41911800</v>
      </c>
      <c r="H29" s="42">
        <f t="shared" si="4"/>
        <v>83823600</v>
      </c>
      <c r="I29" s="57" t="str">
        <f>IF(AND(COUNT(F26,F29)=2,F26&gt;=F29),"Favor revisar precios, se espera que el precio aumente con los Kva de la UPS",IF(AND(COUNT(F28,F29,F27)=3,MAX(F27,F28)&gt;=F29),"Favor revisar precios, se espera que el precio aumente con la dificultad de acceso",""))</f>
        <v/>
      </c>
      <c r="L29" s="1" t="b">
        <f t="shared" si="2"/>
        <v>1</v>
      </c>
      <c r="M29" s="1" t="b">
        <f t="shared" si="2"/>
        <v>1</v>
      </c>
      <c r="N29" s="1" t="b">
        <f t="shared" si="3"/>
        <v>1</v>
      </c>
    </row>
    <row r="30" spans="1:14" ht="37.5" customHeight="1" x14ac:dyDescent="0.35">
      <c r="A30" s="44" t="s">
        <v>35</v>
      </c>
      <c r="B30" s="45">
        <v>40</v>
      </c>
      <c r="C30" s="46" t="s">
        <v>32</v>
      </c>
      <c r="D30" s="46">
        <v>1</v>
      </c>
      <c r="E30" s="47">
        <v>0.19</v>
      </c>
      <c r="F30" s="48">
        <v>32550000</v>
      </c>
      <c r="G30" s="49">
        <f t="shared" si="0"/>
        <v>38734500</v>
      </c>
      <c r="H30" s="50">
        <f t="shared" si="4"/>
        <v>38734500</v>
      </c>
      <c r="I30" s="51"/>
      <c r="L30" s="1" t="b">
        <f t="shared" si="2"/>
        <v>1</v>
      </c>
      <c r="M30" s="1" t="b">
        <f t="shared" si="2"/>
        <v>1</v>
      </c>
      <c r="N30" s="1" t="b">
        <f t="shared" si="3"/>
        <v>1</v>
      </c>
    </row>
    <row r="31" spans="1:14" ht="37.5" customHeight="1" x14ac:dyDescent="0.35">
      <c r="A31" s="26" t="s">
        <v>35</v>
      </c>
      <c r="B31" s="52">
        <v>40</v>
      </c>
      <c r="C31" s="28" t="s">
        <v>33</v>
      </c>
      <c r="D31" s="28">
        <v>0</v>
      </c>
      <c r="E31" s="30">
        <v>0.19</v>
      </c>
      <c r="F31" s="31">
        <v>36010000</v>
      </c>
      <c r="G31" s="32">
        <f t="shared" si="0"/>
        <v>42851900</v>
      </c>
      <c r="H31" s="33">
        <f t="shared" si="4"/>
        <v>0</v>
      </c>
      <c r="I31" s="53" t="str">
        <f>IF(AND(COUNT(F30,F31)=2,F31&lt;=F30),"Favor revisar precios, se espera que el precio aumente con la dificultad de acceso","")</f>
        <v/>
      </c>
      <c r="L31" s="1" t="b">
        <f t="shared" si="2"/>
        <v>1</v>
      </c>
      <c r="M31" s="1" t="b">
        <f t="shared" si="2"/>
        <v>1</v>
      </c>
      <c r="N31" s="1" t="b">
        <f t="shared" si="3"/>
        <v>1</v>
      </c>
    </row>
    <row r="32" spans="1:14" ht="37.5" customHeight="1" thickBot="1" x14ac:dyDescent="0.4">
      <c r="A32" s="35" t="s">
        <v>35</v>
      </c>
      <c r="B32" s="58">
        <v>40</v>
      </c>
      <c r="C32" s="37" t="s">
        <v>34</v>
      </c>
      <c r="D32" s="37">
        <v>0</v>
      </c>
      <c r="E32" s="55">
        <v>0.19</v>
      </c>
      <c r="F32" s="40">
        <v>38950000</v>
      </c>
      <c r="G32" s="59">
        <f t="shared" si="0"/>
        <v>46350500</v>
      </c>
      <c r="H32" s="60">
        <f t="shared" si="4"/>
        <v>0</v>
      </c>
      <c r="I32" s="61" t="str">
        <f>IF(AND(COUNT(F31,F32,F30)=3,MAX(F30,F31)&gt;=F32),"Favor revisar precios, se espera que el precio aumente con la dificultad de acceso","")</f>
        <v/>
      </c>
      <c r="L32" s="1" t="b">
        <f t="shared" si="2"/>
        <v>1</v>
      </c>
      <c r="M32" s="1" t="b">
        <f t="shared" si="2"/>
        <v>1</v>
      </c>
      <c r="N32" s="1" t="b">
        <f t="shared" si="3"/>
        <v>1</v>
      </c>
    </row>
    <row r="33" spans="1:14" ht="37.5" customHeight="1" x14ac:dyDescent="0.35">
      <c r="A33" s="17" t="s">
        <v>35</v>
      </c>
      <c r="B33" s="62">
        <v>80</v>
      </c>
      <c r="C33" s="19" t="s">
        <v>32</v>
      </c>
      <c r="D33" s="19">
        <v>1</v>
      </c>
      <c r="E33" s="47">
        <v>0.19</v>
      </c>
      <c r="F33" s="22">
        <v>59700000</v>
      </c>
      <c r="G33" s="23">
        <f t="shared" si="0"/>
        <v>71043000</v>
      </c>
      <c r="H33" s="24">
        <f t="shared" si="4"/>
        <v>71043000</v>
      </c>
      <c r="I33" s="25" t="str">
        <f>IF(AND(COUNT(F30,F33)=2,F30&gt;=F33),"Favor revisar precios, se espera que el precio aumente con los Kva de la UPS","")</f>
        <v/>
      </c>
      <c r="L33" s="1" t="b">
        <f t="shared" si="2"/>
        <v>1</v>
      </c>
      <c r="M33" s="1" t="b">
        <f t="shared" si="2"/>
        <v>1</v>
      </c>
      <c r="N33" s="1" t="b">
        <f t="shared" si="3"/>
        <v>1</v>
      </c>
    </row>
    <row r="34" spans="1:14" ht="37.5" customHeight="1" x14ac:dyDescent="0.35">
      <c r="A34" s="26" t="s">
        <v>35</v>
      </c>
      <c r="B34" s="52">
        <v>80</v>
      </c>
      <c r="C34" s="28" t="s">
        <v>33</v>
      </c>
      <c r="D34" s="28">
        <v>0</v>
      </c>
      <c r="E34" s="30">
        <v>0.19</v>
      </c>
      <c r="F34" s="31">
        <v>63400000</v>
      </c>
      <c r="G34" s="32">
        <f t="shared" si="0"/>
        <v>75446000</v>
      </c>
      <c r="H34" s="33">
        <f t="shared" si="4"/>
        <v>0</v>
      </c>
      <c r="I34" s="53" t="str">
        <f>IF(AND(COUNT(F31,F34)=2,F31&gt;=F34),"Favor revisar precios, se espera que el precio aumente con los Kva de la UPS",IF(AND(COUNT(F33,F34)=2,F34&lt;=F33),"Favor revisar precios, se espera que el precio aumente con la dificultad de acceso",""))</f>
        <v/>
      </c>
      <c r="L34" s="1" t="b">
        <f t="shared" si="2"/>
        <v>1</v>
      </c>
      <c r="M34" s="1" t="b">
        <f t="shared" si="2"/>
        <v>1</v>
      </c>
      <c r="N34" s="1" t="b">
        <f t="shared" si="3"/>
        <v>1</v>
      </c>
    </row>
    <row r="35" spans="1:14" ht="37.5" customHeight="1" x14ac:dyDescent="0.35">
      <c r="A35" s="63" t="s">
        <v>35</v>
      </c>
      <c r="B35" s="64">
        <v>80</v>
      </c>
      <c r="C35" s="28" t="s">
        <v>34</v>
      </c>
      <c r="D35" s="28">
        <v>0</v>
      </c>
      <c r="E35" s="55">
        <v>0.19</v>
      </c>
      <c r="F35" s="31">
        <v>67150000</v>
      </c>
      <c r="G35" s="32">
        <f t="shared" si="0"/>
        <v>79908500</v>
      </c>
      <c r="H35" s="33">
        <f t="shared" si="4"/>
        <v>0</v>
      </c>
      <c r="I35" s="53" t="str">
        <f>IF(AND(COUNT(F32,F35)=2,F32&gt;=F35),"Favor revisar precios, se espera que el precio aumente con los Kva de la UPS",IF(AND(COUNT(F34,F35,F33)=3,MAX(F33,F34)&gt;=F35),"Favor revisar precios, se espera que el precio aumente con la dificultad de acceso",""))</f>
        <v/>
      </c>
      <c r="L35" s="1" t="b">
        <f t="shared" si="2"/>
        <v>1</v>
      </c>
      <c r="M35" s="1" t="b">
        <f t="shared" si="2"/>
        <v>1</v>
      </c>
      <c r="N35" s="1" t="b">
        <f t="shared" si="3"/>
        <v>1</v>
      </c>
    </row>
    <row r="36" spans="1:14" ht="20.25" customHeight="1" thickBot="1" x14ac:dyDescent="0.4">
      <c r="A36" s="170" t="s">
        <v>36</v>
      </c>
      <c r="B36" s="170"/>
      <c r="C36" s="170"/>
      <c r="D36" s="65">
        <f>SUM(D18:D35)</f>
        <v>43</v>
      </c>
      <c r="H36" s="66">
        <f>IF(SUM(H18:H35)=0,"",SUM(H18:H35))</f>
        <v>795788700</v>
      </c>
      <c r="I36" s="67"/>
      <c r="K36" s="68"/>
    </row>
    <row r="37" spans="1:14" ht="3.75" customHeight="1" x14ac:dyDescent="0.35">
      <c r="B37" s="69"/>
    </row>
    <row r="38" spans="1:14" s="1" customFormat="1" ht="15.65" customHeight="1" x14ac:dyDescent="0.35">
      <c r="A38" s="171" t="s">
        <v>37</v>
      </c>
      <c r="B38" s="171"/>
      <c r="C38" s="171"/>
      <c r="D38" s="171"/>
      <c r="E38" s="171"/>
      <c r="F38" s="171"/>
      <c r="G38" s="171"/>
      <c r="H38" s="171"/>
      <c r="I38" s="171"/>
    </row>
    <row r="39" spans="1:14" s="1" customFormat="1" ht="57.75" customHeight="1" x14ac:dyDescent="0.35">
      <c r="A39" s="159" t="s">
        <v>38</v>
      </c>
      <c r="B39" s="159"/>
      <c r="C39" s="159"/>
      <c r="D39" s="159"/>
      <c r="E39" s="159"/>
      <c r="F39" s="159"/>
      <c r="G39" s="159"/>
      <c r="H39" s="159"/>
      <c r="I39" s="159"/>
    </row>
    <row r="40" spans="1:14" ht="19.5" customHeight="1" x14ac:dyDescent="0.35">
      <c r="A40" s="160" t="s">
        <v>39</v>
      </c>
      <c r="B40" s="160"/>
      <c r="C40" s="160"/>
      <c r="D40" s="160"/>
      <c r="E40" s="160"/>
      <c r="F40" s="160"/>
      <c r="G40" s="160"/>
      <c r="H40" s="160"/>
      <c r="I40" s="160"/>
      <c r="J40" s="1"/>
    </row>
    <row r="41" spans="1:14" ht="15.5" x14ac:dyDescent="0.35">
      <c r="J41" s="1"/>
    </row>
    <row r="42" spans="1:14" ht="15" customHeight="1" x14ac:dyDescent="0.35"/>
  </sheetData>
  <mergeCells count="21">
    <mergeCell ref="A39:I39"/>
    <mergeCell ref="A40:I40"/>
    <mergeCell ref="A12:I12"/>
    <mergeCell ref="A13:I13"/>
    <mergeCell ref="A15:B15"/>
    <mergeCell ref="B16:E16"/>
    <mergeCell ref="A36:C36"/>
    <mergeCell ref="A38:I38"/>
    <mergeCell ref="A11:I11"/>
    <mergeCell ref="A3:I3"/>
    <mergeCell ref="B5:C5"/>
    <mergeCell ref="E5:F5"/>
    <mergeCell ref="H5:I5"/>
    <mergeCell ref="B6:C6"/>
    <mergeCell ref="E6:F6"/>
    <mergeCell ref="H6:I6"/>
    <mergeCell ref="B7:C7"/>
    <mergeCell ref="E7:F7"/>
    <mergeCell ref="H7:I7"/>
    <mergeCell ref="A9:I9"/>
    <mergeCell ref="A10:I10"/>
  </mergeCells>
  <conditionalFormatting sqref="G18:H35">
    <cfRule type="containsText" dxfId="1" priority="2" operator="containsText" text="No cotiza">
      <formula>NOT(ISERROR(SEARCH("No cotiza",G18)))</formula>
    </cfRule>
  </conditionalFormatting>
  <conditionalFormatting sqref="I18:I35">
    <cfRule type="containsText" dxfId="0" priority="1" operator="containsText" text="Favor revisar precios">
      <formula>NOT(ISERROR(SEARCH("Favor revisar precios",I18)))</formula>
    </cfRule>
  </conditionalFormatting>
  <dataValidations count="6">
    <dataValidation type="whole" allowBlank="1" showInputMessage="1" showErrorMessage="1" errorTitle="Precio Unitario antes de IVA" error="Debe ser un valor entero mayor que cero" promptTitle="Difícil Acceso" prompt="Se espera que este precio sea superior a Fácil e Intermedio" sqref="F20" xr:uid="{00000000-0002-0000-0100-000000000000}">
      <formula1>0</formula1>
      <formula2>9.99999999999999E+39</formula2>
    </dataValidation>
    <dataValidation type="whole" allowBlank="1" showInputMessage="1" showErrorMessage="1" errorTitle="Precio Unitario antes de IVA" error="Debe ser un valor entero mayor que cero" promptTitle="Acceso Intermedio" prompt="Se espera que este precio sea superior a Fácil acceso e inferior a difícil acceso" sqref="F19" xr:uid="{00000000-0002-0000-0100-000001000000}">
      <formula1>0</formula1>
      <formula2>9.99999999999999E+39</formula2>
    </dataValidation>
    <dataValidation type="whole" allowBlank="1" showInputMessage="1" showErrorMessage="1" errorTitle="Precio Unitario antes de IVA" error="Debe ser un valor entero mayor que cero" promptTitle="Acceso Fácil " prompt="Se espera que este precio sea inferior al precio de intermedio y de difícil acceso_x000a_" sqref="F18" xr:uid="{00000000-0002-0000-0100-000002000000}">
      <formula1>0</formula1>
      <formula2>9.99999999999999E+39</formula2>
    </dataValidation>
    <dataValidation type="whole" allowBlank="1" showInputMessage="1" showErrorMessage="1" errorTitle="Precio Unitario antes de IVA" error="Debe ser un valor entero mayor que cero" sqref="F21:F35" xr:uid="{00000000-0002-0000-0100-000003000000}">
      <formula1>0</formula1>
      <formula2>9.99999999999999E+39</formula2>
    </dataValidation>
    <dataValidation type="decimal" allowBlank="1" showInputMessage="1" showErrorMessage="1" errorTitle="Tarifa IVA" error="La tarifa IVA debe ser un valor numerico manor o igual que 0" promptTitle="Tarifa IVA" prompt="Si es diferente a 19%, favor adjuntar justificación" sqref="E18:E35" xr:uid="{00000000-0002-0000-0100-000004000000}">
      <formula1>0</formula1>
      <formula2>1</formula2>
    </dataValidation>
    <dataValidation type="custom" allowBlank="1" showInputMessage="1" showErrorMessage="1" errorTitle="Email" error="El valor incluido no se reconoce como un email" promptTitle="Email" prompt="Por favor indique su email" sqref="B7 E7 H7" xr:uid="{00000000-0002-0000-0100-000005000000}">
      <formula1>ISNUMBER(MATCH("*@*.*",$B$7,0))</formula1>
    </dataValidation>
  </dataValidations>
  <printOptions horizontalCentered="1"/>
  <pageMargins left="0.39370078740157483" right="0.39370078740157483" top="0.39370078740157483" bottom="0.39370078740157483" header="0.31496062992125984" footer="0.31496062992125984"/>
  <pageSetup scale="58" orientation="portrait" r:id="rId1"/>
  <rowBreaks count="1" manualBreakCount="1">
    <brk id="29"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14996B593A193D4AAA1330EF3583ED67" ma:contentTypeVersion="15" ma:contentTypeDescription="Crear nuevo documento." ma:contentTypeScope="" ma:versionID="18063c10cd9c0a9b635f17fe4673f390">
  <xsd:schema xmlns:xsd="http://www.w3.org/2001/XMLSchema" xmlns:xs="http://www.w3.org/2001/XMLSchema" xmlns:p="http://schemas.microsoft.com/office/2006/metadata/properties" xmlns:ns3="12ea3195-5794-4973-b5d4-9f57db604edf" xmlns:ns4="a357159f-171b-4357-bd51-e71c36799ef0" targetNamespace="http://schemas.microsoft.com/office/2006/metadata/properties" ma:root="true" ma:fieldsID="3a32a203e59693367ec26cb7485a887c" ns3:_="" ns4:_="">
    <xsd:import namespace="12ea3195-5794-4973-b5d4-9f57db604edf"/>
    <xsd:import namespace="a357159f-171b-4357-bd51-e71c36799ef0"/>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element ref="ns3:MediaLengthInSeconds"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2ea3195-5794-4973-b5d4-9f57db604ed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357159f-171b-4357-bd51-e71c36799ef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12ea3195-5794-4973-b5d4-9f57db604edf" xsi:nil="true"/>
  </documentManagement>
</p:properties>
</file>

<file path=customXml/itemProps1.xml><?xml version="1.0" encoding="utf-8"?>
<ds:datastoreItem xmlns:ds="http://schemas.openxmlformats.org/officeDocument/2006/customXml" ds:itemID="{8381267A-1060-44D6-8DDC-32AD422729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2ea3195-5794-4973-b5d4-9f57db604edf"/>
    <ds:schemaRef ds:uri="a357159f-171b-4357-bd51-e71c36799e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90C2426-1532-4C94-A765-3DFD4A0ED311}">
  <ds:schemaRefs>
    <ds:schemaRef ds:uri="http://schemas.microsoft.com/sharepoint/v3/contenttype/forms"/>
  </ds:schemaRefs>
</ds:datastoreItem>
</file>

<file path=customXml/itemProps3.xml><?xml version="1.0" encoding="utf-8"?>
<ds:datastoreItem xmlns:ds="http://schemas.openxmlformats.org/officeDocument/2006/customXml" ds:itemID="{DEF988C0-6A66-42AD-BC31-9327D0968C0C}">
  <ds:schemaRefs>
    <ds:schemaRef ds:uri="http://schemas.microsoft.com/office/2006/documentManagement/types"/>
    <ds:schemaRef ds:uri="http://purl.org/dc/dcmitype/"/>
    <ds:schemaRef ds:uri="12ea3195-5794-4973-b5d4-9f57db604edf"/>
    <ds:schemaRef ds:uri="http://purl.org/dc/elements/1.1/"/>
    <ds:schemaRef ds:uri="a357159f-171b-4357-bd51-e71c36799ef0"/>
    <ds:schemaRef ds:uri="http://www.w3.org/XML/1998/namespace"/>
    <ds:schemaRef ds:uri="http://schemas.openxmlformats.org/package/2006/metadata/core-properties"/>
    <ds:schemaRef ds:uri="http://purl.org/dc/terms/"/>
    <ds:schemaRef ds:uri="http://schemas.microsoft.com/office/infopath/2007/PartnerControls"/>
    <ds:schemaRef ds:uri="http://schemas.microsoft.com/office/2006/metadata/properties"/>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OFERTA ECONOMICA</vt:lpstr>
      <vt:lpstr>Cotización (2)</vt:lpstr>
      <vt:lpstr>'Cotización (2)'!Área_de_impresión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VELEZ</dc:creator>
  <cp:keywords/>
  <dc:description/>
  <cp:lastModifiedBy>Ricardo Castro Almeida</cp:lastModifiedBy>
  <cp:revision/>
  <cp:lastPrinted>2022-05-26T14:26:21Z</cp:lastPrinted>
  <dcterms:created xsi:type="dcterms:W3CDTF">2018-12-17T00:47:47Z</dcterms:created>
  <dcterms:modified xsi:type="dcterms:W3CDTF">2026-09-07T15:51:57Z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6d4a1d0b-1085-4621-a04c-793d50865184_Enabled">
    <vt:lpwstr>true</vt:lpwstr>
  </property>
  <property fmtid="{D5CDD505-2E9C-101B-9397-08002B2CF9AE}" pid="3" name="MSIP_Label_6d4a1d0b-1085-4621-a04c-793d50865184_SetDate">
    <vt:lpwstr>2022-04-28T17:59:36Z</vt:lpwstr>
  </property>
  <property fmtid="{D5CDD505-2E9C-101B-9397-08002B2CF9AE}" pid="4" name="MSIP_Label_6d4a1d0b-1085-4621-a04c-793d50865184_Method">
    <vt:lpwstr>Standard</vt:lpwstr>
  </property>
  <property fmtid="{D5CDD505-2E9C-101B-9397-08002B2CF9AE}" pid="5" name="MSIP_Label_6d4a1d0b-1085-4621-a04c-793d50865184_Name">
    <vt:lpwstr>Criticidad media</vt:lpwstr>
  </property>
  <property fmtid="{D5CDD505-2E9C-101B-9397-08002B2CF9AE}" pid="6" name="MSIP_Label_6d4a1d0b-1085-4621-a04c-793d50865184_SiteId">
    <vt:lpwstr>052126ec-16f8-47eb-ae56-6886b94a9358</vt:lpwstr>
  </property>
  <property fmtid="{D5CDD505-2E9C-101B-9397-08002B2CF9AE}" pid="7" name="MSIP_Label_6d4a1d0b-1085-4621-a04c-793d50865184_ActionId">
    <vt:lpwstr>27bb054d-09b6-4378-9459-3462d1615cc7</vt:lpwstr>
  </property>
  <property fmtid="{D5CDD505-2E9C-101B-9397-08002B2CF9AE}" pid="8" name="MSIP_Label_6d4a1d0b-1085-4621-a04c-793d50865184_ContentBits">
    <vt:lpwstr>0</vt:lpwstr>
  </property>
  <property fmtid="{D5CDD505-2E9C-101B-9397-08002B2CF9AE}" pid="9" name="ContentTypeId">
    <vt:lpwstr>0x01010014996B593A193D4AAA1330EF3583ED67</vt:lpwstr>
  </property>
</Properties>
</file>