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 19\Desktop\Nueva carpeta\"/>
    </mc:Choice>
  </mc:AlternateContent>
  <xr:revisionPtr revIDLastSave="0" documentId="8_{A84B9804-DB60-441E-856E-D22EA445D453}" xr6:coauthVersionLast="47" xr6:coauthVersionMax="47" xr10:uidLastSave="{00000000-0000-0000-0000-000000000000}"/>
  <bookViews>
    <workbookView xWindow="-120" yWindow="-120" windowWidth="20730" windowHeight="11160" activeTab="2" xr2:uid="{50FAC8FA-272A-40BB-A906-4D1223EE20C6}"/>
  </bookViews>
  <sheets>
    <sheet name="DETALLE" sheetId="1" r:id="rId1"/>
    <sheet name="FORMACIÓN A FORMADORES" sheetId="2" r:id="rId2"/>
    <sheet name="GRUPOS FOCAL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0" i="1" l="1"/>
  <c r="G19" i="1"/>
  <c r="G18" i="1"/>
  <c r="G22" i="1" s="1"/>
  <c r="F24" i="2"/>
  <c r="F8" i="3"/>
  <c r="F22" i="3"/>
  <c r="F21" i="3"/>
  <c r="F20" i="3"/>
  <c r="F8" i="2"/>
  <c r="F23" i="2"/>
  <c r="F25" i="2" s="1"/>
  <c r="F21" i="2"/>
  <c r="F22" i="2"/>
  <c r="F20" i="2"/>
  <c r="F7" i="2"/>
  <c r="F23" i="3" l="1"/>
  <c r="G11" i="1"/>
  <c r="G10" i="1"/>
  <c r="G9" i="1"/>
  <c r="G8" i="1"/>
  <c r="G12" i="1" s="1"/>
  <c r="G7" i="1"/>
</calcChain>
</file>

<file path=xl/sharedStrings.xml><?xml version="1.0" encoding="utf-8"?>
<sst xmlns="http://schemas.openxmlformats.org/spreadsheetml/2006/main" count="134" uniqueCount="74">
  <si>
    <t>DIRECCIONAMIENTO ESTRATÉGICO 1, FORTALECIMIENTO TÉCNICO. línea presupuestal 1. E.S.E en proceso de constitución como Centro de Referencia Regional En Salud Mental</t>
  </si>
  <si>
    <t>Alquiler de salón</t>
  </si>
  <si>
    <t>Tomado Convenio 2167 de 2025</t>
  </si>
  <si>
    <t>Valor para el alquiler Salón con capacidad de hasta 30 personas con  elementos audiovisuales y con posibilidad de trabajo en grupos para 3 dias de formación</t>
  </si>
  <si>
    <t>Materiales</t>
  </si>
  <si>
    <t>Valor materiales por persona para 3 dias de formación:</t>
  </si>
  <si>
    <t>Almuerzos</t>
  </si>
  <si>
    <t>Valor almuerzos por persona para 3 dias de jornada de formación</t>
  </si>
  <si>
    <t>Refrigerios</t>
  </si>
  <si>
    <t xml:space="preserve">Valor refrigerios por persona para 3 dias de jornada de formación así:  Refrigerio de la tarde del día 1. 
Refrigerio mañana y tarde del día 2. 
Refrigerio mañana y tarde del día 3. </t>
  </si>
  <si>
    <t>Estación de bebida personal</t>
  </si>
  <si>
    <t>Valor estación de bebidas por persona para 3 dias de jornada de formación</t>
  </si>
  <si>
    <t>TOTAL</t>
  </si>
  <si>
    <t>NOMBRE DE LA ACTIVIDAD</t>
  </si>
  <si>
    <t>FECHAS</t>
  </si>
  <si>
    <t>N° PARTICIPANTES</t>
  </si>
  <si>
    <r>
      <t xml:space="preserve">JORNADA DE FORMACIÓN A FORMADORES: 
</t>
    </r>
    <r>
      <rPr>
        <b/>
        <sz val="14"/>
        <color theme="0"/>
        <rFont val="Aptos Narrow"/>
        <family val="2"/>
        <scheme val="minor"/>
      </rPr>
      <t xml:space="preserve">Rubro destinado para el desarrollo de una (1)  jornada de formación al inicio del proceso de implementación y ejecución de la Resolución, con una duración de tres (3) días, a desarrollarse en la capital del departamento o en la ciudad donde haga presencia la E.S.E departamental, con un total de 15 participantes así: DIEZ (10) coordinadores de las E.S.E’s del primer nivel de los municipios priorizados. Asesores Regionales del Programa vinculados a la E.S.E Departamental Dos (2) referentes de la Secretaria Departamental de Salud (Enlace PAPSIVI – y Enlace de Salud Mental o quien la Secretaria defina).  Dos (2) personas de los equipos de atención de la E.S.E Departamental (preferiblemente profesional de psicología y enfermería o quien la E.S.E disponga). Una (1) persona del Ministerio que lideraran el desarrollo técnico de la jornada. </t>
    </r>
  </si>
  <si>
    <t>Concepto</t>
  </si>
  <si>
    <t xml:space="preserve">Valor Unitario </t>
  </si>
  <si>
    <t>Cantidad</t>
  </si>
  <si>
    <t xml:space="preserve">Total </t>
  </si>
  <si>
    <t>CONCEPTO</t>
  </si>
  <si>
    <t>DESCRIPCIÓN</t>
  </si>
  <si>
    <t>SERVICIOS Y LOGISTICA</t>
  </si>
  <si>
    <t>Jornada Replica de Formación a Formadores</t>
  </si>
  <si>
    <t>20 de agosto de 2026</t>
  </si>
  <si>
    <t>Alquiler de un Salón hasta 30 personas, equipos audiovisuales y trabajo en grupo</t>
  </si>
  <si>
    <t>MATERIALES</t>
  </si>
  <si>
    <t>Papel periódico</t>
  </si>
  <si>
    <t>Cinta de enmascarar</t>
  </si>
  <si>
    <t>Hojas de papel</t>
  </si>
  <si>
    <t>Caja de lapiceros x12</t>
  </si>
  <si>
    <t>Anexo técnico</t>
  </si>
  <si>
    <t>Libretas para anotar</t>
  </si>
  <si>
    <t>Marcadores Gruesos de colores</t>
  </si>
  <si>
    <t>Notas adhesivas post it</t>
  </si>
  <si>
    <t xml:space="preserve">Fichas Bibliograficas color blanco y color azul </t>
  </si>
  <si>
    <t xml:space="preserve">lapiz N° 2 </t>
  </si>
  <si>
    <t>borradores</t>
  </si>
  <si>
    <t xml:space="preserve">Marcador borrable </t>
  </si>
  <si>
    <t>pliegos</t>
  </si>
  <si>
    <t>rollos</t>
  </si>
  <si>
    <t>resma</t>
  </si>
  <si>
    <t>caja</t>
  </si>
  <si>
    <t>copias</t>
  </si>
  <si>
    <t>unidad</t>
  </si>
  <si>
    <t>paquete</t>
  </si>
  <si>
    <t>ALMUERZOS</t>
  </si>
  <si>
    <t>Almuerzo dia 1</t>
  </si>
  <si>
    <t>Almuerzo dia 2</t>
  </si>
  <si>
    <t>Almuerzo dia 3</t>
  </si>
  <si>
    <t>REFRIGERIOS</t>
  </si>
  <si>
    <t>COSTOS – GRUPOS FOCALES PARA LA SISTEMATIZACIÓN</t>
  </si>
  <si>
    <t>Referente de costo</t>
  </si>
  <si>
    <t>Descripción</t>
  </si>
  <si>
    <t>Valor unitario</t>
  </si>
  <si>
    <t>Tiempo</t>
  </si>
  <si>
    <t>Total</t>
  </si>
  <si>
    <t>Convenio 2167 de 2025</t>
  </si>
  <si>
    <t>Materiales para 17 personas por sesión</t>
  </si>
  <si>
    <t>2 sesiones</t>
  </si>
  <si>
    <t>Refrigerios para 17 personas por sesión</t>
  </si>
  <si>
    <t>Apoyo transporte víctimas</t>
  </si>
  <si>
    <t>Valor definido en lineamiento</t>
  </si>
  <si>
    <t>Apoyo de transporte para participantes víctimas</t>
  </si>
  <si>
    <t>1 sesión</t>
  </si>
  <si>
    <t>PENDIENTE</t>
  </si>
  <si>
    <t>Refrigerio para dos sesiones de grupos focales</t>
  </si>
  <si>
    <t>refrigerio dia 1</t>
  </si>
  <si>
    <t>refrigerio dia 2</t>
  </si>
  <si>
    <t>DESPLAZAMIENTO</t>
  </si>
  <si>
    <t xml:space="preserve">unidad </t>
  </si>
  <si>
    <t xml:space="preserve">ESTACIÓN DE BEBIDAS </t>
  </si>
  <si>
    <t>Estación de bebidas individuales por persona para 3 dias de jornada de 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</si>
</sst>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&quot;$&quot;* #,##0_-;\-&quot;$&quot;* #,##0_-;_-&quot;$&quot;* &quot;-&quot;??_-;_-@_-"/>
    <numFmt numFmtId="166" formatCode="\$\ #,##0"/>
  </numFmts>
  <fonts count="1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6"/>
      <color theme="0"/>
      <name val="Aptos Narrow"/>
      <family val="2"/>
      <scheme val="minor"/>
    </font>
    <font>
      <sz val="11"/>
      <color theme="1"/>
      <name val="Segoe UI"/>
      <family val="2"/>
    </font>
    <font>
      <b/>
      <sz val="14"/>
      <color theme="0"/>
      <name val="Aptos Narrow"/>
      <family val="2"/>
      <scheme val="minor"/>
    </font>
    <font>
      <b/>
      <sz val="11"/>
      <color theme="0"/>
      <name val="Segoe UI"/>
      <family val="2"/>
    </font>
    <font>
      <b/>
      <sz val="10"/>
      <color theme="0"/>
      <name val="Segoe UI"/>
      <family val="2"/>
    </font>
    <font>
      <b/>
      <sz val="14"/>
      <color rgb="FFFFFFFF"/>
      <name val="Carlito"/>
    </font>
    <font>
      <b/>
      <sz val="11"/>
      <color rgb="FFFFFFFF"/>
      <name val="Carlito"/>
    </font>
    <font>
      <b/>
      <sz val="11"/>
      <name val="Carlito"/>
    </font>
    <font>
      <sz val="8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75985"/>
      </patternFill>
    </fill>
    <fill>
      <patternFill patternType="solid">
        <fgColor rgb="FF0F766E"/>
      </patternFill>
    </fill>
    <fill>
      <patternFill patternType="solid">
        <fgColor rgb="FFD9EDEB"/>
      </patternFill>
    </fill>
    <fill>
      <patternFill patternType="solid">
        <fgColor theme="7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94A3B8"/>
      </left>
      <right/>
      <top style="thin">
        <color rgb="FF94A3B8"/>
      </top>
      <bottom style="thin">
        <color rgb="FF94A3B8"/>
      </bottom>
      <diagonal/>
    </border>
    <border>
      <left/>
      <right/>
      <top style="thin">
        <color rgb="FF94A3B8"/>
      </top>
      <bottom style="thin">
        <color rgb="FF94A3B8"/>
      </bottom>
      <diagonal/>
    </border>
    <border>
      <left/>
      <right style="thin">
        <color rgb="FF94A3B8"/>
      </right>
      <top style="thin">
        <color rgb="FF94A3B8"/>
      </top>
      <bottom style="thin">
        <color rgb="FF94A3B8"/>
      </bottom>
      <diagonal/>
    </border>
    <border>
      <left style="thin">
        <color rgb="FF94A3B8"/>
      </left>
      <right/>
      <top/>
      <bottom/>
      <diagonal/>
    </border>
    <border>
      <left/>
      <right style="thin">
        <color rgb="FF94A3B8"/>
      </right>
      <top/>
      <bottom/>
      <diagonal/>
    </border>
    <border>
      <left style="thin">
        <color rgb="FF94A3B8"/>
      </left>
      <right/>
      <top/>
      <bottom style="thin">
        <color rgb="FF94A3B8"/>
      </bottom>
      <diagonal/>
    </border>
    <border>
      <left/>
      <right/>
      <top/>
      <bottom style="thin">
        <color rgb="FF94A3B8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63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42" fontId="0" fillId="0" borderId="1" xfId="2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vertical="center" wrapText="1"/>
    </xf>
    <xf numFmtId="1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165" fontId="0" fillId="0" borderId="1" xfId="0" applyNumberFormat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164" fontId="4" fillId="2" borderId="1" xfId="0" applyNumberFormat="1" applyFont="1" applyFill="1" applyBorder="1" applyAlignment="1">
      <alignment vertical="center" wrapText="1"/>
    </xf>
    <xf numFmtId="165" fontId="4" fillId="2" borderId="1" xfId="0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7" fillId="3" borderId="0" xfId="0" applyFont="1" applyFill="1" applyAlignment="1">
      <alignment horizontal="center" vertical="center"/>
    </xf>
    <xf numFmtId="0" fontId="8" fillId="3" borderId="1" xfId="0" applyFont="1" applyFill="1" applyBorder="1"/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/>
    </xf>
    <xf numFmtId="44" fontId="0" fillId="0" borderId="1" xfId="1" applyFont="1" applyBorder="1"/>
    <xf numFmtId="44" fontId="0" fillId="0" borderId="1" xfId="1" applyFont="1" applyBorder="1" applyAlignment="1">
      <alignment vertical="center" wrapText="1"/>
    </xf>
    <xf numFmtId="44" fontId="0" fillId="0" borderId="1" xfId="1" applyFont="1" applyBorder="1" applyAlignment="1">
      <alignment vertical="center"/>
    </xf>
    <xf numFmtId="0" fontId="0" fillId="0" borderId="1" xfId="0" applyBorder="1" applyAlignment="1">
      <alignment horizontal="left"/>
    </xf>
    <xf numFmtId="0" fontId="0" fillId="0" borderId="0" xfId="0" applyAlignment="1">
      <alignment vertical="center"/>
    </xf>
    <xf numFmtId="0" fontId="10" fillId="5" borderId="5" xfId="0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vertical="center" wrapText="1"/>
    </xf>
    <xf numFmtId="0" fontId="0" fillId="0" borderId="0" xfId="0" applyAlignment="1">
      <alignment vertical="center" wrapText="1"/>
    </xf>
    <xf numFmtId="166" fontId="0" fillId="0" borderId="0" xfId="0" applyNumberFormat="1" applyAlignment="1">
      <alignment vertical="center" wrapText="1"/>
    </xf>
    <xf numFmtId="166" fontId="0" fillId="0" borderId="9" xfId="0" applyNumberFormat="1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11" fillId="6" borderId="5" xfId="0" applyFont="1" applyFill="1" applyBorder="1" applyAlignment="1">
      <alignment vertical="center" wrapText="1"/>
    </xf>
    <xf numFmtId="166" fontId="11" fillId="6" borderId="7" xfId="0" applyNumberFormat="1" applyFont="1" applyFill="1" applyBorder="1" applyAlignment="1">
      <alignment vertical="center" wrapText="1"/>
    </xf>
    <xf numFmtId="0" fontId="0" fillId="0" borderId="1" xfId="0" applyBorder="1" applyAlignment="1">
      <alignment vertical="center"/>
    </xf>
    <xf numFmtId="166" fontId="0" fillId="0" borderId="1" xfId="0" applyNumberFormat="1" applyBorder="1" applyAlignment="1">
      <alignment vertical="center" wrapText="1"/>
    </xf>
    <xf numFmtId="44" fontId="0" fillId="0" borderId="1" xfId="0" applyNumberFormat="1" applyBorder="1"/>
    <xf numFmtId="0" fontId="3" fillId="7" borderId="0" xfId="0" applyFont="1" applyFill="1"/>
    <xf numFmtId="44" fontId="2" fillId="7" borderId="0" xfId="0" applyNumberFormat="1" applyFont="1" applyFill="1"/>
    <xf numFmtId="44" fontId="2" fillId="7" borderId="0" xfId="0" applyNumberFormat="1" applyFont="1" applyFill="1" applyAlignment="1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44" fontId="0" fillId="0" borderId="3" xfId="1" applyFont="1" applyBorder="1" applyAlignment="1">
      <alignment horizontal="center" vertical="center"/>
    </xf>
    <xf numFmtId="44" fontId="0" fillId="0" borderId="2" xfId="1" applyFont="1" applyBorder="1" applyAlignment="1">
      <alignment horizontal="center" vertical="center"/>
    </xf>
    <xf numFmtId="44" fontId="0" fillId="0" borderId="4" xfId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4" xfId="0" applyBorder="1" applyAlignment="1">
      <alignment horizontal="left"/>
    </xf>
    <xf numFmtId="44" fontId="0" fillId="0" borderId="3" xfId="1" applyFont="1" applyBorder="1" applyAlignment="1">
      <alignment horizontal="center"/>
    </xf>
    <xf numFmtId="44" fontId="0" fillId="0" borderId="2" xfId="1" applyFont="1" applyBorder="1" applyAlignment="1">
      <alignment horizontal="center"/>
    </xf>
    <xf numFmtId="44" fontId="0" fillId="0" borderId="4" xfId="1" applyFont="1" applyBorder="1" applyAlignment="1">
      <alignment horizontal="center"/>
    </xf>
  </cellXfs>
  <cellStyles count="3">
    <cellStyle name="Moneda" xfId="1" builtinId="4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3CF41-E857-4794-BF96-A2B7A667FEC2}">
  <dimension ref="A3:G22"/>
  <sheetViews>
    <sheetView topLeftCell="A5" workbookViewId="0">
      <selection activeCell="A15" sqref="A15:G22"/>
    </sheetView>
  </sheetViews>
  <sheetFormatPr baseColWidth="10" defaultRowHeight="15"/>
  <cols>
    <col min="1" max="1" width="43" bestFit="1" customWidth="1"/>
    <col min="2" max="2" width="31.85546875" bestFit="1" customWidth="1"/>
    <col min="3" max="3" width="77.140625" bestFit="1" customWidth="1"/>
    <col min="4" max="4" width="16.5703125" bestFit="1" customWidth="1"/>
    <col min="5" max="5" width="27.42578125" customWidth="1"/>
    <col min="6" max="6" width="10.5703125" bestFit="1" customWidth="1"/>
    <col min="7" max="7" width="53.7109375" customWidth="1"/>
  </cols>
  <sheetData>
    <row r="3" spans="1:7">
      <c r="B3" t="s">
        <v>0</v>
      </c>
    </row>
    <row r="5" spans="1:7" ht="137.25" customHeight="1">
      <c r="A5" s="54" t="s">
        <v>16</v>
      </c>
      <c r="B5" s="54"/>
      <c r="C5" s="54"/>
      <c r="D5" s="54"/>
      <c r="E5" s="54"/>
      <c r="F5" s="54"/>
      <c r="G5" s="54"/>
    </row>
    <row r="6" spans="1:7" ht="21">
      <c r="A6" s="1"/>
      <c r="B6" s="1"/>
      <c r="C6" s="1"/>
      <c r="D6" s="1"/>
      <c r="E6" s="1"/>
      <c r="F6" s="1"/>
      <c r="G6" s="1"/>
    </row>
    <row r="7" spans="1:7" ht="30">
      <c r="A7" s="2" t="s">
        <v>1</v>
      </c>
      <c r="B7" s="3" t="s">
        <v>2</v>
      </c>
      <c r="C7" s="4" t="s">
        <v>3</v>
      </c>
      <c r="D7" s="5">
        <v>817130</v>
      </c>
      <c r="E7" s="6">
        <v>1</v>
      </c>
      <c r="F7" s="6">
        <v>3</v>
      </c>
      <c r="G7" s="7">
        <f>F7*D7*E7</f>
        <v>2451390</v>
      </c>
    </row>
    <row r="8" spans="1:7">
      <c r="A8" s="8" t="s">
        <v>4</v>
      </c>
      <c r="B8" s="3" t="s">
        <v>2</v>
      </c>
      <c r="C8" s="9" t="s">
        <v>5</v>
      </c>
      <c r="D8" s="10">
        <v>12070</v>
      </c>
      <c r="E8" s="6">
        <v>1</v>
      </c>
      <c r="F8" s="6">
        <v>15</v>
      </c>
      <c r="G8" s="11">
        <f>F8*D8*E8</f>
        <v>181050</v>
      </c>
    </row>
    <row r="9" spans="1:7">
      <c r="A9" s="2" t="s">
        <v>6</v>
      </c>
      <c r="B9" s="3" t="s">
        <v>2</v>
      </c>
      <c r="C9" s="9" t="s">
        <v>7</v>
      </c>
      <c r="D9" s="5">
        <v>51580</v>
      </c>
      <c r="E9" s="6">
        <v>1</v>
      </c>
      <c r="F9" s="6">
        <v>45</v>
      </c>
      <c r="G9" s="7">
        <f t="shared" ref="G9:G10" si="0">F9*D9*E9</f>
        <v>2321100</v>
      </c>
    </row>
    <row r="10" spans="1:7" ht="60">
      <c r="A10" s="2" t="s">
        <v>8</v>
      </c>
      <c r="B10" s="3" t="s">
        <v>2</v>
      </c>
      <c r="C10" s="4" t="s">
        <v>9</v>
      </c>
      <c r="D10" s="5">
        <v>32170</v>
      </c>
      <c r="E10" s="6">
        <v>1</v>
      </c>
      <c r="F10" s="6">
        <v>75</v>
      </c>
      <c r="G10" s="7">
        <f t="shared" si="0"/>
        <v>2412750</v>
      </c>
    </row>
    <row r="11" spans="1:7">
      <c r="A11" s="2" t="s">
        <v>10</v>
      </c>
      <c r="B11" s="3" t="s">
        <v>2</v>
      </c>
      <c r="C11" s="4" t="s">
        <v>11</v>
      </c>
      <c r="D11" s="5">
        <v>19430</v>
      </c>
      <c r="E11" s="6">
        <v>1</v>
      </c>
      <c r="F11" s="6">
        <v>45</v>
      </c>
      <c r="G11" s="7">
        <f>F11*D11*E11</f>
        <v>874350</v>
      </c>
    </row>
    <row r="12" spans="1:7" ht="21">
      <c r="A12" s="12" t="s">
        <v>12</v>
      </c>
      <c r="B12" s="13"/>
      <c r="C12" s="14"/>
      <c r="D12" s="14"/>
      <c r="E12" s="14"/>
      <c r="F12" s="14"/>
      <c r="G12" s="14">
        <f>SUM(G7:G11)</f>
        <v>8240640</v>
      </c>
    </row>
    <row r="15" spans="1:7" ht="18">
      <c r="A15" s="55" t="s">
        <v>52</v>
      </c>
      <c r="B15" s="55"/>
      <c r="C15" s="55"/>
      <c r="D15" s="55"/>
      <c r="E15" s="55"/>
      <c r="F15" s="55"/>
      <c r="G15" s="55"/>
    </row>
    <row r="16" spans="1:7">
      <c r="A16" s="30"/>
      <c r="B16" s="30"/>
      <c r="C16" s="30"/>
      <c r="D16" s="30"/>
      <c r="E16" s="30"/>
      <c r="F16" s="30"/>
      <c r="G16" s="30"/>
    </row>
    <row r="17" spans="1:7">
      <c r="A17" s="31" t="s">
        <v>17</v>
      </c>
      <c r="B17" s="32" t="s">
        <v>53</v>
      </c>
      <c r="C17" s="32" t="s">
        <v>54</v>
      </c>
      <c r="D17" s="32" t="s">
        <v>55</v>
      </c>
      <c r="E17" s="32" t="s">
        <v>19</v>
      </c>
      <c r="F17" s="32" t="s">
        <v>56</v>
      </c>
      <c r="G17" s="33" t="s">
        <v>57</v>
      </c>
    </row>
    <row r="18" spans="1:7">
      <c r="A18" s="34" t="s">
        <v>4</v>
      </c>
      <c r="B18" s="35" t="s">
        <v>58</v>
      </c>
      <c r="C18" s="35" t="s">
        <v>59</v>
      </c>
      <c r="D18" s="36">
        <v>12070</v>
      </c>
      <c r="E18" s="35">
        <v>17</v>
      </c>
      <c r="F18" s="35" t="s">
        <v>60</v>
      </c>
      <c r="G18" s="37">
        <f>D18*E18*2</f>
        <v>410380</v>
      </c>
    </row>
    <row r="19" spans="1:7">
      <c r="A19" s="34" t="s">
        <v>8</v>
      </c>
      <c r="B19" s="35" t="s">
        <v>58</v>
      </c>
      <c r="C19" s="35" t="s">
        <v>61</v>
      </c>
      <c r="D19" s="36">
        <v>32170</v>
      </c>
      <c r="E19" s="35">
        <v>17</v>
      </c>
      <c r="F19" s="35" t="s">
        <v>60</v>
      </c>
      <c r="G19" s="37">
        <f>D19*E19*2</f>
        <v>1093780</v>
      </c>
    </row>
    <row r="20" spans="1:7">
      <c r="A20" s="34" t="s">
        <v>62</v>
      </c>
      <c r="B20" s="35" t="s">
        <v>63</v>
      </c>
      <c r="C20" s="35" t="s">
        <v>64</v>
      </c>
      <c r="D20" s="36">
        <v>50000</v>
      </c>
      <c r="E20" s="35">
        <v>16</v>
      </c>
      <c r="F20" s="35" t="s">
        <v>65</v>
      </c>
      <c r="G20" s="37">
        <f>D20*E20</f>
        <v>800000</v>
      </c>
    </row>
    <row r="21" spans="1:7">
      <c r="A21" s="34"/>
      <c r="B21" s="35"/>
      <c r="C21" s="35"/>
      <c r="D21" s="35"/>
      <c r="E21" s="35"/>
      <c r="F21" s="35"/>
      <c r="G21" s="37"/>
    </row>
    <row r="22" spans="1:7">
      <c r="A22" s="38"/>
      <c r="B22" s="39"/>
      <c r="C22" s="39"/>
      <c r="D22" s="39"/>
      <c r="E22" s="39"/>
      <c r="F22" s="40" t="s">
        <v>12</v>
      </c>
      <c r="G22" s="41">
        <f>SUM(G18:G20)</f>
        <v>2304160</v>
      </c>
    </row>
  </sheetData>
  <mergeCells count="2">
    <mergeCell ref="A5:G5"/>
    <mergeCell ref="A15:G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1161E-4919-469E-9235-4CF635E48194}">
  <dimension ref="A1:F25"/>
  <sheetViews>
    <sheetView topLeftCell="A4" zoomScale="90" zoomScaleNormal="90" workbookViewId="0">
      <selection activeCell="F25" sqref="F25"/>
    </sheetView>
  </sheetViews>
  <sheetFormatPr baseColWidth="10" defaultRowHeight="15"/>
  <cols>
    <col min="1" max="1" width="34" customWidth="1"/>
    <col min="2" max="2" width="55.42578125" customWidth="1"/>
    <col min="3" max="3" width="16.42578125" customWidth="1"/>
    <col min="4" max="4" width="16.85546875" customWidth="1"/>
    <col min="6" max="6" width="15.85546875" customWidth="1"/>
  </cols>
  <sheetData>
    <row r="1" spans="1:6" ht="27" customHeight="1">
      <c r="A1" s="18" t="s">
        <v>13</v>
      </c>
      <c r="B1" s="15" t="s">
        <v>24</v>
      </c>
      <c r="C1" s="19"/>
    </row>
    <row r="2" spans="1:6" ht="16.5">
      <c r="A2" s="18" t="s">
        <v>14</v>
      </c>
      <c r="B2" s="16" t="s">
        <v>25</v>
      </c>
      <c r="C2" s="20"/>
    </row>
    <row r="3" spans="1:6" ht="16.5">
      <c r="A3" s="18" t="s">
        <v>15</v>
      </c>
      <c r="B3" s="16">
        <v>15</v>
      </c>
      <c r="C3" s="20"/>
    </row>
    <row r="6" spans="1:6" ht="16.5">
      <c r="A6" s="17" t="s">
        <v>21</v>
      </c>
      <c r="B6" s="17" t="s">
        <v>22</v>
      </c>
      <c r="C6" s="17" t="s">
        <v>45</v>
      </c>
      <c r="D6" s="17" t="s">
        <v>18</v>
      </c>
      <c r="E6" s="17" t="s">
        <v>19</v>
      </c>
      <c r="F6" s="17" t="s">
        <v>20</v>
      </c>
    </row>
    <row r="7" spans="1:6" ht="30">
      <c r="A7" s="29" t="s">
        <v>23</v>
      </c>
      <c r="B7" s="23" t="s">
        <v>26</v>
      </c>
      <c r="C7" s="21">
        <v>3</v>
      </c>
      <c r="D7" s="28">
        <v>817130</v>
      </c>
      <c r="E7" s="22">
        <v>1</v>
      </c>
      <c r="F7" s="26">
        <f>D7*C7</f>
        <v>2451390</v>
      </c>
    </row>
    <row r="8" spans="1:6">
      <c r="A8" s="56" t="s">
        <v>27</v>
      </c>
      <c r="B8" s="22" t="s">
        <v>28</v>
      </c>
      <c r="C8" s="4" t="s">
        <v>40</v>
      </c>
      <c r="D8" s="51">
        <v>12070</v>
      </c>
      <c r="E8" s="22">
        <v>16</v>
      </c>
      <c r="F8" s="60">
        <f>12070*15</f>
        <v>181050</v>
      </c>
    </row>
    <row r="9" spans="1:6">
      <c r="A9" s="56"/>
      <c r="B9" s="22" t="s">
        <v>29</v>
      </c>
      <c r="C9" s="4" t="s">
        <v>41</v>
      </c>
      <c r="D9" s="52"/>
      <c r="E9" s="22">
        <v>4</v>
      </c>
      <c r="F9" s="61"/>
    </row>
    <row r="10" spans="1:6">
      <c r="A10" s="56"/>
      <c r="B10" s="22" t="s">
        <v>30</v>
      </c>
      <c r="C10" s="4" t="s">
        <v>42</v>
      </c>
      <c r="D10" s="52"/>
      <c r="E10" s="22">
        <v>1</v>
      </c>
      <c r="F10" s="61"/>
    </row>
    <row r="11" spans="1:6">
      <c r="A11" s="56"/>
      <c r="B11" s="22" t="s">
        <v>31</v>
      </c>
      <c r="C11" s="4" t="s">
        <v>43</v>
      </c>
      <c r="D11" s="52"/>
      <c r="E11" s="22">
        <v>2</v>
      </c>
      <c r="F11" s="61"/>
    </row>
    <row r="12" spans="1:6">
      <c r="A12" s="56"/>
      <c r="B12" s="22" t="s">
        <v>32</v>
      </c>
      <c r="C12" s="4" t="s">
        <v>44</v>
      </c>
      <c r="D12" s="52"/>
      <c r="E12" s="22">
        <v>20</v>
      </c>
      <c r="F12" s="61"/>
    </row>
    <row r="13" spans="1:6">
      <c r="A13" s="56"/>
      <c r="B13" s="22" t="s">
        <v>33</v>
      </c>
      <c r="C13" s="4" t="s">
        <v>45</v>
      </c>
      <c r="D13" s="52"/>
      <c r="E13" s="22">
        <v>20</v>
      </c>
      <c r="F13" s="61"/>
    </row>
    <row r="14" spans="1:6">
      <c r="A14" s="56"/>
      <c r="B14" s="22" t="s">
        <v>34</v>
      </c>
      <c r="C14" s="4" t="s">
        <v>45</v>
      </c>
      <c r="D14" s="52"/>
      <c r="E14" s="22">
        <v>20</v>
      </c>
      <c r="F14" s="61"/>
    </row>
    <row r="15" spans="1:6">
      <c r="A15" s="56"/>
      <c r="B15" s="22" t="s">
        <v>35</v>
      </c>
      <c r="C15" s="4" t="s">
        <v>45</v>
      </c>
      <c r="D15" s="52"/>
      <c r="E15" s="22">
        <v>1</v>
      </c>
      <c r="F15" s="61"/>
    </row>
    <row r="16" spans="1:6">
      <c r="A16" s="56"/>
      <c r="B16" s="22" t="s">
        <v>36</v>
      </c>
      <c r="C16" s="21" t="s">
        <v>46</v>
      </c>
      <c r="D16" s="52"/>
      <c r="E16" s="22">
        <v>1</v>
      </c>
      <c r="F16" s="61"/>
    </row>
    <row r="17" spans="1:6">
      <c r="A17" s="56"/>
      <c r="B17" s="22" t="s">
        <v>37</v>
      </c>
      <c r="C17" s="21" t="s">
        <v>43</v>
      </c>
      <c r="D17" s="52"/>
      <c r="E17" s="22">
        <v>1</v>
      </c>
      <c r="F17" s="61"/>
    </row>
    <row r="18" spans="1:6">
      <c r="A18" s="56"/>
      <c r="B18" s="22" t="s">
        <v>38</v>
      </c>
      <c r="C18" s="21" t="s">
        <v>43</v>
      </c>
      <c r="D18" s="52"/>
      <c r="E18" s="22">
        <v>1</v>
      </c>
      <c r="F18" s="61"/>
    </row>
    <row r="19" spans="1:6">
      <c r="A19" s="56"/>
      <c r="B19" s="22" t="s">
        <v>39</v>
      </c>
      <c r="C19" s="21" t="s">
        <v>45</v>
      </c>
      <c r="D19" s="53"/>
      <c r="E19" s="22">
        <v>2</v>
      </c>
      <c r="F19" s="62"/>
    </row>
    <row r="20" spans="1:6">
      <c r="A20" s="57" t="s">
        <v>47</v>
      </c>
      <c r="B20" s="22" t="s">
        <v>48</v>
      </c>
      <c r="C20" s="25" t="s">
        <v>45</v>
      </c>
      <c r="D20" s="28">
        <v>51580</v>
      </c>
      <c r="E20" s="22">
        <v>15</v>
      </c>
      <c r="F20" s="26">
        <f>D20*E20</f>
        <v>773700</v>
      </c>
    </row>
    <row r="21" spans="1:6">
      <c r="A21" s="58"/>
      <c r="B21" s="22" t="s">
        <v>49</v>
      </c>
      <c r="C21" s="25" t="s">
        <v>45</v>
      </c>
      <c r="D21" s="28">
        <v>51580</v>
      </c>
      <c r="E21" s="22">
        <v>15</v>
      </c>
      <c r="F21" s="26">
        <f t="shared" ref="F21:F22" si="0">D21*E21</f>
        <v>773700</v>
      </c>
    </row>
    <row r="22" spans="1:6">
      <c r="A22" s="59"/>
      <c r="B22" s="22" t="s">
        <v>50</v>
      </c>
      <c r="C22" s="25" t="s">
        <v>45</v>
      </c>
      <c r="D22" s="28">
        <v>51580</v>
      </c>
      <c r="E22" s="22">
        <v>15</v>
      </c>
      <c r="F22" s="26">
        <f t="shared" si="0"/>
        <v>773700</v>
      </c>
    </row>
    <row r="23" spans="1:6" ht="60">
      <c r="A23" s="29" t="s">
        <v>51</v>
      </c>
      <c r="B23" s="23" t="s">
        <v>9</v>
      </c>
      <c r="C23" s="22" t="s">
        <v>45</v>
      </c>
      <c r="D23" s="27">
        <v>32170</v>
      </c>
      <c r="E23" s="22">
        <v>75</v>
      </c>
      <c r="F23" s="26">
        <f>E23*D23</f>
        <v>2412750</v>
      </c>
    </row>
    <row r="24" spans="1:6" ht="30">
      <c r="A24" s="22" t="s">
        <v>72</v>
      </c>
      <c r="B24" s="23" t="s">
        <v>73</v>
      </c>
      <c r="C24" s="22" t="s">
        <v>45</v>
      </c>
      <c r="D24" s="26">
        <v>19430</v>
      </c>
      <c r="E24" s="22">
        <v>45</v>
      </c>
      <c r="F24" s="44">
        <f>D24*E24</f>
        <v>874350</v>
      </c>
    </row>
    <row r="25" spans="1:6">
      <c r="A25" s="45"/>
      <c r="B25" s="45"/>
      <c r="C25" s="45"/>
      <c r="D25" s="45"/>
      <c r="E25" s="45"/>
      <c r="F25" s="46">
        <f>SUM(F7:F24)</f>
        <v>8240640</v>
      </c>
    </row>
  </sheetData>
  <mergeCells count="4">
    <mergeCell ref="A8:A19"/>
    <mergeCell ref="A20:A22"/>
    <mergeCell ref="D8:D19"/>
    <mergeCell ref="F8:F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8D3CD-F4B9-403E-BE99-4471249B118B}">
  <dimension ref="A1:Z84"/>
  <sheetViews>
    <sheetView tabSelected="1" topLeftCell="A10" workbookViewId="0">
      <selection activeCell="B15" sqref="B15"/>
    </sheetView>
  </sheetViews>
  <sheetFormatPr baseColWidth="10" defaultColWidth="10.28515625" defaultRowHeight="15"/>
  <cols>
    <col min="1" max="1" width="29.7109375" customWidth="1"/>
    <col min="2" max="2" width="78.140625" customWidth="1"/>
    <col min="3" max="3" width="14.140625" customWidth="1"/>
    <col min="4" max="4" width="15" customWidth="1"/>
    <col min="5" max="7" width="19.42578125" customWidth="1"/>
  </cols>
  <sheetData>
    <row r="1" spans="1:26" ht="15" customHeight="1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</row>
    <row r="2" spans="1:26" ht="15" customHeight="1">
      <c r="A2" s="18" t="s">
        <v>13</v>
      </c>
      <c r="B2" s="15" t="s">
        <v>24</v>
      </c>
      <c r="C2" s="19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</row>
    <row r="3" spans="1:26" ht="15" customHeight="1">
      <c r="A3" s="18" t="s">
        <v>14</v>
      </c>
      <c r="B3" s="16" t="s">
        <v>66</v>
      </c>
      <c r="C3" s="2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</row>
    <row r="4" spans="1:26" ht="15" customHeight="1">
      <c r="A4" s="18" t="s">
        <v>15</v>
      </c>
      <c r="B4" s="16">
        <v>17</v>
      </c>
      <c r="C4" s="2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</row>
    <row r="5" spans="1:26" ht="15" customHeight="1"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</row>
    <row r="6" spans="1:26" ht="15" customHeight="1"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</row>
    <row r="7" spans="1:26" ht="15" customHeight="1">
      <c r="A7" s="17" t="s">
        <v>21</v>
      </c>
      <c r="B7" s="17" t="s">
        <v>22</v>
      </c>
      <c r="C7" s="17" t="s">
        <v>45</v>
      </c>
      <c r="D7" s="17" t="s">
        <v>18</v>
      </c>
      <c r="E7" s="17" t="s">
        <v>19</v>
      </c>
      <c r="F7" s="17" t="s">
        <v>20</v>
      </c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</row>
    <row r="8" spans="1:26">
      <c r="A8" s="49" t="s">
        <v>27</v>
      </c>
      <c r="B8" s="22" t="s">
        <v>28</v>
      </c>
      <c r="C8" s="4" t="s">
        <v>40</v>
      </c>
      <c r="D8" s="51">
        <v>12070</v>
      </c>
      <c r="E8" s="22">
        <v>16</v>
      </c>
      <c r="F8" s="51">
        <f>D8*17*2</f>
        <v>410380</v>
      </c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</row>
    <row r="9" spans="1:26">
      <c r="A9" s="49"/>
      <c r="B9" s="22" t="s">
        <v>29</v>
      </c>
      <c r="C9" s="4" t="s">
        <v>41</v>
      </c>
      <c r="D9" s="52"/>
      <c r="E9" s="22">
        <v>4</v>
      </c>
      <c r="F9" s="52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</row>
    <row r="10" spans="1:26">
      <c r="A10" s="49"/>
      <c r="B10" s="22" t="s">
        <v>30</v>
      </c>
      <c r="C10" s="4" t="s">
        <v>42</v>
      </c>
      <c r="D10" s="52"/>
      <c r="E10" s="22">
        <v>1</v>
      </c>
      <c r="F10" s="52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</row>
    <row r="11" spans="1:26">
      <c r="A11" s="49"/>
      <c r="B11" s="22" t="s">
        <v>31</v>
      </c>
      <c r="C11" s="4" t="s">
        <v>43</v>
      </c>
      <c r="D11" s="52"/>
      <c r="E11" s="22">
        <v>2</v>
      </c>
      <c r="F11" s="52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</row>
    <row r="12" spans="1:26">
      <c r="A12" s="49"/>
      <c r="B12" s="22" t="s">
        <v>32</v>
      </c>
      <c r="C12" s="4" t="s">
        <v>44</v>
      </c>
      <c r="D12" s="52"/>
      <c r="E12" s="22">
        <v>20</v>
      </c>
      <c r="F12" s="52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</row>
    <row r="13" spans="1:26">
      <c r="A13" s="49"/>
      <c r="B13" s="22" t="s">
        <v>33</v>
      </c>
      <c r="C13" s="4" t="s">
        <v>45</v>
      </c>
      <c r="D13" s="52"/>
      <c r="E13" s="22">
        <v>20</v>
      </c>
      <c r="F13" s="52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</row>
    <row r="14" spans="1:26">
      <c r="A14" s="49"/>
      <c r="B14" s="22" t="s">
        <v>34</v>
      </c>
      <c r="C14" s="4" t="s">
        <v>45</v>
      </c>
      <c r="D14" s="52"/>
      <c r="E14" s="22">
        <v>20</v>
      </c>
      <c r="F14" s="52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</row>
    <row r="15" spans="1:26">
      <c r="A15" s="49"/>
      <c r="B15" s="22" t="s">
        <v>35</v>
      </c>
      <c r="C15" s="4" t="s">
        <v>45</v>
      </c>
      <c r="D15" s="52"/>
      <c r="E15" s="22">
        <v>1</v>
      </c>
      <c r="F15" s="52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</row>
    <row r="16" spans="1:26">
      <c r="A16" s="49"/>
      <c r="B16" s="22" t="s">
        <v>36</v>
      </c>
      <c r="C16" s="21" t="s">
        <v>46</v>
      </c>
      <c r="D16" s="52"/>
      <c r="E16" s="22">
        <v>1</v>
      </c>
      <c r="F16" s="52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</row>
    <row r="17" spans="1:26">
      <c r="A17" s="49"/>
      <c r="B17" s="22" t="s">
        <v>37</v>
      </c>
      <c r="C17" s="21" t="s">
        <v>43</v>
      </c>
      <c r="D17" s="52"/>
      <c r="E17" s="22">
        <v>1</v>
      </c>
      <c r="F17" s="52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</row>
    <row r="18" spans="1:26">
      <c r="A18" s="49"/>
      <c r="B18" s="22" t="s">
        <v>38</v>
      </c>
      <c r="C18" s="21" t="s">
        <v>43</v>
      </c>
      <c r="D18" s="52"/>
      <c r="E18" s="22">
        <v>1</v>
      </c>
      <c r="F18" s="52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</row>
    <row r="19" spans="1:26">
      <c r="A19" s="49"/>
      <c r="B19" s="22" t="s">
        <v>39</v>
      </c>
      <c r="C19" s="21" t="s">
        <v>45</v>
      </c>
      <c r="D19" s="53"/>
      <c r="E19" s="22">
        <v>2</v>
      </c>
      <c r="F19" s="53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</row>
    <row r="20" spans="1:26" ht="30" customHeight="1">
      <c r="A20" s="49" t="s">
        <v>51</v>
      </c>
      <c r="B20" s="48" t="s">
        <v>67</v>
      </c>
      <c r="C20" s="21" t="s">
        <v>68</v>
      </c>
      <c r="D20" s="43">
        <v>32170</v>
      </c>
      <c r="E20" s="42">
        <v>17</v>
      </c>
      <c r="F20" s="28">
        <f>D20*E20</f>
        <v>546890</v>
      </c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</row>
    <row r="21" spans="1:26">
      <c r="A21" s="49"/>
      <c r="B21" s="48"/>
      <c r="C21" s="21" t="s">
        <v>69</v>
      </c>
      <c r="D21" s="43">
        <v>32170</v>
      </c>
      <c r="E21" s="42">
        <v>17</v>
      </c>
      <c r="F21" s="28">
        <f>D21*E21</f>
        <v>546890</v>
      </c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</row>
    <row r="22" spans="1:26">
      <c r="A22" s="21" t="s">
        <v>70</v>
      </c>
      <c r="B22" s="24" t="s">
        <v>64</v>
      </c>
      <c r="C22" s="21" t="s">
        <v>71</v>
      </c>
      <c r="D22" s="42">
        <v>50000</v>
      </c>
      <c r="E22" s="42">
        <v>16</v>
      </c>
      <c r="F22" s="28">
        <f>D22*E22</f>
        <v>800000</v>
      </c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</row>
    <row r="23" spans="1:26">
      <c r="A23" s="30"/>
      <c r="B23" s="50" t="s">
        <v>12</v>
      </c>
      <c r="C23" s="50"/>
      <c r="D23" s="50"/>
      <c r="E23" s="50"/>
      <c r="F23" s="47">
        <f>F8+F20+F21+F22</f>
        <v>2304160</v>
      </c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</row>
    <row r="24" spans="1:26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</row>
    <row r="25" spans="1:26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</row>
    <row r="26" spans="1:26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</row>
    <row r="27" spans="1:26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</row>
    <row r="28" spans="1:26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</row>
    <row r="29" spans="1:26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</row>
    <row r="30" spans="1:26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</row>
    <row r="31" spans="1:26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</row>
    <row r="32" spans="1:26">
      <c r="A32" s="30"/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</row>
    <row r="33" spans="1:26">
      <c r="A33" s="30"/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</row>
    <row r="34" spans="1:26">
      <c r="A34" s="30"/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</row>
    <row r="35" spans="1:26">
      <c r="A35" s="30"/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</row>
    <row r="36" spans="1:26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</row>
    <row r="37" spans="1:26">
      <c r="A37" s="30"/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</row>
    <row r="38" spans="1:26">
      <c r="A38" s="30"/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</row>
    <row r="39" spans="1:26">
      <c r="A39" s="30"/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</row>
    <row r="40" spans="1:26">
      <c r="A40" s="30"/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</row>
    <row r="41" spans="1:26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</row>
    <row r="42" spans="1:26">
      <c r="A42" s="30"/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</row>
    <row r="43" spans="1:26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</row>
    <row r="44" spans="1:26">
      <c r="A44" s="30"/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</row>
    <row r="45" spans="1:26">
      <c r="A45" s="30"/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</row>
    <row r="46" spans="1:26">
      <c r="A46" s="30"/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</row>
    <row r="47" spans="1:26">
      <c r="A47" s="30"/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</row>
    <row r="48" spans="1:26">
      <c r="A48" s="30"/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</row>
    <row r="49" spans="1:26">
      <c r="A49" s="30"/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</row>
    <row r="50" spans="1:26">
      <c r="A50" s="30"/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</row>
    <row r="51" spans="1:26">
      <c r="A51" s="30"/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</row>
    <row r="52" spans="1:26">
      <c r="A52" s="30"/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</row>
    <row r="53" spans="1:26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</row>
    <row r="54" spans="1:26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</row>
    <row r="55" spans="1:26">
      <c r="A55" s="30"/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</row>
    <row r="56" spans="1:26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</row>
    <row r="57" spans="1:26">
      <c r="A57" s="30"/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</row>
    <row r="58" spans="1:26">
      <c r="A58" s="30"/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</row>
    <row r="59" spans="1:26">
      <c r="A59" s="30"/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</row>
    <row r="60" spans="1:26">
      <c r="A60" s="30"/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</row>
    <row r="61" spans="1:26">
      <c r="A61" s="30"/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</row>
    <row r="62" spans="1:26">
      <c r="A62" s="30"/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</row>
    <row r="63" spans="1:26">
      <c r="A63" s="30"/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</row>
    <row r="64" spans="1:26">
      <c r="A64" s="30"/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</row>
    <row r="65" spans="1:26">
      <c r="A65" s="30"/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</row>
    <row r="66" spans="1:26">
      <c r="A66" s="30"/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</row>
    <row r="67" spans="1:26">
      <c r="A67" s="30"/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</row>
    <row r="68" spans="1:26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</row>
    <row r="69" spans="1:26">
      <c r="A69" s="30"/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</row>
    <row r="70" spans="1:26">
      <c r="A70" s="30"/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</row>
    <row r="71" spans="1:26">
      <c r="A71" s="30"/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</row>
    <row r="72" spans="1:26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</row>
    <row r="73" spans="1:26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</row>
    <row r="74" spans="1:26">
      <c r="A74" s="30"/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</row>
    <row r="75" spans="1:26">
      <c r="A75" s="30"/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</row>
    <row r="76" spans="1:26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</row>
    <row r="77" spans="1:26">
      <c r="A77" s="30"/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</row>
    <row r="78" spans="1:26">
      <c r="A78" s="30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</row>
    <row r="79" spans="1:26">
      <c r="A79" s="30"/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</row>
    <row r="80" spans="1:26">
      <c r="A80" s="30"/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</row>
    <row r="81" spans="1:26">
      <c r="A81" s="30"/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</row>
    <row r="82" spans="1:26">
      <c r="A82" s="30"/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</row>
    <row r="83" spans="1:26">
      <c r="A83" s="30"/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</row>
    <row r="84" spans="1:26">
      <c r="A84" s="30"/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</row>
  </sheetData>
  <mergeCells count="6">
    <mergeCell ref="F8:F19"/>
    <mergeCell ref="B20:B21"/>
    <mergeCell ref="A20:A21"/>
    <mergeCell ref="B23:E23"/>
    <mergeCell ref="A8:A19"/>
    <mergeCell ref="D8:D19"/>
  </mergeCells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DETALLE</vt:lpstr>
      <vt:lpstr>FORMACIÓN A FORMADORES</vt:lpstr>
      <vt:lpstr>GRUPOS FOCALES</vt:lpstr>
    </vt:vector>
  </TitlesOfParts>
  <Company>Dixguel03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Zully Katherine Avendaño Villa</dc:creator>
  <cp:lastModifiedBy>Licencia Office3</cp:lastModifiedBy>
  <dcterms:created xsi:type="dcterms:W3CDTF">2026-08-05T22:01:21Z</dcterms:created>
  <dcterms:modified xsi:type="dcterms:W3CDTF">2026-09-03T16:52:33Z</dcterms:modified>
</cp:coreProperties>
</file>