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202300"/>
  <mc:AlternateContent xmlns:mc="http://schemas.openxmlformats.org/markup-compatibility/2006">
    <mc:Choice Requires="x15">
      <x15ac:absPath xmlns:x15ac="http://schemas.microsoft.com/office/spreadsheetml/2010/11/ac" url="C:\Users\user\Downloads\"/>
    </mc:Choice>
  </mc:AlternateContent>
  <xr:revisionPtr revIDLastSave="0" documentId="8_{40A21ABC-FDF4-40AA-A7E6-DA03FE5C7D4A}" xr6:coauthVersionLast="47" xr6:coauthVersionMax="47" xr10:uidLastSave="{00000000-0000-0000-0000-000000000000}"/>
  <bookViews>
    <workbookView xWindow="-120" yWindow="-120" windowWidth="29040" windowHeight="15720" xr2:uid="{0D5BDE8A-4079-45FA-B07A-9FBF1D0BF6DE}"/>
  </bookViews>
  <sheets>
    <sheet name="Hoja1" sheetId="3" r:id="rId1"/>
  </sheets>
  <definedNames>
    <definedName name="_xlnm._FilterDatabase" localSheetId="0" hidden="1">Hoja1!$A$1:$K$119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117" i="3" l="1"/>
  <c r="J104" i="3"/>
  <c r="H40" i="3"/>
  <c r="H41" i="3"/>
  <c r="H42" i="3"/>
  <c r="H43" i="3"/>
  <c r="H44" i="3"/>
  <c r="H45" i="3"/>
  <c r="H46" i="3"/>
  <c r="H47" i="3"/>
  <c r="H48" i="3"/>
  <c r="J118" i="3"/>
  <c r="J110" i="3"/>
  <c r="J109" i="3"/>
  <c r="J115" i="3"/>
  <c r="J114" i="3"/>
  <c r="J113" i="3"/>
  <c r="J112" i="3"/>
  <c r="J111" i="3"/>
  <c r="J102" i="3"/>
  <c r="J116" i="3"/>
  <c r="J108" i="3"/>
  <c r="J107" i="3"/>
  <c r="J106" i="3"/>
  <c r="J105" i="3"/>
  <c r="J103" i="3"/>
  <c r="J101" i="3"/>
  <c r="J99" i="3"/>
  <c r="J98" i="3"/>
  <c r="J97" i="3"/>
  <c r="J96" i="3"/>
  <c r="J95" i="3"/>
  <c r="J94" i="3"/>
  <c r="J93" i="3"/>
  <c r="J92" i="3"/>
  <c r="J91" i="3"/>
  <c r="J90" i="3"/>
  <c r="J89" i="3"/>
  <c r="J88" i="3"/>
  <c r="J87" i="3"/>
  <c r="J86" i="3"/>
  <c r="J85" i="3"/>
  <c r="J58" i="3"/>
  <c r="J84" i="3"/>
  <c r="J83" i="3"/>
  <c r="J82" i="3"/>
  <c r="J81" i="3"/>
  <c r="J80" i="3"/>
  <c r="J79" i="3"/>
  <c r="J78" i="3"/>
  <c r="J77" i="3"/>
  <c r="J76" i="3"/>
  <c r="J75" i="3"/>
  <c r="J74" i="3"/>
  <c r="J73" i="3"/>
  <c r="J72" i="3"/>
  <c r="J100" i="3"/>
  <c r="J71" i="3"/>
  <c r="J70" i="3"/>
  <c r="J69" i="3"/>
  <c r="J68" i="3"/>
  <c r="J67" i="3"/>
  <c r="J66" i="3"/>
  <c r="J65" i="3"/>
  <c r="J64" i="3"/>
  <c r="J63" i="3"/>
  <c r="J62" i="3"/>
  <c r="J61" i="3"/>
  <c r="J60" i="3"/>
  <c r="J59" i="3"/>
  <c r="J57" i="3"/>
  <c r="J56" i="3"/>
  <c r="J55" i="3"/>
  <c r="J54" i="3"/>
  <c r="J53" i="3"/>
  <c r="J52" i="3"/>
  <c r="J51" i="3"/>
  <c r="J50" i="3"/>
  <c r="J49" i="3"/>
  <c r="H39" i="3"/>
  <c r="H38" i="3"/>
  <c r="H37" i="3"/>
  <c r="H36" i="3"/>
  <c r="H35" i="3"/>
  <c r="H34" i="3"/>
  <c r="H33" i="3"/>
  <c r="H32" i="3"/>
  <c r="H31" i="3"/>
  <c r="H30" i="3"/>
  <c r="H29" i="3"/>
  <c r="H28" i="3"/>
  <c r="H27" i="3"/>
  <c r="H26" i="3"/>
  <c r="H25" i="3"/>
  <c r="H24" i="3"/>
  <c r="H23" i="3"/>
  <c r="H22" i="3"/>
  <c r="H21" i="3"/>
  <c r="H20" i="3"/>
  <c r="H19" i="3"/>
  <c r="H18" i="3"/>
  <c r="H17" i="3"/>
  <c r="H16" i="3"/>
  <c r="H15" i="3"/>
  <c r="H14" i="3"/>
  <c r="H13" i="3"/>
  <c r="H12" i="3"/>
  <c r="H11" i="3"/>
  <c r="H10" i="3"/>
  <c r="H9" i="3"/>
  <c r="H8" i="3"/>
  <c r="H7" i="3"/>
  <c r="H6" i="3"/>
  <c r="H5" i="3"/>
  <c r="H4" i="3"/>
  <c r="H3" i="3"/>
  <c r="H119" i="3" l="1"/>
  <c r="H125" i="3" s="1"/>
  <c r="J119" i="3"/>
  <c r="J125" i="3" s="1"/>
  <c r="I130" i="3"/>
  <c r="J130" i="3" l="1"/>
  <c r="K130" i="3" s="1"/>
  <c r="L130" i="3" l="1"/>
</calcChain>
</file>

<file path=xl/sharedStrings.xml><?xml version="1.0" encoding="utf-8"?>
<sst xmlns="http://schemas.openxmlformats.org/spreadsheetml/2006/main" count="403" uniqueCount="251">
  <si>
    <t>DESCRIPCIÓN DEL ÍTEM</t>
  </si>
  <si>
    <t>CANT.</t>
  </si>
  <si>
    <t>ESPECIFICACIONES TÉCNICAS MÍNIMAS</t>
  </si>
  <si>
    <t>total</t>
  </si>
  <si>
    <t xml:space="preserve">ATRIL </t>
  </si>
  <si>
    <t>Estructura en melanima RH de 15mm, con rfuerzos. Base de 50x50, y soporte superior de 40x40, con entrepaños</t>
  </si>
  <si>
    <t>MADERA</t>
  </si>
  <si>
    <t>ACCESORIOA BAÑO DE DISCAPACITADOS</t>
  </si>
  <si>
    <t>Baranda Tipo L Piso Pared para Baño Discapacitados y Barra Seguridad Acero Inoxidable 50 Cm</t>
  </si>
  <si>
    <t>FERRETERIA</t>
  </si>
  <si>
    <t>BASE DE PISO EXTINTOR</t>
  </si>
  <si>
    <t xml:space="preserve">Base metálica anticorrosiva, altura mínima 10 cm. </t>
  </si>
  <si>
    <t>SEGURIDAD</t>
  </si>
  <si>
    <t>BEBEDERO DE AGUA TIPO INNSTITUCIONAL</t>
  </si>
  <si>
    <t>Bebedero institucional con estación para llenado de botellas, fabricado en acero inoxidable, para conexión directa a la red de agua potable, sin sistema de refrigeración, con boquilla higiénica para consumo directo, estación para llenado de botellas, bandeja de drenaje, desagüe integrado, apto para instalación en interiores o exteriores cubiertos, de fácil mantenimiento, con sistema de anclaje a pared.</t>
  </si>
  <si>
    <t>SUMINISTROS</t>
  </si>
  <si>
    <t xml:space="preserve">BIZCOCHOS </t>
  </si>
  <si>
    <t>Bizcocho para baño, Asiento sanitario redondo Basic 2 cierre estándar Corona, compatible con sanitarios líneas Acuacer, Laguna, Manantial y Avanti. (8 Blanco, 12 beis)</t>
  </si>
  <si>
    <t>BOTIQUINES CON DOTACION</t>
  </si>
  <si>
    <t>CAMBIADOR DE BEBES</t>
  </si>
  <si>
    <t>Cambiador de pared para niños 80cm largo x 60cm ancho. Material de HDPE (polietileno de alta densidad) con soporte en acero inoxidable, recubriemiento en espuma. - Material HDPE de alta calidad. capacidad  hasta 20 kg. Diseño plegable y compacto</t>
  </si>
  <si>
    <t>CAMILLAS RÍGIDAS</t>
  </si>
  <si>
    <t>CINTA ANTIDESLIZANTE</t>
  </si>
  <si>
    <t xml:space="preserve">Cinta antideslizante resistente, con Adhesivo, ancho mínimo 50 mm, color negro o amarillo/negro. </t>
  </si>
  <si>
    <t>CONTENEDOR</t>
  </si>
  <si>
    <t>Contenedor Plástico de 360L, 113 x 85 x 71 cm negro o gris.</t>
  </si>
  <si>
    <t xml:space="preserve">ESCRITORIO DE  TRABAJO INDIVIDUAL </t>
  </si>
  <si>
    <t xml:space="preserve">Largo ≥120 cm | Profundidad ≥60 cm | Alto: 74–76 cm | Tablero melamínico ≥25 mm | Carga ≥50 kg | Pasacables posterior | Sin filos (NTC 3723) </t>
  </si>
  <si>
    <t xml:space="preserve">ESPEJO GRANDE </t>
  </si>
  <si>
    <t>Medidas 190 cm x 80, con marco de madera</t>
  </si>
  <si>
    <t>ESTUFA DE GAS</t>
  </si>
  <si>
    <t>EEstufa Empotrable a Gas Natural  cm 5 Puestos Vidrio. Dimnesiones 60x44 o superior</t>
  </si>
  <si>
    <t>EXTINTOR TIPO K 2.5 GALONES CON MANGUERA</t>
  </si>
  <si>
    <t>Extintor para incendios con capacidad de 2.5 galones, provisto de manómetro indicador de presión incorporado a la válvula expulsora se entrega debidamente cargado con su respectiva señalización. Dimensiones 37cm, diámetro13 cm.</t>
  </si>
  <si>
    <t>Capacidad 10 lb o según análisis de riesgo, dióxido de carbono (CO₂) grado industrial, Cilindro en acero de alta presión, Válvula en latón.</t>
  </si>
  <si>
    <t xml:space="preserve">EXTINTORES PQS ABC </t>
  </si>
  <si>
    <t xml:space="preserve">Capacidad 10 lb (4,54 kg), Polvo químico seco multipropósito ABC (fosfato monoamónico), Cilindro en acero sin costura, Manómetro de presión visible, Manguera con boquilla de descarga, Soporte metálico para instalación y Pasador de seguridad con sello inviolable. </t>
  </si>
  <si>
    <t xml:space="preserve">FAROLES TIPO POSTE </t>
  </si>
  <si>
    <t>Luminaria Led Light Solar superior a 3000LM</t>
  </si>
  <si>
    <t xml:space="preserve">GUADAÑA </t>
  </si>
  <si>
    <t xml:space="preserve">Guadaña de gasolina alto: 184cm motor 2 tiempos , capacidad 43 cc </t>
  </si>
  <si>
    <t>Toma doble de pared,  voltaje de 110V y una corriente de 10A, con base metálica y carcasa de ABS que aporta una estructura física rígida para el uso prolongado. Integración de conductores de cobre que permite el flujo constante de energía entre la red eléctrica y los aparatos.</t>
  </si>
  <si>
    <t>Toma doble de pared, policarbonato autoextinguible y nylon, dimensiones 18.5 cm de largo, 10.7 cm de ancho y 5 cm de alto. Con certificación Retie y normas internacionales,</t>
  </si>
  <si>
    <t xml:space="preserve">JUEGOS DE INMOVILIZADORES </t>
  </si>
  <si>
    <t>Collarines cervicales (múltiples tallas o ajustable), Inmovilizador lateral de cabeza, Correas tipo araña, Fijadores</t>
  </si>
  <si>
    <t xml:space="preserve">LINTERNA </t>
  </si>
  <si>
    <t>Linterna de buena potencia, recargable, con alcance de 200metros, superior a 500 lumes</t>
  </si>
  <si>
    <t xml:space="preserve">LOCKER </t>
  </si>
  <si>
    <t>Modulo general d4 1.80m de alto x 213cm de frente x30 cm de fondo. 18 cubiculos, en melanimico de15 RH, incluyendo puerta con chapa.</t>
  </si>
  <si>
    <t>MESA  REDONDA DE TRABAJO COLECTIVO</t>
  </si>
  <si>
    <t>En madera de 6 a 8 puestos, en melaminico reforzado a 25mm, de 1,30 de diametro</t>
  </si>
  <si>
    <t>MESA RECTANGULAR DE TRABAJO COLECTIVO  CON SILLAS</t>
  </si>
  <si>
    <t>Largo ≥240 cm | Profundidad ≥110cm | Alto: 74–76 cm | Tablero melamínico ≥25 mm | Carga ≥50 kg | Pasacables posterior | Sin filos (NTC 3723) |  de 8 a 10 puestos</t>
  </si>
  <si>
    <t>MESAS DE TRABAJO PARA SALA DE SISTEMAS</t>
  </si>
  <si>
    <t xml:space="preserve">Largo ≥240 cm | Profundidad ≥105 cm | Alto: 74–76 cm | Tablero melamínico ≥25 mm | Carga ≥50 kg | Pasacables posterior | Sin filos (NTC 3723) </t>
  </si>
  <si>
    <t xml:space="preserve">Largo ≥120 cm | Profundidad ≥105 cm | Alto: 74–76 cm | Tablero melamínico ≥25 mm | Carga ≥50 kg | Pasacables posterior | Sin filos (NTC 3723) </t>
  </si>
  <si>
    <t xml:space="preserve">Largo ≥120 cm | Profundidad ≥55 cm | Alto: 74–76 cm | Tablero melamínico ≥25 mm | Carga ≥50 kg | Pasacables posterior | Sin filos (NTC 3723) </t>
  </si>
  <si>
    <t xml:space="preserve">MUEBLE SUPERIOR DE COCINA </t>
  </si>
  <si>
    <t>Dimensiones  ancho 210 cm alto  60 cm profundidad  32.5 cm tipo de material de la estructura melamina RH, Material de la manija Metal, bisagras tipo parche. Cantidad de 3 compartimentos con puertas  puertas 6</t>
  </si>
  <si>
    <t>PORTA ASTA/ASTA</t>
  </si>
  <si>
    <t xml:space="preserve">Base de madera: de diametro de 30, asta de 3metros. </t>
  </si>
  <si>
    <t>PUERTA DE FACHADA</t>
  </si>
  <si>
    <t>Puerta principal, en madera, hierra y chapa</t>
  </si>
  <si>
    <t>PUERTAS</t>
  </si>
  <si>
    <t>Puerta de madera (solo ala), en triplex, en medidas estándar, chapa standart</t>
  </si>
  <si>
    <t>PUERTAS INFERIORES COCINA</t>
  </si>
  <si>
    <t>Entrepaños y 16 puertas inferiores, incluyendo manijas y marco.</t>
  </si>
  <si>
    <t xml:space="preserve">PUERTAS PARA BAÑOS </t>
  </si>
  <si>
    <t xml:space="preserve">Puertas de triplex medidas: alto 210 cm x 60 cm , la medida incluye el marco, para piso acabado </t>
  </si>
  <si>
    <t>PUERTAS PARA BAÑOS DE DISCAPACITADOS</t>
  </si>
  <si>
    <t xml:space="preserve">Puertas de triplex medidas: alto 210 cm x 1200 cm , la medida incluye el marco, para piso acabado </t>
  </si>
  <si>
    <t xml:space="preserve">PUNTOS ECOLOGICOS </t>
  </si>
  <si>
    <t xml:space="preserve">Punto Ecológico 3 Puestos 55 Litros- Muebles negro - blanco - verde </t>
  </si>
  <si>
    <t>SILLA TOCADOR</t>
  </si>
  <si>
    <t>Silla Puffs, Ancho : 44 cm, Alto : 50 cm, Largo : 104 cm. Estilo deco : Clásico</t>
  </si>
  <si>
    <t>MESAS PLASTICA</t>
  </si>
  <si>
    <t xml:space="preserve">Mesa Plástica de 4 Puestos, Resiste hasta 25 Kg.  Dimensiones aprox L. 76 x An. 76 x Al. 73 cm </t>
  </si>
  <si>
    <t>SILLAS PLASTICA</t>
  </si>
  <si>
    <t>Silla Plástica, dimensiones Ancho : 45.5 cm, Alto : 87.5 cm, Profundidad : 49 cm, azul</t>
  </si>
  <si>
    <t>SILLAS PUESTO DE TRABAJO</t>
  </si>
  <si>
    <t>Silla Tipo Ergonómica Negra  para Oficina y adaptable a Escritorio 95×60×45cm</t>
  </si>
  <si>
    <t xml:space="preserve">DETECTORES DE HUMO </t>
  </si>
  <si>
    <t>Categorías:Automatización e Intrusión, Detectores / Sensores, Humo. Etiquetas:conexión a 4 hilos, Detector de Humo Fotoeléctrico, Voltaje de operación 12 Vcd, Consumo de corriente 80 mA en alarma y 30 mA en Reposo.</t>
  </si>
  <si>
    <t xml:space="preserve">TOCADOR </t>
  </si>
  <si>
    <t xml:space="preserve">Mesa de 100 x 80 cms, dos cajones </t>
  </si>
  <si>
    <t>VENTANAS</t>
  </si>
  <si>
    <t>Ventana en alumino, corrediza. 1: 1,30X62,8; 2: 35x93</t>
  </si>
  <si>
    <t xml:space="preserve">VENTILADORES DE TECHO INDUSTRIAL </t>
  </si>
  <si>
    <t xml:space="preserve">SEIS ASPAS, POTENCIA DE 45 WATT, ANCHO 100CM, ALTO 82 CM, DIAMETRO 111 CM CON GARANTÍA DE 2 AÑOS </t>
  </si>
  <si>
    <t>CEMENTO</t>
  </si>
  <si>
    <t>Cemento gris, bilto por 50kl</t>
  </si>
  <si>
    <t>PINTURA CORAZA</t>
  </si>
  <si>
    <t>Pintura tipo coraza impermeabilizante para exteriores que protege y sella por cuñete</t>
  </si>
  <si>
    <t>escoba suave con palo</t>
  </si>
  <si>
    <t>ASEO</t>
  </si>
  <si>
    <t>trapero con palo</t>
  </si>
  <si>
    <t>Bolsa De Basura Negra 65x90cm (grande) X100und</t>
  </si>
  <si>
    <t>jabon en polvo por 20 kl</t>
  </si>
  <si>
    <t>ambientador en polvo por 20 lt )bicarnonato o pino)</t>
  </si>
  <si>
    <t>Muro Plegable Publicitario de 2.3 x 2.3 m para Eventos y Ferias, soporte para carteles de metal presenta una estructura de tubo de aleación , ligero y resistente, fácil de instalar con un clip y una hebilla.</t>
  </si>
  <si>
    <t>Mesa De Ping Pong Profesional 12mm Color Azul Con Rueda Azul</t>
  </si>
  <si>
    <t>kioscos</t>
  </si>
  <si>
    <t>Horno microondas volumen de  20 Litros 700 Watts , dimensiones minimas</t>
  </si>
  <si>
    <t>Balde con Exprimidor con Palanca, de  19 Litros 67cm x 27.5cm Amarillo con Mango Metálico</t>
  </si>
  <si>
    <t>Canaleta Plastica Adhesiva de minimo 13x13mm X1 Metro</t>
  </si>
  <si>
    <t>Ventilaor industrial de pared</t>
  </si>
  <si>
    <t>Extensiones</t>
  </si>
  <si>
    <t>Stand en madera plegable, contech de lona en tonos institucionales</t>
  </si>
  <si>
    <t>Caja Seguridad Llaves Con Clave x 4, instalable n pared</t>
  </si>
  <si>
    <t>Enfriador De Agua Filtrado Elkay Lzs8l Para Montaje En Pared Granito Gris Claro 110v</t>
  </si>
  <si>
    <t>Esta señal de advertencia de señaletica, para piso mojado, con una longitud minima de  de 44 cm, está fabricada para ser una herramienta de limpieza duradera.</t>
  </si>
  <si>
    <t xml:space="preserve">PROYECTO </t>
  </si>
  <si>
    <t>valor por unidad</t>
  </si>
  <si>
    <t xml:space="preserve">SALA DE SISTEMAS </t>
  </si>
  <si>
    <t>TECNOLOGIA</t>
  </si>
  <si>
    <t>CABLE HDMI</t>
  </si>
  <si>
    <t>Cables HDMI Ultra High Speed versión 2.1 o superior, compatibles con resolución mínima 4K a 120 Hz, ancho de banda de 48 Gbps, soporte para HDR, HDCP 2.3, conectores HDMI tipo A macho-macho, conductores de cobre de alta pureza y doble apantallamiento contra interferencias electromagnéticas. Se requiere el suministro de diez (10) cables distribuidos así: cuatro (4) cables de 2 metros, tres (3) cables de 3 metros, dos (2) cables de 5 metros y un (1) cable de 10 metros.</t>
  </si>
  <si>
    <t>INSTITUCIONAL</t>
  </si>
  <si>
    <t>CABLE UTP 6A</t>
  </si>
  <si>
    <t xml:space="preserve">Cable de cobre U/UTP Categoría 6A, conductor sólido 100 % cobre, calibre 23 AWG, ancho de banda mínimo de 500 MHz, compatible con transmisión de 10 Gbps, chaqueta LSZH (Low Smoke Zero Halogen) o equivalente, presentado en carrete continuo de 305 metros (1.000 pies) </t>
  </si>
  <si>
    <t>SALA DE SISTEMAS</t>
  </si>
  <si>
    <t>CARROS MÓVILES DE CARGA Y ALMACENAMIENTO: DOS UNIDADES, CADA UNO CON CAPACIDAD PARA VEINTE COMPUTADORES PORTÁTILES.</t>
  </si>
  <si>
    <t>Cada carro deberá tener capacidad para veinte computadores portátiles, compartimientos deberán ser compatibles con las dimensiones de los equipos ofrecidos. La estructura con ruedas deberá ser metálica, resistente a impactos y corrosión, con acabado en pintura electrostática, ventilación suficiente y bordes protegidos. Con capacidad para 20 pc cada uno</t>
  </si>
  <si>
    <t>COMPUTADOR PORTÁTIL</t>
  </si>
  <si>
    <t>Computador portátil con procesador Intel Core i5 de 13.ª generación o superior, memoria RAM de 16 GB, unidad de almacenamiento SSD NVMe de 512 GB, pantalla de 14 pulgadas Full HD, sistema operativo Windows 11 Pro, conectividad Wi-Fi 6 y Bluetooth 5.x, puertos USB-A, USB-C, HDMI , cámara y micrófono integrados, con garantía mínima de un año, teclado spañol latinoamericano.</t>
  </si>
  <si>
    <t xml:space="preserve">SALA DE SISTEMAS Y SALA DE DOCENTES </t>
  </si>
  <si>
    <t xml:space="preserve">ESTABILIZADOR ELECTRICO </t>
  </si>
  <si>
    <t>Regulador o estabilizador electrónico de tensión con capacidad nominal mínima recomendada de 5 kVA. La capacidad definitiva deberá confirmarse mediante memoria de carga, considerando cuarenta cargadores de computadores, dos carros de carga, switch, punto de acceso y demás elementos conectados al circuito regulado. La selección deberá conservar una reserva mínima recomendada del 25 % sobre la carga máxima calculada.</t>
  </si>
  <si>
    <t>PACH PANEL PARA INSTALACIÓN DE CABLE</t>
  </si>
  <si>
    <t xml:space="preserve">Pach panel de 48 puertos categoria 6A semi administrabes </t>
  </si>
  <si>
    <t>PATCH CORD</t>
  </si>
  <si>
    <t>Cable categoria 6A con puntos Rj 45 machos en ambos lados , de 2 metros</t>
  </si>
  <si>
    <t>PC TODO EN UNO, CON MOUSE Y TECLADO ALAMBRICO</t>
  </si>
  <si>
    <t>Computador Todo en Uno (All-in-One), equipado con procesador Intel Core i5 de 13.ª generación o superior, Intel Core Ultra 5 o AMD Ryzen 5 de desempeño equivalente o superior, con arquitectura de 64 bits, mínimo 10 núcleos físicos y 12 hilos de procesamiento. Memoria RAM de mínimo 16 GB DDR4 o DDR5, expandible hasta al menos 32 GB. Unidad de almacenamiento SSD PCIe NVMe de mínimo 512 GB. Pantalla de mínimo 23,8 pulgadas con resolución Full HD (1920 × 1080). Cámara web integrada de mínimo 5 MP. Conectividad Wi-Fi 6 o superior, Bluetooth 5.2 o superior y puerto de red Ethernet Gigabit RJ-45 (100/1000 Mbps). Mínimo cuatro (4) puertos USB. Teclado y mouse USB en español latinoamericano. Sistema operativo Windows 11 Pro de 64 bits preinstalado y licenciado. Garantía mínima de un (1) año.</t>
  </si>
  <si>
    <t>SERVIDOR</t>
  </si>
  <si>
    <t>Servidor empresarial tipo rack de 2U, diseñado para alojar aplicaciones institucionales, bases de datos, archivos y máquinas virtuales, equipado con un (1) procesador Intel Xeon Silver o AMD EPYC de desempeño equivalente o superior, con mínimo dieciséis (16) núcleos físicos; memoria RAM ECC de mínimo 128 GB, con posibilidad de expansión; dos (2) unidades SSD empresariales de mínimo 512 GB cada una para el sistema operativo y las aplicaciones, configuradas en RAID 1; almacenamiento de datos con capacidad útil mínima de 4 TB mediante discos empresariales SAS o SATA intercambiables en caliente, configurados en RAID 5 o RAID 6 y con posibilidad de expansión; controladora RAID con memoria caché protegida; mínimo dos (2) puertos de red Ethernet de 1 GbE; fuentes de alimentación redundantes; módulo de administración remota; compatibilidad con sistemas operativos Windows Server y Linux; rieles para montaje en rack estándar de 19 pulgadas y garantía mínima de tres (3) años con soporte técnico del fabricante.</t>
  </si>
  <si>
    <t>SWICHE</t>
  </si>
  <si>
    <t>Switch administrable para acceso, instalable en rack estándar de 19 pulgadas. Deberá contar con cuarenta y ocho (48).  puertos Ethernet. fortinet 10/100/1000Base-T con negociación automática y mínimo dos (2) puertos SFP o SFP+ para enlaces ascendentes. El equipo deberá soportar funciones de administración y seguridad propias de un switch de acceso empresarial</t>
  </si>
  <si>
    <t>TOMAS DE RED</t>
  </si>
  <si>
    <t>Salida de telecomunicaciones (toma de red) categoría 6A, compuesta por conector hembra RJ45 categoría 6A, faceplate, caja de montaje, módulo Keystone,  accesorios de instalación. Deberá cumplir con los estándares ANSI/TIA-568.2-D e ISO/IEC 11801 o equivalentes.</t>
  </si>
  <si>
    <t xml:space="preserve">VIDEO BEAM </t>
  </si>
  <si>
    <t>Videoproyector de instalación profesional con tecnología 3LCD o DLP, resolución nativa WUXGA (1920 × 1200) o superior, brillo mínimo de 7.000 lúmenes ANSI, fuente de iluminación láser con vida útil mínima de 20.000 horas, capacidad de proyección de imágenes de hasta 300 pulgadas, mínimo dos (2) entradas HDMI, conectividad de red RJ-45 o equivalente para administración remota, soporte para proyección inalámbrica, kit de montaje en techo y garantía mínima de tres (3) años.</t>
  </si>
  <si>
    <t>AUDITORIO /SALA DIGITAL</t>
  </si>
  <si>
    <t>KPP</t>
  </si>
  <si>
    <t>ARTYLURTYLU</t>
  </si>
  <si>
    <t xml:space="preserve">AP PUNTO DE ACCESO </t>
  </si>
  <si>
    <t>Modelo FortiAP-231 wifi 7 IEEE tri-band 2.4/5 6ghz rj45 512 ssid velocidad de 8gbps. INALÁMBRICO PARA INSTALACIÓN INTERIOR</t>
  </si>
  <si>
    <t xml:space="preserve"> LICENCIAS MICROSOFT 365 EDUCACIÓN A3</t>
  </si>
  <si>
    <t>Suministro, configuración y acompañamiento de Microsoft 365 Educación, incluida la migración de licencias actuales. Microsoft - SKU: CFQ7TTC0LHPL:000W:P1Y Microsoft 365 A3 (Education Faculty Pricing), con beneficio Microsoft - SKU: CFQ7TTC0LHPP:000J:P1Y Office 365 A3 Student use benefit (Education Student Pricing) (2280)</t>
  </si>
  <si>
    <t>TECNOLOGIA ESPECIALIZADA</t>
  </si>
  <si>
    <t xml:space="preserve"> LICENCIAS MICROSOFT 365 EDUCACIÓN A3 Y TRES (3) LICENCIAS MICROSOFT 365 EDUCACIÓN A5</t>
  </si>
  <si>
    <t>Suministro, configuración y acompañamiento de Microsoft 365 Educación, incluida la migración de licencias actuales. Microsoft - SKU: CFQ7TTC0LHPJ:0013:P1Y Microsoft 365 A5 (Education Student Pricing), con beneficio Microsoft - SKU: CFQ7TTC0LHPM:001J:P1Y Office 365 A5 Student use benefit (Education Student Pricing) (12)</t>
  </si>
  <si>
    <t>SOFTWARE CARNETIZACION</t>
  </si>
  <si>
    <t>Carné Institucional es la aplicación oficial  que permite a estudiantes, docentes y funcionarios identificarse de manera digital, acceder de forma rápida, segura y digital a su carné institucional, accediendo a informacion inmediata. Ademas asegura la actualizacion permanente y sincronica de la informacion</t>
  </si>
  <si>
    <t>NVR</t>
  </si>
  <si>
    <t>NVR 32 canales 4K Hikvision DS-7732NXI-K4 (4 bahías de disco, sin PoE, AcuSense)</t>
  </si>
  <si>
    <t>vigilanci</t>
  </si>
  <si>
    <t>SWICH</t>
  </si>
  <si>
    <t>Switch PoE+ administrable 24 puertos Gigabit + uplink y SFP, Hikvision DS-3E1526P-EI/M (230 W)</t>
  </si>
  <si>
    <t>ORGANIZADOR DE CABLES</t>
  </si>
  <si>
    <t>Organizador de cables horizontal para rack 1U, 48,5 cm (Infinite, SKU 358309)</t>
  </si>
  <si>
    <t>DISCO DURO</t>
  </si>
  <si>
    <t>Disco duro 8 TB WD Purple WD85PURZ (SATA 3.5", videovigilancia 24/7)</t>
  </si>
  <si>
    <t xml:space="preserve">CÁMARA </t>
  </si>
  <si>
    <t>Cámara IP 4MP ColorVu Dual-Light Hikvision DS-2CD1347G2H-LIU (color 24/7 + luz blanca 30 m)</t>
  </si>
  <si>
    <t>Cámara IP turret 4MP Hikvision DS-2CD1343G2-LIU (2.8 mm, IR 30 m, micrófono, PoE, IP67)</t>
  </si>
  <si>
    <t>Cámara IP bala 4MP Hikvision DS-2CD1043G2-LIU (2.8 mm, IR 30 m, audio, PoE, IP67)</t>
  </si>
  <si>
    <t>CAJA</t>
  </si>
  <si>
    <t>Caja hermética IP65 10x10 cm en ABS para cámaras de seguridad (Halux, SKU 643817)</t>
  </si>
  <si>
    <t>SOPORTE BRACKET</t>
  </si>
  <si>
    <t>Soporte / bracket metálico de pared Hikvision DS-1273ZJ</t>
  </si>
  <si>
    <t>PORTECTOR DE SOBRETENSION</t>
  </si>
  <si>
    <t>Protector contra sobretensiones (surge) PoE para las cámaras a la intemperie (global)</t>
  </si>
  <si>
    <t>CABINA</t>
  </si>
  <si>
    <t>Cabina activa JBL PRX915 15" 1.000W RMS / 133 dB</t>
  </si>
  <si>
    <t>auditorio</t>
  </si>
  <si>
    <t>CONSOLA</t>
  </si>
  <si>
    <t>Consola análoga Yamaha MG16XU 16 canales con efectos y USB</t>
  </si>
  <si>
    <t>SISTEMA</t>
  </si>
  <si>
    <t>Sistema inalámbrico doble Shure BLX288/SM58 (2 micrófonos de mano por sistema)</t>
  </si>
  <si>
    <t>MICROFONONOS</t>
  </si>
  <si>
    <t>Micrófono alámbrico Shure SM58-LC (dinámico vocal)</t>
  </si>
  <si>
    <t xml:space="preserve">REGULADOR </t>
  </si>
  <si>
    <t>Regulador / acondicionador de voltaje Furman P-1800 AR 15A (rack)</t>
  </si>
  <si>
    <t>MULTITOMAS CON PROTECCIÓN</t>
  </si>
  <si>
    <t>Multitomas con protección + extensiones eléctricas encauchetadas (kit)</t>
  </si>
  <si>
    <t xml:space="preserve">CABLE XLR </t>
  </si>
  <si>
    <t>Cable XLR Proel de 10 m (extensión de micrófono profesional)</t>
  </si>
  <si>
    <t xml:space="preserve">CAJA DIRECTA </t>
  </si>
  <si>
    <t>Caja directa activa Behringer DI100</t>
  </si>
  <si>
    <t xml:space="preserve">BASE TRÍPODE PARA CABINA </t>
  </si>
  <si>
    <t>Base trípode para cabina Pro DJ SY-004 (aluminio, 1,6 m)</t>
  </si>
  <si>
    <t xml:space="preserve">ATRIL PARA MICRÓFONO </t>
  </si>
  <si>
    <t>Atril para micrófono Proel LW-MS10 con boom</t>
  </si>
  <si>
    <t>KIT SONIDO</t>
  </si>
  <si>
    <t>Kit de varios: cinta gaffer, adaptadores, fundas protectoras, repuestos</t>
  </si>
  <si>
    <t>Plástico O de alta resistencia o metálico, resistente a impactos y humedad.</t>
  </si>
  <si>
    <t>Polietileno de alta densidad, Radiotransparente, con Arnés de seguridad: Con múltiples puntos de ajuste, Flotabilidad positiva, resistente a fluidos. Incluye correas de inmovilización.</t>
  </si>
  <si>
    <t xml:space="preserve">EXTINTORES AGUA </t>
  </si>
  <si>
    <t>Cilindro en acero inoxidable o acero tratado anticorrosión, Presión permanente, Manguera flexible, Manómetro. Agente: agua y aditivos,  presurizado con nitrógeno o anhídrido carbónico., 60cm de alto aprox. minimo 10lb</t>
  </si>
  <si>
    <t>INSUMOS PARA RED ELECTRICA:  TOMA CORRIENTE</t>
  </si>
  <si>
    <t>ESCOBA</t>
  </si>
  <si>
    <t>TRAPERO</t>
  </si>
  <si>
    <t>BOLSAS</t>
  </si>
  <si>
    <t>JABON</t>
  </si>
  <si>
    <t>AMBIENTADOR</t>
  </si>
  <si>
    <t>TRIMALLA</t>
  </si>
  <si>
    <t>MESA DE PING PON</t>
  </si>
  <si>
    <t>KIOSCOS ZONAS VERDES</t>
  </si>
  <si>
    <t>HORNO MICROONDAS</t>
  </si>
  <si>
    <t xml:space="preserve">BALDE CON EXPRIMIDOR </t>
  </si>
  <si>
    <t>CANALETA</t>
  </si>
  <si>
    <t>VENTILADOR DE PARED</t>
  </si>
  <si>
    <t>MULTITOMA, EXTENSION</t>
  </si>
  <si>
    <t>DRYWALL</t>
  </si>
  <si>
    <t>Metro de drywall instalado, incluya laminas y herrajes</t>
  </si>
  <si>
    <t>Juego Comedor Exterior 4 Puestos Metal / Textil Con Parasol</t>
  </si>
  <si>
    <t>CAJA PARA LLAVES</t>
  </si>
  <si>
    <t>UNIDAD ENFRIADORA PARA FILTRO</t>
  </si>
  <si>
    <t>PAPELERA</t>
  </si>
  <si>
    <t>SEÑALETICA PISO HUMEDO</t>
  </si>
  <si>
    <t>tensiometro, pulsioxometro, bascula y termometro</t>
  </si>
  <si>
    <t>JUEGO DE MESA  PARA EXTERIORES</t>
  </si>
  <si>
    <t xml:space="preserve">SUMINISTROS </t>
  </si>
  <si>
    <t>KIT PARA ENFERMERIA</t>
  </si>
  <si>
    <t>Papeleras En Acero de Pedal 7 Litros</t>
  </si>
  <si>
    <t>Pantalla interactiva</t>
  </si>
  <si>
    <t>Pantalla interactiva 4K UHD Android 14 (OctaCore, 8GB RAM, 64GB ROM), multitáctil, altavoces de 20Wx2, cámara embebida 4K, 8 micrófonos / Apps interactivas (Tablero, Votación, Compartir pantalla) / Soporte 24/5 con OneScreen Guru / Garantía de fábrica x1 año</t>
  </si>
  <si>
    <t>Bandeja para rack 1U</t>
  </si>
  <si>
    <t>Bandeja fija para rack estándar de 19 pulgadas, altura 1U, con acabado en pintura electrostática, capacidad de carga mínima de 15 kg, profundidad mínima de 35 cm, con perforaciones para ventilación, compatible con gabinetes y racks de telecomunicaciones, incluyendo tornillería y elementos necesarios para su instalación.</t>
  </si>
  <si>
    <t>Multitoma 8 Sal P/T Con Supresor De Picos 300 Jul para rack</t>
  </si>
  <si>
    <t>Multitoma (PDU) para rack estándar de 19 pulgadas, altura máxima 1U, mínimo ocho (8) salidas eléctricas con polo a tierra, tensión nominal de 120 V, frecuencia de 60 Hz, protección mediante supresor de picos de mínimo 300 joules, interruptor de encendido/apagado con protección contra sobrecarga, cable de alimentación con clavija con puesta a tierra,  accesorios necesarios para instalación en rack.</t>
  </si>
  <si>
    <t>Gabinete Rack 7Ur 38 X 52 X 51</t>
  </si>
  <si>
    <t>Gabinete para telecomunicaciones tipo rack de 19 pulgadas, capacidad mínima de 7U, dimensiones aproximadas de 38 cm de alto x 52 cm de ancho x 51 cm de profundidad, estructura metálica resistente con pintura electrostática, puerta frontal con cerradura, paneles laterales desmontables, espacios para ventilación y entrada de cableado, compatible con equipos y accesorios estándar de 19 pulgadas, incluyendo tornillería y elementos necesarios para su instalación.</t>
  </si>
  <si>
    <t>Gabinete Rack 1.50 X 60 X 60 cm</t>
  </si>
  <si>
    <t>Gabinete de piso para telecomunicaciones tipo rack estándar de 19 pulgadas, dimensiones aproximadas de 1,50 m de alto x 60 cm de ancho x 60 cm de profundidad, estructura metálica de alta resistencia con acabado en pintura electrostática, puerta frontal con cerradura , paneles laterales desmontables, rieles ajustables para montaje de equipos, espacios para ventilación y gestión de cableado, sistema de puesta a tierra, capacidad para instalación de ventiladores, incluyendo ruedas, niveladores, tornillería y accesorios necesarios para su instalación y operación.</t>
  </si>
  <si>
    <t>Aire Acondicionado 12000 BTU 110 V</t>
  </si>
  <si>
    <t>Aire acondicionado tipo minisplit, capacidad mínima de 12.000 BTU/h, alimentación eléctrica a 110 V, tecnología de alta eficiencia energética, función de refrigeración, control remoto, filtro de aire lavable, bajo nivel de ruido, unidad evaporadora y condensadora, tubería y accesorios básicos para instalación, refrigerante de bajo impacto ambiental, protección eléctrica y garantía mínima de un (1) año.</t>
  </si>
  <si>
    <t>UPS 3000 VA - para centro de datos</t>
  </si>
  <si>
    <t>UPS Online de doble conversión, capacidad mínima de 3000 VA / 3000 W, factor de potencia de salida 1.0, entrada y salida compatible con la red eléctrica institucional, frecuencia de 60 Hz, baterías internas recargables y reemplazables, pantalla LCD para monitoreo de parámetros eléctricos, protección contra sobrecargas, cortocircuitos, sobretensiones y variaciones de voltaje, interfaces de comunicación USB y/o RS-232, capacidad de apagado controlado, mínimo seis (6) salidas eléctricas protegidas, equipo nuevo, no remanufacturado ni repotenciado, incluyendo baterías, cables y accesorios necesarios para su funcionamiento, con garantía mínima de un (1) año.</t>
  </si>
  <si>
    <t xml:space="preserve">Nas 2 Bahias Almacenamiento hasta 60tb </t>
  </si>
  <si>
    <t>Sistema de almacenamiento en red (NAS) de mínimo dos (2) bahías para discos duros, capacidad de almacenamiento soportada hasta 60 TB, compatible con unidades SATA de 3,5 pulgadas, soporte para configuración RAID 0, RAID 1 y JBOD, conectividad de red Ethernet de mínimo 1 GbE, puertos USB para dispositivos externos, acceso y administración mediante interfaz web, s garantía mínima de un (1) año</t>
  </si>
  <si>
    <t>Disco Sata Toshiba 10 Tb Nas 7200 Rpm 512mb Cache</t>
  </si>
  <si>
    <t>Disco duro HDD para almacenamiento en red (NAS), capacidad mínima de 10 TB, formato de 3,5 pulgadas, interfaz SATA III 6 Gb/s, velocidad mínima de 7.200 RPM, memoria caché mínima de 512 MB, tecnología CMR, diseñado para operación continua 24x7 y arreglos RAID, compatible con el sistema NAS de dos (2) bahías objeto de la adquisición, debiendo el proveedor garantizar su correcta instalación, reconocimiento y funcionamiento en dicho equipo, con garantía mínima de un (1) año.</t>
  </si>
  <si>
    <t>Patch Panel Cat 6A de 24 Puertos con jack</t>
  </si>
  <si>
    <t>Patch Panel de 24 puertos, Categoría 6A o superior, compatible con cableado estructurado de categoría 6A, formato para instalación en rack estándar de 19 pulgadas, con 24 conectores/jacks RJ45, elementos de fijación y accesorios necesarios para su instalación, debidamente identificado y con garantía mínima de un (1) año.</t>
  </si>
  <si>
    <t>centro de tecnologia</t>
  </si>
  <si>
    <r>
      <t>EXTINTORES CO</t>
    </r>
    <r>
      <rPr>
        <sz val="11"/>
        <rFont val="Cambria Math"/>
        <family val="1"/>
      </rPr>
      <t>₂</t>
    </r>
  </si>
  <si>
    <t>toldos</t>
  </si>
  <si>
    <t>Papel polarizado</t>
  </si>
  <si>
    <t>Película Control Solar Ventanas Papel Vinilo Espejo Rollo, por 30mt2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</si>
</sst>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_-&quot;$&quot;\ * #,##0_-;\-&quot;$&quot;\ * #,##0_-;_-&quot;$&quot;\ * &quot;-&quot;??_-;_-@_-"/>
  </numFmts>
  <fonts count="18" x14ac:knownFonts="1">
    <font>
      <sz val="11"/>
      <color theme="1"/>
      <name val="Aptos Narrow"/>
      <family val="2"/>
      <scheme val="minor"/>
    </font>
    <font>
      <sz val="11"/>
      <color theme="1"/>
      <name val="Aptos Narrow"/>
      <family val="2"/>
      <scheme val="minor"/>
    </font>
    <font>
      <u/>
      <sz val="11"/>
      <color theme="10"/>
      <name val="Aptos Narrow"/>
      <family val="2"/>
      <scheme val="minor"/>
    </font>
    <font>
      <sz val="10"/>
      <color rgb="FF000000"/>
      <name val="Times New Roman"/>
      <family val="1"/>
    </font>
    <font>
      <sz val="10"/>
      <color rgb="FF000000"/>
      <name val="Times New Roman"/>
      <family val="1"/>
    </font>
    <font>
      <sz val="12"/>
      <name val="Avenir Next LT Pro"/>
      <family val="2"/>
    </font>
    <font>
      <sz val="12"/>
      <color rgb="FFFF0000"/>
      <name val="Avenir Next LT Pro"/>
      <family val="2"/>
    </font>
    <font>
      <sz val="11"/>
      <color theme="1"/>
      <name val="Avenir Next LT Pro"/>
      <family val="2"/>
    </font>
    <font>
      <sz val="11"/>
      <name val="Avenir Next LT Pro"/>
      <family val="2"/>
    </font>
    <font>
      <sz val="10"/>
      <name val="Arial"/>
      <family val="2"/>
    </font>
    <font>
      <b/>
      <sz val="11"/>
      <name val="Avenir Next LT Pro"/>
      <family val="2"/>
    </font>
    <font>
      <sz val="11"/>
      <name val="Aptos Narrow"/>
      <family val="2"/>
      <scheme val="minor"/>
    </font>
    <font>
      <i/>
      <sz val="8"/>
      <name val="Arial"/>
      <family val="2"/>
    </font>
    <font>
      <sz val="11"/>
      <name val="Cambria Math"/>
      <family val="1"/>
    </font>
    <font>
      <b/>
      <sz val="16"/>
      <color rgb="FFC00000"/>
      <name val="Aptos Narrow"/>
      <family val="2"/>
      <scheme val="minor"/>
    </font>
    <font>
      <b/>
      <sz val="12"/>
      <name val="Avenir Next LT Pro"/>
      <family val="2"/>
    </font>
    <font>
      <b/>
      <sz val="16"/>
      <name val="Aptos Narrow"/>
      <family val="2"/>
      <scheme val="minor"/>
    </font>
    <font>
      <b/>
      <sz val="11"/>
      <color theme="0"/>
      <name val="Avenir Next LT Pro"/>
      <family val="2"/>
    </font>
  </fonts>
  <fills count="11">
    <fill>
      <patternFill patternType="none"/>
    </fill>
    <fill>
      <patternFill patternType="gray125"/>
    </fill>
    <fill>
      <patternFill patternType="solid">
        <fgColor rgb="FF1B5E82"/>
        <bgColor rgb="FF000000"/>
      </patternFill>
    </fill>
    <fill>
      <patternFill patternType="solid">
        <fgColor theme="3" tint="0.89999084444715716"/>
        <bgColor indexed="64"/>
      </patternFill>
    </fill>
    <fill>
      <patternFill patternType="solid">
        <fgColor rgb="FFFFC000"/>
        <bgColor indexed="64"/>
      </patternFill>
    </fill>
    <fill>
      <patternFill patternType="solid">
        <fgColor rgb="FFFFFFFF"/>
        <bgColor indexed="64"/>
      </patternFill>
    </fill>
    <fill>
      <patternFill patternType="solid">
        <fgColor rgb="FFFFC000"/>
        <bgColor rgb="FF000000"/>
      </patternFill>
    </fill>
    <fill>
      <patternFill patternType="solid">
        <fgColor theme="3" tint="0.89999084444715716"/>
        <bgColor rgb="FF000000"/>
      </patternFill>
    </fill>
    <fill>
      <patternFill patternType="solid">
        <fgColor rgb="FF0C769E"/>
        <bgColor rgb="FF000000"/>
      </patternFill>
    </fill>
    <fill>
      <patternFill patternType="solid">
        <fgColor theme="8" tint="0.79998168889431442"/>
        <bgColor rgb="FF000000"/>
      </patternFill>
    </fill>
    <fill>
      <patternFill patternType="solid">
        <fgColor rgb="FFFFFFFF"/>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0"/>
    <xf numFmtId="44" fontId="4" fillId="0" borderId="0" applyFont="0" applyFill="0" applyBorder="0" applyAlignment="0" applyProtection="0"/>
    <xf numFmtId="9" fontId="4" fillId="0" borderId="0" applyFont="0" applyFill="0" applyBorder="0" applyAlignment="0" applyProtection="0"/>
    <xf numFmtId="44" fontId="1" fillId="0" borderId="0" applyFont="0" applyFill="0" applyBorder="0" applyAlignment="0" applyProtection="0"/>
  </cellStyleXfs>
  <cellXfs count="73">
    <xf numFmtId="0" fontId="0" fillId="0" borderId="0" xfId="0"/>
    <xf numFmtId="0" fontId="5" fillId="0" borderId="0" xfId="0" applyFont="1" applyAlignment="1">
      <alignment vertical="center" wrapText="1"/>
    </xf>
    <xf numFmtId="164" fontId="6" fillId="0" borderId="0" xfId="1" applyNumberFormat="1" applyFont="1" applyAlignment="1">
      <alignment horizontal="right" vertical="center"/>
    </xf>
    <xf numFmtId="0" fontId="5" fillId="0" borderId="0" xfId="0" applyFont="1"/>
    <xf numFmtId="164" fontId="0" fillId="0" borderId="0" xfId="0" applyNumberFormat="1"/>
    <xf numFmtId="0" fontId="8" fillId="0" borderId="1" xfId="0" applyFont="1" applyBorder="1" applyAlignment="1">
      <alignment horizontal="left" vertical="center"/>
    </xf>
    <xf numFmtId="0" fontId="8" fillId="0" borderId="4" xfId="0" applyFont="1" applyBorder="1" applyAlignment="1">
      <alignment horizontal="center" vertical="center"/>
    </xf>
    <xf numFmtId="0" fontId="8" fillId="0" borderId="1" xfId="0" applyFont="1" applyBorder="1" applyAlignment="1">
      <alignment horizontal="left" vertical="center" wrapText="1"/>
    </xf>
    <xf numFmtId="0" fontId="8" fillId="9" borderId="1" xfId="0" applyFont="1" applyFill="1" applyBorder="1" applyAlignment="1">
      <alignment horizontal="left" vertical="center"/>
    </xf>
    <xf numFmtId="0" fontId="8" fillId="0" borderId="1" xfId="0" applyFont="1" applyBorder="1" applyAlignment="1">
      <alignment horizontal="right" vertical="center"/>
    </xf>
    <xf numFmtId="0" fontId="8" fillId="10" borderId="1" xfId="0" applyFont="1" applyFill="1" applyBorder="1" applyAlignment="1">
      <alignment horizontal="left" vertical="center" wrapText="1"/>
    </xf>
    <xf numFmtId="0" fontId="8" fillId="9" borderId="1" xfId="0" applyFont="1" applyFill="1" applyBorder="1" applyAlignment="1">
      <alignment horizontal="left" vertical="center" wrapText="1"/>
    </xf>
    <xf numFmtId="0" fontId="9" fillId="0" borderId="4" xfId="0" applyFont="1" applyBorder="1" applyAlignment="1">
      <alignment horizontal="center" vertical="center"/>
    </xf>
    <xf numFmtId="0" fontId="8" fillId="3" borderId="4" xfId="0" applyFont="1" applyFill="1" applyBorder="1" applyAlignment="1">
      <alignment horizontal="center" vertical="center" wrapText="1"/>
    </xf>
    <xf numFmtId="0" fontId="8" fillId="3" borderId="1" xfId="0" applyFont="1" applyFill="1" applyBorder="1" applyAlignment="1">
      <alignment horizontal="left" vertical="center" wrapText="1"/>
    </xf>
    <xf numFmtId="0" fontId="8" fillId="3" borderId="1" xfId="0" applyFont="1" applyFill="1" applyBorder="1" applyAlignment="1">
      <alignment horizontal="left" vertical="center"/>
    </xf>
    <xf numFmtId="6" fontId="8" fillId="7" borderId="1" xfId="0" applyNumberFormat="1" applyFont="1" applyFill="1" applyBorder="1" applyAlignment="1">
      <alignment horizontal="right" vertical="center"/>
    </xf>
    <xf numFmtId="0" fontId="8" fillId="7" borderId="4" xfId="0" applyFont="1" applyFill="1" applyBorder="1" applyAlignment="1">
      <alignment horizontal="center" vertical="center" wrapText="1"/>
    </xf>
    <xf numFmtId="0" fontId="8" fillId="7" borderId="1" xfId="0" applyFont="1" applyFill="1" applyBorder="1" applyAlignment="1">
      <alignment horizontal="left" vertical="center" wrapText="1"/>
    </xf>
    <xf numFmtId="0" fontId="8" fillId="7" borderId="1" xfId="0" applyFont="1" applyFill="1" applyBorder="1" applyAlignment="1">
      <alignment horizontal="left" vertical="center"/>
    </xf>
    <xf numFmtId="164" fontId="7" fillId="0" borderId="0" xfId="1" applyNumberFormat="1" applyFont="1"/>
    <xf numFmtId="164" fontId="8" fillId="4" borderId="0" xfId="1" applyNumberFormat="1" applyFont="1" applyFill="1" applyAlignment="1">
      <alignment vertical="center"/>
    </xf>
    <xf numFmtId="164" fontId="8" fillId="0" borderId="1" xfId="1" applyNumberFormat="1" applyFont="1" applyBorder="1" applyAlignment="1">
      <alignment horizontal="left" vertical="center"/>
    </xf>
    <xf numFmtId="0" fontId="8" fillId="10" borderId="4" xfId="0" applyFont="1" applyFill="1" applyBorder="1" applyAlignment="1">
      <alignment horizontal="center" vertical="center" wrapText="1"/>
    </xf>
    <xf numFmtId="164" fontId="11" fillId="0" borderId="1" xfId="1" applyNumberFormat="1" applyFont="1" applyBorder="1" applyAlignment="1">
      <alignment vertical="center"/>
    </xf>
    <xf numFmtId="0" fontId="9" fillId="0" borderId="1" xfId="0" applyFont="1" applyBorder="1" applyAlignment="1">
      <alignment vertical="center" wrapText="1"/>
    </xf>
    <xf numFmtId="164" fontId="11" fillId="0" borderId="1" xfId="1" applyNumberFormat="1" applyFont="1" applyBorder="1"/>
    <xf numFmtId="0" fontId="9" fillId="0" borderId="1" xfId="0" applyFont="1" applyBorder="1" applyAlignment="1">
      <alignment horizontal="center" vertical="center"/>
    </xf>
    <xf numFmtId="0" fontId="12" fillId="0" borderId="1" xfId="0" applyFont="1" applyBorder="1" applyAlignment="1">
      <alignment vertical="center" wrapText="1"/>
    </xf>
    <xf numFmtId="0" fontId="8" fillId="7" borderId="4" xfId="0" applyFont="1" applyFill="1" applyBorder="1" applyAlignment="1">
      <alignment horizontal="center" vertical="center"/>
    </xf>
    <xf numFmtId="0" fontId="8" fillId="0" borderId="1" xfId="0" applyFont="1" applyBorder="1" applyAlignment="1">
      <alignment vertical="center"/>
    </xf>
    <xf numFmtId="0" fontId="8" fillId="3" borderId="1" xfId="0" applyFont="1" applyFill="1" applyBorder="1" applyAlignment="1">
      <alignment vertical="center" wrapText="1"/>
    </xf>
    <xf numFmtId="164" fontId="14" fillId="0" borderId="0" xfId="0" applyNumberFormat="1" applyFont="1"/>
    <xf numFmtId="0" fontId="8" fillId="0" borderId="2" xfId="0" applyFont="1" applyBorder="1" applyAlignment="1">
      <alignment horizontal="center" vertical="center"/>
    </xf>
    <xf numFmtId="164" fontId="8" fillId="0" borderId="1" xfId="1" applyNumberFormat="1" applyFont="1" applyFill="1" applyBorder="1" applyAlignment="1">
      <alignment horizontal="left" vertical="center"/>
    </xf>
    <xf numFmtId="164" fontId="11" fillId="0" borderId="1" xfId="1" applyNumberFormat="1" applyFont="1" applyFill="1" applyBorder="1" applyAlignment="1">
      <alignment vertical="center"/>
    </xf>
    <xf numFmtId="0" fontId="8" fillId="0" borderId="1" xfId="0" applyFont="1" applyBorder="1" applyAlignment="1">
      <alignment horizontal="center" vertical="center"/>
    </xf>
    <xf numFmtId="0" fontId="10" fillId="8" borderId="3" xfId="0" applyFont="1" applyFill="1" applyBorder="1" applyAlignment="1">
      <alignment horizontal="left" vertical="center"/>
    </xf>
    <xf numFmtId="0" fontId="10" fillId="8" borderId="1" xfId="0" applyFont="1" applyFill="1" applyBorder="1" applyAlignment="1">
      <alignment horizontal="left" vertical="center" wrapText="1"/>
    </xf>
    <xf numFmtId="0" fontId="10" fillId="8" borderId="1" xfId="0" applyFont="1" applyFill="1" applyBorder="1" applyAlignment="1">
      <alignment horizontal="left" vertical="center"/>
    </xf>
    <xf numFmtId="0" fontId="8" fillId="5" borderId="1" xfId="0" applyFont="1" applyFill="1" applyBorder="1" applyAlignment="1">
      <alignment vertical="center" wrapText="1"/>
    </xf>
    <xf numFmtId="0" fontId="8" fillId="0" borderId="1" xfId="0" applyFont="1" applyBorder="1" applyAlignment="1">
      <alignment horizontal="right" vertical="center" wrapText="1"/>
    </xf>
    <xf numFmtId="0" fontId="8" fillId="10" borderId="1" xfId="0" applyFont="1" applyFill="1" applyBorder="1" applyAlignment="1">
      <alignment horizontal="right" vertical="center" wrapText="1"/>
    </xf>
    <xf numFmtId="0" fontId="8" fillId="0" borderId="1" xfId="0" applyFont="1" applyBorder="1" applyAlignment="1">
      <alignment horizontal="right"/>
    </xf>
    <xf numFmtId="6" fontId="8" fillId="3" borderId="1" xfId="0" applyNumberFormat="1" applyFont="1" applyFill="1" applyBorder="1" applyAlignment="1">
      <alignment horizontal="right" vertical="center"/>
    </xf>
    <xf numFmtId="3" fontId="8" fillId="7" borderId="1" xfId="0" applyNumberFormat="1" applyFont="1" applyFill="1" applyBorder="1" applyAlignment="1">
      <alignment horizontal="right" vertical="center"/>
    </xf>
    <xf numFmtId="0" fontId="8" fillId="0" borderId="0" xfId="0" applyFont="1" applyAlignment="1">
      <alignment horizontal="center" vertical="center"/>
    </xf>
    <xf numFmtId="0" fontId="8" fillId="0" borderId="0" xfId="0" applyFont="1"/>
    <xf numFmtId="0" fontId="8" fillId="0" borderId="0" xfId="0" applyFont="1" applyAlignment="1">
      <alignment horizontal="center"/>
    </xf>
    <xf numFmtId="0" fontId="8" fillId="0" borderId="0" xfId="0" applyFont="1" applyAlignment="1">
      <alignment wrapText="1"/>
    </xf>
    <xf numFmtId="164" fontId="8" fillId="0" borderId="0" xfId="1" applyNumberFormat="1" applyFont="1"/>
    <xf numFmtId="0" fontId="8" fillId="0" borderId="0" xfId="0" applyFont="1" applyAlignment="1">
      <alignment horizontal="right"/>
    </xf>
    <xf numFmtId="164" fontId="8" fillId="0" borderId="0" xfId="1" applyNumberFormat="1" applyFont="1" applyAlignment="1">
      <alignment horizontal="right"/>
    </xf>
    <xf numFmtId="164" fontId="8" fillId="6" borderId="0" xfId="1" applyNumberFormat="1" applyFont="1" applyFill="1" applyAlignment="1">
      <alignment horizontal="right" vertical="center"/>
    </xf>
    <xf numFmtId="164" fontId="8" fillId="4" borderId="0" xfId="1" applyNumberFormat="1" applyFont="1" applyFill="1" applyAlignment="1">
      <alignment horizontal="right"/>
    </xf>
    <xf numFmtId="164" fontId="15" fillId="0" borderId="0" xfId="1" applyNumberFormat="1" applyFont="1" applyAlignment="1">
      <alignment horizontal="right"/>
    </xf>
    <xf numFmtId="164" fontId="8" fillId="0" borderId="0" xfId="0" applyNumberFormat="1" applyFont="1" applyAlignment="1">
      <alignment horizontal="right"/>
    </xf>
    <xf numFmtId="0" fontId="16" fillId="0" borderId="0" xfId="0" applyFont="1"/>
    <xf numFmtId="0" fontId="11" fillId="0" borderId="0" xfId="0" applyFont="1"/>
    <xf numFmtId="0" fontId="5" fillId="0" borderId="0" xfId="0" applyFont="1" applyAlignment="1">
      <alignment vertical="center"/>
    </xf>
    <xf numFmtId="0" fontId="5" fillId="0" borderId="0" xfId="0" applyFont="1" applyAlignment="1">
      <alignment wrapText="1"/>
    </xf>
    <xf numFmtId="164" fontId="5" fillId="0" borderId="0" xfId="1" applyNumberFormat="1" applyFont="1" applyAlignment="1">
      <alignment horizontal="right" vertical="center"/>
    </xf>
    <xf numFmtId="0" fontId="5" fillId="0" borderId="0" xfId="0" applyFont="1" applyAlignment="1">
      <alignment horizontal="right" vertical="center"/>
    </xf>
    <xf numFmtId="0" fontId="8" fillId="3" borderId="1" xfId="0" applyFont="1" applyFill="1" applyBorder="1" applyAlignment="1">
      <alignment vertical="center"/>
    </xf>
    <xf numFmtId="0" fontId="10" fillId="8" borderId="4" xfId="0" applyFont="1" applyFill="1" applyBorder="1" applyAlignment="1">
      <alignment horizontal="center" vertical="center"/>
    </xf>
    <xf numFmtId="0" fontId="17" fillId="8" borderId="1" xfId="0" applyFont="1" applyFill="1" applyBorder="1" applyAlignment="1">
      <alignment horizontal="left" vertical="center"/>
    </xf>
    <xf numFmtId="0" fontId="17" fillId="8" borderId="1" xfId="0" applyFont="1" applyFill="1" applyBorder="1" applyAlignment="1">
      <alignment horizontal="center" vertical="center"/>
    </xf>
    <xf numFmtId="164" fontId="17" fillId="2" borderId="1" xfId="1" applyNumberFormat="1" applyFont="1" applyFill="1" applyBorder="1" applyAlignment="1">
      <alignment horizontal="center" vertical="center"/>
    </xf>
    <xf numFmtId="0" fontId="17" fillId="8" borderId="1" xfId="0" applyFont="1" applyFill="1" applyBorder="1" applyAlignment="1">
      <alignment horizontal="left" vertical="center" wrapText="1"/>
    </xf>
    <xf numFmtId="0" fontId="8" fillId="3" borderId="4" xfId="0" applyFont="1" applyFill="1" applyBorder="1" applyAlignment="1">
      <alignment horizontal="center" vertical="center"/>
    </xf>
    <xf numFmtId="164" fontId="8" fillId="9" borderId="1" xfId="1" applyNumberFormat="1" applyFont="1" applyFill="1" applyBorder="1" applyAlignment="1">
      <alignment horizontal="left" vertical="center"/>
    </xf>
    <xf numFmtId="0" fontId="10" fillId="0" borderId="2" xfId="0" applyFont="1" applyBorder="1" applyAlignment="1">
      <alignment horizontal="center" vertical="center"/>
    </xf>
    <xf numFmtId="0" fontId="10" fillId="0" borderId="4" xfId="0" applyFont="1" applyBorder="1" applyAlignment="1">
      <alignment horizontal="center" vertical="center"/>
    </xf>
  </cellXfs>
  <cellStyles count="7">
    <cellStyle name="Hyperlink" xfId="2" xr:uid="{00000000-000B-0000-0000-000008000000}"/>
    <cellStyle name="Moneda" xfId="1" builtinId="4"/>
    <cellStyle name="Moneda 2" xfId="4" xr:uid="{1C043567-10A8-4456-A22B-B434BC84E02C}"/>
    <cellStyle name="Moneda 3" xfId="6" xr:uid="{FF226D15-D476-4409-AA10-5AC6C938D4B4}"/>
    <cellStyle name="Normal" xfId="0" builtinId="0"/>
    <cellStyle name="Normal 2" xfId="3" xr:uid="{40EAA17D-0898-4289-A32B-5A8E91BC1BA4}"/>
    <cellStyle name="Porcentaje 2" xfId="5" xr:uid="{33DB1286-D122-499E-A8F7-A87640300F64}"/>
  </cellStyles>
  <dxfs count="0"/>
  <tableStyles count="0" defaultTableStyle="TableStyleMedium2" defaultPivotStyle="PivotStyleLight16"/>
  <colors>
    <mruColors>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1043214</xdr:colOff>
      <xdr:row>132</xdr:row>
      <xdr:rowOff>9071</xdr:rowOff>
    </xdr:from>
    <xdr:to>
      <xdr:col>10</xdr:col>
      <xdr:colOff>738673</xdr:colOff>
      <xdr:row>139</xdr:row>
      <xdr:rowOff>84818</xdr:rowOff>
    </xdr:to>
    <xdr:pic>
      <xdr:nvPicPr>
        <xdr:cNvPr id="6" name="Imagen 5">
          <a:extLst>
            <a:ext uri="{FF2B5EF4-FFF2-40B4-BE49-F238E27FC236}">
              <a16:creationId xmlns:a16="http://schemas.microsoft.com/office/drawing/2014/main" id="{3CF47647-DF86-309D-50A6-6E109683F6F8}"/>
            </a:ext>
          </a:extLst>
        </xdr:cNvPr>
        <xdr:cNvPicPr>
          <a:picLocks noChangeAspect="1"/>
        </xdr:cNvPicPr>
      </xdr:nvPicPr>
      <xdr:blipFill>
        <a:blip xmlns:r="http://schemas.openxmlformats.org/officeDocument/2006/relationships" r:embed="rId1"/>
        <a:stretch>
          <a:fillRect/>
        </a:stretch>
      </xdr:blipFill>
      <xdr:spPr>
        <a:xfrm>
          <a:off x="12110357" y="58066214"/>
          <a:ext cx="8191500" cy="14001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1E44B-6337-4230-84EE-B095B9BAF463}">
  <dimension ref="A1:L175"/>
  <sheetViews>
    <sheetView tabSelected="1" topLeftCell="A3" zoomScale="55" zoomScaleNormal="55" workbookViewId="0">
      <selection activeCell="K6" sqref="K6"/>
    </sheetView>
  </sheetViews>
  <sheetFormatPr baseColWidth="10" defaultRowHeight="15" x14ac:dyDescent="0.25"/>
  <cols>
    <col min="1" max="1" width="11.140625" style="46" bestFit="1" customWidth="1"/>
    <col min="2" max="2" width="37.5703125" style="47" customWidth="1"/>
    <col min="3" max="3" width="33.42578125" style="48" customWidth="1"/>
    <col min="4" max="4" width="76.42578125" style="49" customWidth="1"/>
    <col min="5" max="5" width="21" style="47" customWidth="1"/>
    <col min="6" max="6" width="17.7109375" style="47" customWidth="1"/>
    <col min="7" max="7" width="18.7109375" style="50" customWidth="1"/>
    <col min="8" max="8" width="21.42578125" style="50" customWidth="1"/>
    <col min="9" max="9" width="22.5703125" style="51" customWidth="1"/>
    <col min="10" max="10" width="20" style="51" customWidth="1"/>
    <col min="11" max="11" width="14.7109375" customWidth="1"/>
    <col min="12" max="12" width="24.85546875" customWidth="1"/>
  </cols>
  <sheetData>
    <row r="1" spans="1:10" ht="51.6" customHeight="1" x14ac:dyDescent="0.25">
      <c r="A1" s="36"/>
      <c r="B1" s="37" t="s">
        <v>0</v>
      </c>
      <c r="C1" s="66" t="s">
        <v>1</v>
      </c>
      <c r="D1" s="68" t="s">
        <v>2</v>
      </c>
      <c r="E1" s="65" t="s">
        <v>111</v>
      </c>
      <c r="G1" s="71" t="s">
        <v>143</v>
      </c>
      <c r="H1" s="72"/>
      <c r="I1" s="71" t="s">
        <v>144</v>
      </c>
      <c r="J1" s="72"/>
    </row>
    <row r="2" spans="1:10" x14ac:dyDescent="0.25">
      <c r="A2" s="33"/>
      <c r="B2" s="37"/>
      <c r="C2" s="64"/>
      <c r="D2" s="38"/>
      <c r="E2" s="39"/>
      <c r="F2" s="39"/>
      <c r="G2" s="66" t="s">
        <v>112</v>
      </c>
      <c r="H2" s="67" t="s">
        <v>3</v>
      </c>
      <c r="I2" s="66" t="s">
        <v>112</v>
      </c>
      <c r="J2" s="67" t="s">
        <v>3</v>
      </c>
    </row>
    <row r="3" spans="1:10" ht="30" x14ac:dyDescent="0.25">
      <c r="A3" s="33">
        <v>1</v>
      </c>
      <c r="B3" s="30" t="s">
        <v>145</v>
      </c>
      <c r="C3" s="6">
        <v>6</v>
      </c>
      <c r="D3" s="7" t="s">
        <v>146</v>
      </c>
      <c r="E3" s="5" t="s">
        <v>113</v>
      </c>
      <c r="F3" s="8" t="s">
        <v>114</v>
      </c>
      <c r="G3" s="22">
        <v>2713200</v>
      </c>
      <c r="H3" s="70">
        <f t="shared" ref="H3:H48" si="0">C3*G3</f>
        <v>16279200</v>
      </c>
      <c r="I3" s="9"/>
      <c r="J3" s="9"/>
    </row>
    <row r="4" spans="1:10" ht="105" x14ac:dyDescent="0.25">
      <c r="A4" s="33">
        <v>2</v>
      </c>
      <c r="B4" s="30" t="s">
        <v>115</v>
      </c>
      <c r="C4" s="6">
        <v>20</v>
      </c>
      <c r="D4" s="7" t="s">
        <v>116</v>
      </c>
      <c r="E4" s="5" t="s">
        <v>117</v>
      </c>
      <c r="F4" s="8" t="s">
        <v>114</v>
      </c>
      <c r="G4" s="22">
        <v>61880</v>
      </c>
      <c r="H4" s="70">
        <f t="shared" si="0"/>
        <v>1237600</v>
      </c>
      <c r="I4" s="9"/>
      <c r="J4" s="9"/>
    </row>
    <row r="5" spans="1:10" ht="60" x14ac:dyDescent="0.25">
      <c r="A5" s="33">
        <v>3</v>
      </c>
      <c r="B5" s="30" t="s">
        <v>118</v>
      </c>
      <c r="C5" s="6">
        <v>3</v>
      </c>
      <c r="D5" s="7" t="s">
        <v>119</v>
      </c>
      <c r="E5" s="5" t="s">
        <v>120</v>
      </c>
      <c r="F5" s="8" t="s">
        <v>114</v>
      </c>
      <c r="G5" s="22">
        <v>1747813</v>
      </c>
      <c r="H5" s="70">
        <f t="shared" si="0"/>
        <v>5243439</v>
      </c>
      <c r="I5" s="9"/>
      <c r="J5" s="9"/>
    </row>
    <row r="6" spans="1:10" ht="90" x14ac:dyDescent="0.25">
      <c r="A6" s="33">
        <v>4</v>
      </c>
      <c r="B6" s="30" t="s">
        <v>121</v>
      </c>
      <c r="C6" s="6">
        <v>2</v>
      </c>
      <c r="D6" s="7" t="s">
        <v>122</v>
      </c>
      <c r="E6" s="5" t="s">
        <v>113</v>
      </c>
      <c r="F6" s="8" t="s">
        <v>114</v>
      </c>
      <c r="G6" s="22">
        <v>9710400</v>
      </c>
      <c r="H6" s="70">
        <f t="shared" si="0"/>
        <v>19420800</v>
      </c>
      <c r="I6" s="9"/>
      <c r="J6" s="9"/>
    </row>
    <row r="7" spans="1:10" ht="90" x14ac:dyDescent="0.25">
      <c r="A7" s="33">
        <v>5</v>
      </c>
      <c r="B7" s="30" t="s">
        <v>123</v>
      </c>
      <c r="C7" s="6">
        <v>40</v>
      </c>
      <c r="D7" s="7" t="s">
        <v>124</v>
      </c>
      <c r="E7" s="5" t="s">
        <v>125</v>
      </c>
      <c r="F7" s="8" t="s">
        <v>114</v>
      </c>
      <c r="G7" s="22">
        <v>4212600</v>
      </c>
      <c r="H7" s="70">
        <f t="shared" si="0"/>
        <v>168504000</v>
      </c>
      <c r="I7" s="9"/>
      <c r="J7" s="9"/>
    </row>
    <row r="8" spans="1:10" ht="105" x14ac:dyDescent="0.25">
      <c r="A8" s="33">
        <v>6</v>
      </c>
      <c r="B8" s="30" t="s">
        <v>126</v>
      </c>
      <c r="C8" s="6">
        <v>2</v>
      </c>
      <c r="D8" s="7" t="s">
        <v>127</v>
      </c>
      <c r="E8" s="5" t="s">
        <v>113</v>
      </c>
      <c r="F8" s="8" t="s">
        <v>114</v>
      </c>
      <c r="G8" s="22">
        <v>386750</v>
      </c>
      <c r="H8" s="70">
        <f t="shared" si="0"/>
        <v>773500</v>
      </c>
      <c r="I8" s="9"/>
      <c r="J8" s="9"/>
    </row>
    <row r="9" spans="1:10" x14ac:dyDescent="0.25">
      <c r="A9" s="33">
        <v>7</v>
      </c>
      <c r="B9" s="30" t="s">
        <v>128</v>
      </c>
      <c r="C9" s="6">
        <v>1</v>
      </c>
      <c r="D9" s="7" t="s">
        <v>129</v>
      </c>
      <c r="E9" s="5" t="s">
        <v>120</v>
      </c>
      <c r="F9" s="8" t="s">
        <v>114</v>
      </c>
      <c r="G9" s="22">
        <v>2284800</v>
      </c>
      <c r="H9" s="70">
        <f t="shared" si="0"/>
        <v>2284800</v>
      </c>
      <c r="I9" s="9"/>
      <c r="J9" s="9"/>
    </row>
    <row r="10" spans="1:10" ht="30" x14ac:dyDescent="0.25">
      <c r="A10" s="33">
        <v>8</v>
      </c>
      <c r="B10" s="30" t="s">
        <v>130</v>
      </c>
      <c r="C10" s="6">
        <v>80</v>
      </c>
      <c r="D10" s="7" t="s">
        <v>131</v>
      </c>
      <c r="E10" s="5" t="s">
        <v>125</v>
      </c>
      <c r="F10" s="8" t="s">
        <v>114</v>
      </c>
      <c r="G10" s="22">
        <v>41769</v>
      </c>
      <c r="H10" s="70">
        <f t="shared" si="0"/>
        <v>3341520</v>
      </c>
      <c r="I10" s="9"/>
      <c r="J10" s="9"/>
    </row>
    <row r="11" spans="1:10" ht="180" x14ac:dyDescent="0.25">
      <c r="A11" s="33">
        <v>9</v>
      </c>
      <c r="B11" s="30" t="s">
        <v>132</v>
      </c>
      <c r="C11" s="6">
        <v>22</v>
      </c>
      <c r="D11" s="7" t="s">
        <v>133</v>
      </c>
      <c r="E11" s="5" t="s">
        <v>113</v>
      </c>
      <c r="F11" s="8" t="s">
        <v>114</v>
      </c>
      <c r="G11" s="22">
        <v>3332000</v>
      </c>
      <c r="H11" s="70">
        <f t="shared" si="0"/>
        <v>73304000</v>
      </c>
      <c r="I11" s="9"/>
      <c r="J11" s="9"/>
    </row>
    <row r="12" spans="1:10" ht="240" x14ac:dyDescent="0.25">
      <c r="A12" s="33">
        <v>10</v>
      </c>
      <c r="B12" s="30" t="s">
        <v>134</v>
      </c>
      <c r="C12" s="6">
        <v>1</v>
      </c>
      <c r="D12" s="7" t="s">
        <v>135</v>
      </c>
      <c r="E12" s="5" t="s">
        <v>117</v>
      </c>
      <c r="F12" s="8" t="s">
        <v>114</v>
      </c>
      <c r="G12" s="22">
        <v>58905000</v>
      </c>
      <c r="H12" s="70">
        <f t="shared" si="0"/>
        <v>58905000</v>
      </c>
      <c r="I12" s="9"/>
      <c r="J12" s="9"/>
    </row>
    <row r="13" spans="1:10" ht="90" x14ac:dyDescent="0.25">
      <c r="A13" s="33">
        <v>11</v>
      </c>
      <c r="B13" s="30" t="s">
        <v>136</v>
      </c>
      <c r="C13" s="6">
        <v>1</v>
      </c>
      <c r="D13" s="7" t="s">
        <v>137</v>
      </c>
      <c r="E13" s="5" t="s">
        <v>113</v>
      </c>
      <c r="F13" s="8" t="s">
        <v>114</v>
      </c>
      <c r="G13" s="22">
        <v>6497400</v>
      </c>
      <c r="H13" s="70">
        <f t="shared" si="0"/>
        <v>6497400</v>
      </c>
      <c r="I13" s="9"/>
      <c r="J13" s="9"/>
    </row>
    <row r="14" spans="1:10" ht="60" x14ac:dyDescent="0.25">
      <c r="A14" s="33">
        <v>12</v>
      </c>
      <c r="B14" s="30" t="s">
        <v>138</v>
      </c>
      <c r="C14" s="6">
        <v>40</v>
      </c>
      <c r="D14" s="7" t="s">
        <v>139</v>
      </c>
      <c r="E14" s="5" t="s">
        <v>120</v>
      </c>
      <c r="F14" s="8" t="s">
        <v>114</v>
      </c>
      <c r="G14" s="22">
        <v>23205</v>
      </c>
      <c r="H14" s="70">
        <f t="shared" si="0"/>
        <v>928200</v>
      </c>
      <c r="I14" s="9"/>
      <c r="J14" s="9"/>
    </row>
    <row r="15" spans="1:10" ht="105" x14ac:dyDescent="0.25">
      <c r="A15" s="33">
        <v>13</v>
      </c>
      <c r="B15" s="30" t="s">
        <v>140</v>
      </c>
      <c r="C15" s="6">
        <v>1</v>
      </c>
      <c r="D15" s="7" t="s">
        <v>141</v>
      </c>
      <c r="E15" s="5" t="s">
        <v>142</v>
      </c>
      <c r="F15" s="8" t="s">
        <v>114</v>
      </c>
      <c r="G15" s="22">
        <v>6152300</v>
      </c>
      <c r="H15" s="70">
        <f t="shared" si="0"/>
        <v>6152300</v>
      </c>
      <c r="I15" s="9"/>
      <c r="J15" s="9"/>
    </row>
    <row r="16" spans="1:10" ht="75" x14ac:dyDescent="0.25">
      <c r="A16" s="33">
        <v>14</v>
      </c>
      <c r="B16" s="30" t="s">
        <v>147</v>
      </c>
      <c r="C16" s="6">
        <v>57</v>
      </c>
      <c r="D16" s="7" t="s">
        <v>148</v>
      </c>
      <c r="E16" s="5" t="s">
        <v>117</v>
      </c>
      <c r="F16" s="8" t="s">
        <v>149</v>
      </c>
      <c r="G16" s="22">
        <v>927470</v>
      </c>
      <c r="H16" s="70">
        <f t="shared" si="0"/>
        <v>52865790</v>
      </c>
      <c r="I16" s="9"/>
      <c r="J16" s="9"/>
    </row>
    <row r="17" spans="1:10" ht="75" x14ac:dyDescent="0.25">
      <c r="A17" s="33">
        <v>15</v>
      </c>
      <c r="B17" s="30" t="s">
        <v>150</v>
      </c>
      <c r="C17" s="6">
        <v>3</v>
      </c>
      <c r="D17" s="7" t="s">
        <v>151</v>
      </c>
      <c r="E17" s="5"/>
      <c r="F17" s="8" t="s">
        <v>149</v>
      </c>
      <c r="G17" s="34">
        <v>993393</v>
      </c>
      <c r="H17" s="70">
        <f t="shared" si="0"/>
        <v>2980179</v>
      </c>
      <c r="I17" s="9"/>
      <c r="J17" s="9"/>
    </row>
    <row r="18" spans="1:10" ht="75" x14ac:dyDescent="0.25">
      <c r="A18" s="33">
        <v>16</v>
      </c>
      <c r="B18" s="30" t="s">
        <v>152</v>
      </c>
      <c r="C18" s="6">
        <v>1</v>
      </c>
      <c r="D18" s="7" t="s">
        <v>153</v>
      </c>
      <c r="E18" s="5" t="s">
        <v>117</v>
      </c>
      <c r="F18" s="8" t="s">
        <v>149</v>
      </c>
      <c r="G18" s="34">
        <v>150000000</v>
      </c>
      <c r="H18" s="70">
        <f t="shared" si="0"/>
        <v>150000000</v>
      </c>
      <c r="I18" s="9"/>
      <c r="J18" s="9"/>
    </row>
    <row r="19" spans="1:10" ht="30" x14ac:dyDescent="0.25">
      <c r="A19" s="33">
        <v>17</v>
      </c>
      <c r="B19" s="40" t="s">
        <v>154</v>
      </c>
      <c r="C19" s="23">
        <v>1</v>
      </c>
      <c r="D19" s="10" t="s">
        <v>155</v>
      </c>
      <c r="E19" s="10" t="s">
        <v>156</v>
      </c>
      <c r="F19" s="11" t="s">
        <v>114</v>
      </c>
      <c r="G19" s="35">
        <v>2100000</v>
      </c>
      <c r="H19" s="70">
        <f t="shared" si="0"/>
        <v>2100000</v>
      </c>
      <c r="I19" s="41"/>
      <c r="J19" s="41"/>
    </row>
    <row r="20" spans="1:10" ht="30" x14ac:dyDescent="0.25">
      <c r="A20" s="33">
        <v>18</v>
      </c>
      <c r="B20" s="40" t="s">
        <v>157</v>
      </c>
      <c r="C20" s="23">
        <v>1</v>
      </c>
      <c r="D20" s="10" t="s">
        <v>158</v>
      </c>
      <c r="E20" s="10" t="s">
        <v>156</v>
      </c>
      <c r="F20" s="11" t="s">
        <v>114</v>
      </c>
      <c r="G20" s="24">
        <v>1560819.24</v>
      </c>
      <c r="H20" s="70">
        <f t="shared" si="0"/>
        <v>1560819.24</v>
      </c>
      <c r="I20" s="41"/>
      <c r="J20" s="41"/>
    </row>
    <row r="21" spans="1:10" ht="30" x14ac:dyDescent="0.25">
      <c r="A21" s="33">
        <v>19</v>
      </c>
      <c r="B21" s="40" t="s">
        <v>159</v>
      </c>
      <c r="C21" s="23">
        <v>2</v>
      </c>
      <c r="D21" s="10" t="s">
        <v>160</v>
      </c>
      <c r="E21" s="10" t="s">
        <v>156</v>
      </c>
      <c r="F21" s="11" t="s">
        <v>114</v>
      </c>
      <c r="G21" s="24">
        <v>51900</v>
      </c>
      <c r="H21" s="70">
        <f t="shared" si="0"/>
        <v>103800</v>
      </c>
      <c r="I21" s="41"/>
      <c r="J21" s="41"/>
    </row>
    <row r="22" spans="1:10" x14ac:dyDescent="0.25">
      <c r="A22" s="33">
        <v>20</v>
      </c>
      <c r="B22" s="40" t="s">
        <v>161</v>
      </c>
      <c r="C22" s="23">
        <v>1</v>
      </c>
      <c r="D22" s="10" t="s">
        <v>162</v>
      </c>
      <c r="E22" s="10" t="s">
        <v>156</v>
      </c>
      <c r="F22" s="11" t="s">
        <v>114</v>
      </c>
      <c r="G22" s="24">
        <v>1254706.6399999999</v>
      </c>
      <c r="H22" s="70">
        <f t="shared" si="0"/>
        <v>1254706.6399999999</v>
      </c>
      <c r="I22" s="41"/>
      <c r="J22" s="41"/>
    </row>
    <row r="23" spans="1:10" ht="30" x14ac:dyDescent="0.25">
      <c r="A23" s="33">
        <v>21</v>
      </c>
      <c r="B23" s="40" t="s">
        <v>163</v>
      </c>
      <c r="C23" s="23">
        <v>4</v>
      </c>
      <c r="D23" s="10" t="s">
        <v>164</v>
      </c>
      <c r="E23" s="10" t="s">
        <v>156</v>
      </c>
      <c r="F23" s="11" t="s">
        <v>114</v>
      </c>
      <c r="G23" s="24">
        <v>415600</v>
      </c>
      <c r="H23" s="70">
        <f t="shared" si="0"/>
        <v>1662400</v>
      </c>
      <c r="I23" s="42"/>
      <c r="J23" s="42"/>
    </row>
    <row r="24" spans="1:10" ht="30" x14ac:dyDescent="0.25">
      <c r="A24" s="33">
        <v>22</v>
      </c>
      <c r="B24" s="40" t="s">
        <v>163</v>
      </c>
      <c r="C24" s="23">
        <v>5</v>
      </c>
      <c r="D24" s="10" t="s">
        <v>165</v>
      </c>
      <c r="E24" s="10" t="s">
        <v>156</v>
      </c>
      <c r="F24" s="11" t="s">
        <v>114</v>
      </c>
      <c r="G24" s="24">
        <v>350000</v>
      </c>
      <c r="H24" s="70">
        <f t="shared" si="0"/>
        <v>1750000</v>
      </c>
      <c r="I24" s="42"/>
      <c r="J24" s="42"/>
    </row>
    <row r="25" spans="1:10" ht="30" x14ac:dyDescent="0.25">
      <c r="A25" s="33">
        <v>23</v>
      </c>
      <c r="B25" s="40" t="s">
        <v>163</v>
      </c>
      <c r="C25" s="23">
        <v>2</v>
      </c>
      <c r="D25" s="10" t="s">
        <v>166</v>
      </c>
      <c r="E25" s="10" t="s">
        <v>156</v>
      </c>
      <c r="F25" s="11" t="s">
        <v>114</v>
      </c>
      <c r="G25" s="24">
        <v>384650</v>
      </c>
      <c r="H25" s="70">
        <f t="shared" si="0"/>
        <v>769300</v>
      </c>
      <c r="I25" s="42"/>
      <c r="J25" s="42"/>
    </row>
    <row r="26" spans="1:10" ht="30" x14ac:dyDescent="0.25">
      <c r="A26" s="33">
        <v>24</v>
      </c>
      <c r="B26" s="40" t="s">
        <v>167</v>
      </c>
      <c r="C26" s="23">
        <v>11</v>
      </c>
      <c r="D26" s="10" t="s">
        <v>168</v>
      </c>
      <c r="E26" s="10" t="s">
        <v>156</v>
      </c>
      <c r="F26" s="11" t="s">
        <v>114</v>
      </c>
      <c r="G26" s="24">
        <v>14200</v>
      </c>
      <c r="H26" s="70">
        <f t="shared" si="0"/>
        <v>156200</v>
      </c>
      <c r="I26" s="42"/>
      <c r="J26" s="42"/>
    </row>
    <row r="27" spans="1:10" x14ac:dyDescent="0.25">
      <c r="A27" s="33">
        <v>25</v>
      </c>
      <c r="B27" s="40" t="s">
        <v>169</v>
      </c>
      <c r="C27" s="23">
        <v>11</v>
      </c>
      <c r="D27" s="10" t="s">
        <v>170</v>
      </c>
      <c r="E27" s="10" t="s">
        <v>156</v>
      </c>
      <c r="F27" s="11" t="s">
        <v>114</v>
      </c>
      <c r="G27" s="24">
        <v>27160</v>
      </c>
      <c r="H27" s="70">
        <f t="shared" si="0"/>
        <v>298760</v>
      </c>
      <c r="I27" s="42"/>
      <c r="J27" s="42"/>
    </row>
    <row r="28" spans="1:10" ht="30" x14ac:dyDescent="0.25">
      <c r="A28" s="33">
        <v>26</v>
      </c>
      <c r="B28" s="40" t="s">
        <v>171</v>
      </c>
      <c r="C28" s="23">
        <v>1</v>
      </c>
      <c r="D28" s="10" t="s">
        <v>172</v>
      </c>
      <c r="E28" s="10" t="s">
        <v>156</v>
      </c>
      <c r="F28" s="11" t="s">
        <v>114</v>
      </c>
      <c r="G28" s="24">
        <v>242500</v>
      </c>
      <c r="H28" s="70">
        <f t="shared" si="0"/>
        <v>242500</v>
      </c>
      <c r="I28" s="42"/>
      <c r="J28" s="42"/>
    </row>
    <row r="29" spans="1:10" x14ac:dyDescent="0.25">
      <c r="A29" s="33">
        <v>27</v>
      </c>
      <c r="B29" s="25" t="s">
        <v>173</v>
      </c>
      <c r="C29" s="12">
        <v>2</v>
      </c>
      <c r="D29" s="25" t="s">
        <v>174</v>
      </c>
      <c r="E29" s="10" t="s">
        <v>175</v>
      </c>
      <c r="F29" s="11" t="s">
        <v>114</v>
      </c>
      <c r="G29" s="26">
        <v>3980000</v>
      </c>
      <c r="H29" s="70">
        <f t="shared" si="0"/>
        <v>7960000</v>
      </c>
      <c r="I29" s="43"/>
      <c r="J29" s="42"/>
    </row>
    <row r="30" spans="1:10" x14ac:dyDescent="0.25">
      <c r="A30" s="33">
        <v>28</v>
      </c>
      <c r="B30" s="25" t="s">
        <v>176</v>
      </c>
      <c r="C30" s="12">
        <v>1</v>
      </c>
      <c r="D30" s="25" t="s">
        <v>177</v>
      </c>
      <c r="E30" s="10" t="s">
        <v>175</v>
      </c>
      <c r="F30" s="11" t="s">
        <v>114</v>
      </c>
      <c r="G30" s="26">
        <v>2907000</v>
      </c>
      <c r="H30" s="70">
        <f t="shared" si="0"/>
        <v>2907000</v>
      </c>
      <c r="I30" s="43"/>
      <c r="J30" s="42"/>
    </row>
    <row r="31" spans="1:10" x14ac:dyDescent="0.25">
      <c r="A31" s="33">
        <v>29</v>
      </c>
      <c r="B31" s="25" t="s">
        <v>178</v>
      </c>
      <c r="C31" s="12">
        <v>1</v>
      </c>
      <c r="D31" s="25" t="s">
        <v>179</v>
      </c>
      <c r="E31" s="10" t="s">
        <v>175</v>
      </c>
      <c r="F31" s="11" t="s">
        <v>114</v>
      </c>
      <c r="G31" s="26">
        <v>6710000</v>
      </c>
      <c r="H31" s="70">
        <f t="shared" si="0"/>
        <v>6710000</v>
      </c>
      <c r="I31" s="43"/>
      <c r="J31" s="42"/>
    </row>
    <row r="32" spans="1:10" x14ac:dyDescent="0.25">
      <c r="A32" s="33">
        <v>30</v>
      </c>
      <c r="B32" s="25" t="s">
        <v>180</v>
      </c>
      <c r="C32" s="12">
        <v>2</v>
      </c>
      <c r="D32" s="25" t="s">
        <v>181</v>
      </c>
      <c r="E32" s="10" t="s">
        <v>175</v>
      </c>
      <c r="F32" s="11" t="s">
        <v>114</v>
      </c>
      <c r="G32" s="26">
        <v>1964880</v>
      </c>
      <c r="H32" s="70">
        <f t="shared" si="0"/>
        <v>3929760</v>
      </c>
      <c r="I32" s="43"/>
      <c r="J32" s="42"/>
    </row>
    <row r="33" spans="1:10" x14ac:dyDescent="0.25">
      <c r="A33" s="33">
        <v>31</v>
      </c>
      <c r="B33" s="25" t="s">
        <v>182</v>
      </c>
      <c r="C33" s="12">
        <v>1</v>
      </c>
      <c r="D33" s="25" t="s">
        <v>183</v>
      </c>
      <c r="E33" s="10" t="s">
        <v>175</v>
      </c>
      <c r="F33" s="11" t="s">
        <v>114</v>
      </c>
      <c r="G33" s="26">
        <v>6375000</v>
      </c>
      <c r="H33" s="70">
        <f t="shared" si="0"/>
        <v>6375000</v>
      </c>
      <c r="I33" s="43"/>
      <c r="J33" s="42"/>
    </row>
    <row r="34" spans="1:10" x14ac:dyDescent="0.25">
      <c r="A34" s="33">
        <v>32</v>
      </c>
      <c r="B34" s="25" t="s">
        <v>184</v>
      </c>
      <c r="C34" s="12">
        <v>1</v>
      </c>
      <c r="D34" s="25" t="s">
        <v>185</v>
      </c>
      <c r="E34" s="10" t="s">
        <v>175</v>
      </c>
      <c r="F34" s="11" t="s">
        <v>114</v>
      </c>
      <c r="G34" s="26">
        <v>720000</v>
      </c>
      <c r="H34" s="70">
        <f t="shared" si="0"/>
        <v>720000</v>
      </c>
      <c r="I34" s="43"/>
      <c r="J34" s="43"/>
    </row>
    <row r="35" spans="1:10" x14ac:dyDescent="0.25">
      <c r="A35" s="33">
        <v>33</v>
      </c>
      <c r="B35" s="25" t="s">
        <v>186</v>
      </c>
      <c r="C35" s="12">
        <v>6</v>
      </c>
      <c r="D35" s="25" t="s">
        <v>187</v>
      </c>
      <c r="E35" s="10" t="s">
        <v>175</v>
      </c>
      <c r="F35" s="11" t="s">
        <v>114</v>
      </c>
      <c r="G35" s="26">
        <v>572400</v>
      </c>
      <c r="H35" s="70">
        <f t="shared" si="0"/>
        <v>3434400</v>
      </c>
      <c r="I35" s="43"/>
      <c r="J35" s="43"/>
    </row>
    <row r="36" spans="1:10" x14ac:dyDescent="0.25">
      <c r="A36" s="33">
        <v>34</v>
      </c>
      <c r="B36" s="25" t="s">
        <v>188</v>
      </c>
      <c r="C36" s="12">
        <v>1</v>
      </c>
      <c r="D36" s="25" t="s">
        <v>189</v>
      </c>
      <c r="E36" s="10" t="s">
        <v>175</v>
      </c>
      <c r="F36" s="11" t="s">
        <v>114</v>
      </c>
      <c r="G36" s="26">
        <v>342000</v>
      </c>
      <c r="H36" s="70">
        <f t="shared" si="0"/>
        <v>342000</v>
      </c>
      <c r="I36" s="43"/>
      <c r="J36" s="43"/>
    </row>
    <row r="37" spans="1:10" x14ac:dyDescent="0.25">
      <c r="A37" s="33">
        <v>35</v>
      </c>
      <c r="B37" s="25" t="s">
        <v>190</v>
      </c>
      <c r="C37" s="12">
        <v>2</v>
      </c>
      <c r="D37" s="25" t="s">
        <v>191</v>
      </c>
      <c r="E37" s="10" t="s">
        <v>175</v>
      </c>
      <c r="F37" s="11" t="s">
        <v>114</v>
      </c>
      <c r="G37" s="26">
        <v>324000</v>
      </c>
      <c r="H37" s="70">
        <f t="shared" si="0"/>
        <v>648000</v>
      </c>
      <c r="I37" s="43"/>
      <c r="J37" s="43"/>
    </row>
    <row r="38" spans="1:10" x14ac:dyDescent="0.25">
      <c r="A38" s="33">
        <v>36</v>
      </c>
      <c r="B38" s="25" t="s">
        <v>192</v>
      </c>
      <c r="C38" s="12">
        <v>2</v>
      </c>
      <c r="D38" s="25" t="s">
        <v>193</v>
      </c>
      <c r="E38" s="10" t="s">
        <v>175</v>
      </c>
      <c r="F38" s="11" t="s">
        <v>114</v>
      </c>
      <c r="G38" s="26">
        <v>583200</v>
      </c>
      <c r="H38" s="70">
        <f t="shared" si="0"/>
        <v>1166400</v>
      </c>
      <c r="I38" s="43"/>
      <c r="J38" s="43"/>
    </row>
    <row r="39" spans="1:10" x14ac:dyDescent="0.25">
      <c r="A39" s="33">
        <v>37</v>
      </c>
      <c r="B39" s="25" t="s">
        <v>194</v>
      </c>
      <c r="C39" s="12">
        <v>1</v>
      </c>
      <c r="D39" s="25" t="s">
        <v>195</v>
      </c>
      <c r="E39" s="10" t="s">
        <v>175</v>
      </c>
      <c r="F39" s="11" t="s">
        <v>114</v>
      </c>
      <c r="G39" s="26">
        <v>450000</v>
      </c>
      <c r="H39" s="70">
        <f t="shared" si="0"/>
        <v>450000</v>
      </c>
      <c r="I39" s="43"/>
      <c r="J39" s="43"/>
    </row>
    <row r="40" spans="1:10" ht="45" x14ac:dyDescent="0.25">
      <c r="A40" s="33">
        <v>38</v>
      </c>
      <c r="B40" s="25" t="s">
        <v>228</v>
      </c>
      <c r="C40" s="27">
        <v>2</v>
      </c>
      <c r="D40" s="28" t="s">
        <v>229</v>
      </c>
      <c r="E40" s="10" t="s">
        <v>246</v>
      </c>
      <c r="F40" s="11" t="s">
        <v>114</v>
      </c>
      <c r="G40" s="24">
        <v>92000</v>
      </c>
      <c r="H40" s="70">
        <f t="shared" si="0"/>
        <v>184000</v>
      </c>
      <c r="I40" s="43"/>
      <c r="J40" s="43"/>
    </row>
    <row r="41" spans="1:10" ht="56.25" x14ac:dyDescent="0.25">
      <c r="A41" s="33">
        <v>39</v>
      </c>
      <c r="B41" s="25" t="s">
        <v>230</v>
      </c>
      <c r="C41" s="27">
        <v>3</v>
      </c>
      <c r="D41" s="28" t="s">
        <v>231</v>
      </c>
      <c r="E41" s="10" t="s">
        <v>246</v>
      </c>
      <c r="F41" s="11" t="s">
        <v>114</v>
      </c>
      <c r="G41" s="24">
        <v>230000</v>
      </c>
      <c r="H41" s="70">
        <f t="shared" si="0"/>
        <v>690000</v>
      </c>
      <c r="I41" s="43"/>
      <c r="J41" s="43"/>
    </row>
    <row r="42" spans="1:10" ht="56.25" x14ac:dyDescent="0.25">
      <c r="A42" s="33">
        <v>40</v>
      </c>
      <c r="B42" s="25" t="s">
        <v>232</v>
      </c>
      <c r="C42" s="27">
        <v>2</v>
      </c>
      <c r="D42" s="28" t="s">
        <v>233</v>
      </c>
      <c r="E42" s="10" t="s">
        <v>246</v>
      </c>
      <c r="F42" s="11" t="s">
        <v>114</v>
      </c>
      <c r="G42" s="24">
        <v>362500</v>
      </c>
      <c r="H42" s="70">
        <f t="shared" si="0"/>
        <v>725000</v>
      </c>
      <c r="I42" s="43"/>
      <c r="J42" s="43"/>
    </row>
    <row r="43" spans="1:10" ht="67.5" x14ac:dyDescent="0.25">
      <c r="A43" s="33">
        <v>41</v>
      </c>
      <c r="B43" s="25" t="s">
        <v>234</v>
      </c>
      <c r="C43" s="27">
        <v>1</v>
      </c>
      <c r="D43" s="28" t="s">
        <v>235</v>
      </c>
      <c r="E43" s="10" t="s">
        <v>246</v>
      </c>
      <c r="F43" s="11" t="s">
        <v>114</v>
      </c>
      <c r="G43" s="24">
        <v>1265000</v>
      </c>
      <c r="H43" s="70">
        <f t="shared" si="0"/>
        <v>1265000</v>
      </c>
      <c r="I43" s="43"/>
      <c r="J43" s="43"/>
    </row>
    <row r="44" spans="1:10" ht="45" x14ac:dyDescent="0.25">
      <c r="A44" s="33">
        <v>42</v>
      </c>
      <c r="B44" s="25" t="s">
        <v>236</v>
      </c>
      <c r="C44" s="27">
        <v>1</v>
      </c>
      <c r="D44" s="28" t="s">
        <v>237</v>
      </c>
      <c r="E44" s="10" t="s">
        <v>246</v>
      </c>
      <c r="F44" s="11" t="s">
        <v>114</v>
      </c>
      <c r="G44" s="24">
        <v>1420000</v>
      </c>
      <c r="H44" s="70">
        <f t="shared" si="0"/>
        <v>1420000</v>
      </c>
      <c r="I44" s="43"/>
      <c r="J44" s="43"/>
    </row>
    <row r="45" spans="1:10" ht="78.75" x14ac:dyDescent="0.25">
      <c r="A45" s="33">
        <v>43</v>
      </c>
      <c r="B45" s="25" t="s">
        <v>238</v>
      </c>
      <c r="C45" s="27">
        <v>1</v>
      </c>
      <c r="D45" s="28" t="s">
        <v>239</v>
      </c>
      <c r="E45" s="10" t="s">
        <v>246</v>
      </c>
      <c r="F45" s="11" t="s">
        <v>114</v>
      </c>
      <c r="G45" s="24">
        <v>2680000</v>
      </c>
      <c r="H45" s="70">
        <f t="shared" si="0"/>
        <v>2680000</v>
      </c>
      <c r="I45" s="43"/>
      <c r="J45" s="43"/>
    </row>
    <row r="46" spans="1:10" ht="45" x14ac:dyDescent="0.25">
      <c r="A46" s="33">
        <v>44</v>
      </c>
      <c r="B46" s="25" t="s">
        <v>240</v>
      </c>
      <c r="C46" s="27">
        <v>1</v>
      </c>
      <c r="D46" s="28" t="s">
        <v>241</v>
      </c>
      <c r="E46" s="10" t="s">
        <v>246</v>
      </c>
      <c r="F46" s="11" t="s">
        <v>114</v>
      </c>
      <c r="G46" s="24">
        <v>1417000</v>
      </c>
      <c r="H46" s="70">
        <f t="shared" si="0"/>
        <v>1417000</v>
      </c>
      <c r="I46" s="43"/>
      <c r="J46" s="43"/>
    </row>
    <row r="47" spans="1:10" ht="56.25" x14ac:dyDescent="0.25">
      <c r="A47" s="33">
        <v>45</v>
      </c>
      <c r="B47" s="25" t="s">
        <v>242</v>
      </c>
      <c r="C47" s="27">
        <v>2</v>
      </c>
      <c r="D47" s="28" t="s">
        <v>243</v>
      </c>
      <c r="E47" s="10" t="s">
        <v>246</v>
      </c>
      <c r="F47" s="11" t="s">
        <v>114</v>
      </c>
      <c r="G47" s="24">
        <v>2050000</v>
      </c>
      <c r="H47" s="70">
        <f t="shared" si="0"/>
        <v>4100000</v>
      </c>
      <c r="I47" s="43"/>
      <c r="J47" s="43"/>
    </row>
    <row r="48" spans="1:10" ht="45" x14ac:dyDescent="0.25">
      <c r="A48" s="33">
        <v>46</v>
      </c>
      <c r="B48" s="25" t="s">
        <v>244</v>
      </c>
      <c r="C48" s="27">
        <v>3</v>
      </c>
      <c r="D48" s="28" t="s">
        <v>245</v>
      </c>
      <c r="E48" s="10" t="s">
        <v>246</v>
      </c>
      <c r="F48" s="11" t="s">
        <v>114</v>
      </c>
      <c r="G48" s="24">
        <v>1930000</v>
      </c>
      <c r="H48" s="70">
        <f t="shared" si="0"/>
        <v>5790000</v>
      </c>
      <c r="I48" s="43"/>
      <c r="J48" s="43"/>
    </row>
    <row r="49" spans="1:10" ht="30" x14ac:dyDescent="0.25">
      <c r="A49" s="33">
        <v>47</v>
      </c>
      <c r="B49" s="31" t="s">
        <v>4</v>
      </c>
      <c r="C49" s="13">
        <v>1</v>
      </c>
      <c r="D49" s="14" t="s">
        <v>5</v>
      </c>
      <c r="E49" s="15"/>
      <c r="F49" s="15" t="s">
        <v>6</v>
      </c>
      <c r="G49" s="43"/>
      <c r="H49" s="43"/>
      <c r="I49" s="44">
        <v>900000</v>
      </c>
      <c r="J49" s="16">
        <f>C49*I49</f>
        <v>900000</v>
      </c>
    </row>
    <row r="50" spans="1:10" ht="30" x14ac:dyDescent="0.25">
      <c r="A50" s="33">
        <v>48</v>
      </c>
      <c r="B50" s="63" t="s">
        <v>7</v>
      </c>
      <c r="C50" s="17">
        <v>1</v>
      </c>
      <c r="D50" s="18" t="s">
        <v>8</v>
      </c>
      <c r="E50" s="15"/>
      <c r="F50" s="19" t="s">
        <v>9</v>
      </c>
      <c r="G50" s="43"/>
      <c r="H50" s="43"/>
      <c r="I50" s="16">
        <v>519360</v>
      </c>
      <c r="J50" s="16">
        <f t="shared" ref="J50:J108" si="1">C50*I50</f>
        <v>519360</v>
      </c>
    </row>
    <row r="51" spans="1:10" x14ac:dyDescent="0.25">
      <c r="A51" s="33">
        <v>49</v>
      </c>
      <c r="B51" s="63" t="s">
        <v>10</v>
      </c>
      <c r="C51" s="29">
        <v>3</v>
      </c>
      <c r="D51" s="18" t="s">
        <v>11</v>
      </c>
      <c r="E51" s="15"/>
      <c r="F51" s="19" t="s">
        <v>12</v>
      </c>
      <c r="G51" s="43"/>
      <c r="H51" s="43"/>
      <c r="I51" s="16">
        <v>28890</v>
      </c>
      <c r="J51" s="16">
        <f t="shared" si="1"/>
        <v>86670</v>
      </c>
    </row>
    <row r="52" spans="1:10" ht="90" x14ac:dyDescent="0.25">
      <c r="A52" s="33">
        <v>50</v>
      </c>
      <c r="B52" s="31" t="s">
        <v>13</v>
      </c>
      <c r="C52" s="17">
        <v>2</v>
      </c>
      <c r="D52" s="18" t="s">
        <v>14</v>
      </c>
      <c r="E52" s="15"/>
      <c r="F52" s="19" t="s">
        <v>15</v>
      </c>
      <c r="G52" s="43"/>
      <c r="H52" s="43"/>
      <c r="I52" s="16">
        <v>7452000</v>
      </c>
      <c r="J52" s="16">
        <f t="shared" si="1"/>
        <v>14904000</v>
      </c>
    </row>
    <row r="53" spans="1:10" ht="45" x14ac:dyDescent="0.25">
      <c r="A53" s="33">
        <v>51</v>
      </c>
      <c r="B53" s="31" t="s">
        <v>16</v>
      </c>
      <c r="C53" s="17">
        <v>20</v>
      </c>
      <c r="D53" s="18" t="s">
        <v>17</v>
      </c>
      <c r="E53" s="15"/>
      <c r="F53" s="19" t="s">
        <v>9</v>
      </c>
      <c r="G53" s="43"/>
      <c r="H53" s="43"/>
      <c r="I53" s="16">
        <v>64880</v>
      </c>
      <c r="J53" s="16">
        <f t="shared" si="1"/>
        <v>1297600</v>
      </c>
    </row>
    <row r="54" spans="1:10" ht="30" x14ac:dyDescent="0.25">
      <c r="A54" s="33">
        <v>52</v>
      </c>
      <c r="B54" s="63" t="s">
        <v>18</v>
      </c>
      <c r="C54" s="29">
        <v>3</v>
      </c>
      <c r="D54" s="18" t="s">
        <v>196</v>
      </c>
      <c r="E54" s="15"/>
      <c r="F54" s="19" t="s">
        <v>12</v>
      </c>
      <c r="G54" s="43"/>
      <c r="H54" s="43"/>
      <c r="I54" s="16">
        <v>250000</v>
      </c>
      <c r="J54" s="16">
        <f t="shared" si="1"/>
        <v>750000</v>
      </c>
    </row>
    <row r="55" spans="1:10" ht="60" x14ac:dyDescent="0.25">
      <c r="A55" s="33">
        <v>53</v>
      </c>
      <c r="B55" s="31" t="s">
        <v>19</v>
      </c>
      <c r="C55" s="17">
        <v>1</v>
      </c>
      <c r="D55" s="18" t="s">
        <v>20</v>
      </c>
      <c r="E55" s="15"/>
      <c r="F55" s="19" t="s">
        <v>15</v>
      </c>
      <c r="G55" s="43"/>
      <c r="H55" s="43"/>
      <c r="I55" s="16">
        <v>2287880</v>
      </c>
      <c r="J55" s="16">
        <f t="shared" si="1"/>
        <v>2287880</v>
      </c>
    </row>
    <row r="56" spans="1:10" ht="45" x14ac:dyDescent="0.25">
      <c r="A56" s="33">
        <v>54</v>
      </c>
      <c r="B56" s="63" t="s">
        <v>21</v>
      </c>
      <c r="C56" s="29">
        <v>2</v>
      </c>
      <c r="D56" s="18" t="s">
        <v>197</v>
      </c>
      <c r="E56" s="15"/>
      <c r="F56" s="19" t="s">
        <v>12</v>
      </c>
      <c r="G56" s="43"/>
      <c r="H56" s="43"/>
      <c r="I56" s="16">
        <v>250000</v>
      </c>
      <c r="J56" s="16">
        <f t="shared" si="1"/>
        <v>500000</v>
      </c>
    </row>
    <row r="57" spans="1:10" ht="30" x14ac:dyDescent="0.25">
      <c r="A57" s="33">
        <v>55</v>
      </c>
      <c r="B57" s="63" t="s">
        <v>22</v>
      </c>
      <c r="C57" s="29">
        <v>12</v>
      </c>
      <c r="D57" s="18" t="s">
        <v>23</v>
      </c>
      <c r="E57" s="15"/>
      <c r="F57" s="19" t="s">
        <v>12</v>
      </c>
      <c r="G57" s="43"/>
      <c r="H57" s="43"/>
      <c r="I57" s="45">
        <v>220900</v>
      </c>
      <c r="J57" s="16">
        <f t="shared" si="1"/>
        <v>2650800</v>
      </c>
    </row>
    <row r="58" spans="1:10" x14ac:dyDescent="0.25">
      <c r="A58" s="33">
        <v>56</v>
      </c>
      <c r="B58" s="31" t="s">
        <v>71</v>
      </c>
      <c r="C58" s="17">
        <v>5</v>
      </c>
      <c r="D58" s="18" t="s">
        <v>72</v>
      </c>
      <c r="E58" s="15"/>
      <c r="F58" s="19" t="s">
        <v>94</v>
      </c>
      <c r="G58" s="43"/>
      <c r="H58" s="43"/>
      <c r="I58" s="16">
        <v>459880</v>
      </c>
      <c r="J58" s="16">
        <f>C58*I58</f>
        <v>2299400</v>
      </c>
    </row>
    <row r="59" spans="1:10" x14ac:dyDescent="0.25">
      <c r="A59" s="33">
        <v>57</v>
      </c>
      <c r="B59" s="31" t="s">
        <v>24</v>
      </c>
      <c r="C59" s="13">
        <v>4</v>
      </c>
      <c r="D59" s="14" t="s">
        <v>25</v>
      </c>
      <c r="E59" s="15"/>
      <c r="F59" s="19" t="s">
        <v>94</v>
      </c>
      <c r="G59" s="43"/>
      <c r="H59" s="43"/>
      <c r="I59" s="44">
        <v>1279880</v>
      </c>
      <c r="J59" s="16">
        <f t="shared" si="1"/>
        <v>5119520</v>
      </c>
    </row>
    <row r="60" spans="1:10" ht="45" x14ac:dyDescent="0.25">
      <c r="A60" s="33">
        <v>58</v>
      </c>
      <c r="B60" s="31" t="s">
        <v>26</v>
      </c>
      <c r="C60" s="13">
        <v>10</v>
      </c>
      <c r="D60" s="14" t="s">
        <v>27</v>
      </c>
      <c r="E60" s="15"/>
      <c r="F60" s="15" t="s">
        <v>6</v>
      </c>
      <c r="G60" s="43"/>
      <c r="H60" s="43"/>
      <c r="I60" s="44">
        <v>400000</v>
      </c>
      <c r="J60" s="16">
        <f t="shared" si="1"/>
        <v>4000000</v>
      </c>
    </row>
    <row r="61" spans="1:10" x14ac:dyDescent="0.25">
      <c r="A61" s="33">
        <v>59</v>
      </c>
      <c r="B61" s="31" t="s">
        <v>28</v>
      </c>
      <c r="C61" s="13">
        <v>1</v>
      </c>
      <c r="D61" s="14" t="s">
        <v>29</v>
      </c>
      <c r="E61" s="15"/>
      <c r="F61" s="15" t="s">
        <v>6</v>
      </c>
      <c r="G61" s="43"/>
      <c r="H61" s="43"/>
      <c r="I61" s="44">
        <v>200000</v>
      </c>
      <c r="J61" s="16">
        <f t="shared" si="1"/>
        <v>200000</v>
      </c>
    </row>
    <row r="62" spans="1:10" ht="30" x14ac:dyDescent="0.25">
      <c r="A62" s="33">
        <v>60</v>
      </c>
      <c r="B62" s="31" t="s">
        <v>30</v>
      </c>
      <c r="C62" s="17">
        <v>1</v>
      </c>
      <c r="D62" s="18" t="s">
        <v>31</v>
      </c>
      <c r="E62" s="15"/>
      <c r="F62" s="19" t="s">
        <v>15</v>
      </c>
      <c r="G62" s="43"/>
      <c r="H62" s="43"/>
      <c r="I62" s="16">
        <v>1818800</v>
      </c>
      <c r="J62" s="16">
        <f t="shared" si="1"/>
        <v>1818800</v>
      </c>
    </row>
    <row r="63" spans="1:10" ht="60" x14ac:dyDescent="0.25">
      <c r="A63" s="33">
        <v>61</v>
      </c>
      <c r="B63" s="63" t="s">
        <v>32</v>
      </c>
      <c r="C63" s="29">
        <v>1</v>
      </c>
      <c r="D63" s="18" t="s">
        <v>33</v>
      </c>
      <c r="E63" s="15"/>
      <c r="F63" s="19" t="s">
        <v>12</v>
      </c>
      <c r="G63" s="43"/>
      <c r="H63" s="43"/>
      <c r="I63" s="16">
        <v>480000</v>
      </c>
      <c r="J63" s="16">
        <f t="shared" si="1"/>
        <v>480000</v>
      </c>
    </row>
    <row r="64" spans="1:10" ht="60" x14ac:dyDescent="0.25">
      <c r="A64" s="33">
        <v>62</v>
      </c>
      <c r="B64" s="63" t="s">
        <v>198</v>
      </c>
      <c r="C64" s="29">
        <v>2</v>
      </c>
      <c r="D64" s="18" t="s">
        <v>199</v>
      </c>
      <c r="E64" s="15"/>
      <c r="F64" s="19" t="s">
        <v>12</v>
      </c>
      <c r="G64" s="43"/>
      <c r="H64" s="43"/>
      <c r="I64" s="16">
        <v>245000</v>
      </c>
      <c r="J64" s="16">
        <f t="shared" si="1"/>
        <v>490000</v>
      </c>
    </row>
    <row r="65" spans="1:10" ht="87.75" x14ac:dyDescent="0.25">
      <c r="A65" s="33">
        <v>63</v>
      </c>
      <c r="B65" s="63" t="s">
        <v>247</v>
      </c>
      <c r="C65" s="29">
        <v>2</v>
      </c>
      <c r="D65" s="18" t="s">
        <v>34</v>
      </c>
      <c r="E65" s="15"/>
      <c r="F65" s="19" t="s">
        <v>12</v>
      </c>
      <c r="G65" s="43"/>
      <c r="H65" s="43"/>
      <c r="I65" s="16">
        <v>613000</v>
      </c>
      <c r="J65" s="16">
        <f t="shared" si="1"/>
        <v>1226000</v>
      </c>
    </row>
    <row r="66" spans="1:10" ht="60" x14ac:dyDescent="0.25">
      <c r="A66" s="33">
        <v>64</v>
      </c>
      <c r="B66" s="63" t="s">
        <v>35</v>
      </c>
      <c r="C66" s="29">
        <v>2</v>
      </c>
      <c r="D66" s="18" t="s">
        <v>36</v>
      </c>
      <c r="E66" s="15"/>
      <c r="F66" s="19" t="s">
        <v>12</v>
      </c>
      <c r="G66" s="43"/>
      <c r="H66" s="43"/>
      <c r="I66" s="16">
        <v>95000</v>
      </c>
      <c r="J66" s="16">
        <f t="shared" si="1"/>
        <v>190000</v>
      </c>
    </row>
    <row r="67" spans="1:10" x14ac:dyDescent="0.25">
      <c r="A67" s="33">
        <v>65</v>
      </c>
      <c r="B67" s="31" t="s">
        <v>37</v>
      </c>
      <c r="C67" s="17">
        <v>8</v>
      </c>
      <c r="D67" s="18" t="s">
        <v>38</v>
      </c>
      <c r="E67" s="15"/>
      <c r="F67" s="19" t="s">
        <v>15</v>
      </c>
      <c r="G67" s="43"/>
      <c r="H67" s="43"/>
      <c r="I67" s="16">
        <v>343880</v>
      </c>
      <c r="J67" s="16">
        <f t="shared" si="1"/>
        <v>2751040</v>
      </c>
    </row>
    <row r="68" spans="1:10" x14ac:dyDescent="0.25">
      <c r="A68" s="33">
        <v>66</v>
      </c>
      <c r="B68" s="31" t="s">
        <v>39</v>
      </c>
      <c r="C68" s="17">
        <v>1</v>
      </c>
      <c r="D68" s="18" t="s">
        <v>40</v>
      </c>
      <c r="E68" s="15"/>
      <c r="F68" s="19" t="s">
        <v>15</v>
      </c>
      <c r="G68" s="43"/>
      <c r="H68" s="43"/>
      <c r="I68" s="16">
        <v>2063880</v>
      </c>
      <c r="J68" s="16">
        <f t="shared" si="1"/>
        <v>2063880</v>
      </c>
    </row>
    <row r="69" spans="1:10" ht="60" x14ac:dyDescent="0.25">
      <c r="A69" s="33">
        <v>67</v>
      </c>
      <c r="B69" s="31" t="s">
        <v>200</v>
      </c>
      <c r="C69" s="17">
        <v>40</v>
      </c>
      <c r="D69" s="18" t="s">
        <v>41</v>
      </c>
      <c r="E69" s="15"/>
      <c r="F69" s="19" t="s">
        <v>9</v>
      </c>
      <c r="G69" s="43"/>
      <c r="H69" s="43"/>
      <c r="I69" s="16">
        <v>18628</v>
      </c>
      <c r="J69" s="16">
        <f t="shared" si="1"/>
        <v>745120</v>
      </c>
    </row>
    <row r="70" spans="1:10" ht="45" x14ac:dyDescent="0.25">
      <c r="A70" s="33">
        <v>68</v>
      </c>
      <c r="B70" s="31" t="s">
        <v>200</v>
      </c>
      <c r="C70" s="17">
        <v>10</v>
      </c>
      <c r="D70" s="18" t="s">
        <v>42</v>
      </c>
      <c r="E70" s="15"/>
      <c r="F70" s="19" t="s">
        <v>9</v>
      </c>
      <c r="G70" s="43"/>
      <c r="H70" s="43"/>
      <c r="I70" s="16">
        <v>28480</v>
      </c>
      <c r="J70" s="16">
        <f t="shared" si="1"/>
        <v>284800</v>
      </c>
    </row>
    <row r="71" spans="1:10" ht="30" x14ac:dyDescent="0.25">
      <c r="A71" s="33">
        <v>69</v>
      </c>
      <c r="B71" s="63" t="s">
        <v>43</v>
      </c>
      <c r="C71" s="29">
        <v>2</v>
      </c>
      <c r="D71" s="18" t="s">
        <v>44</v>
      </c>
      <c r="E71" s="15"/>
      <c r="F71" s="19" t="s">
        <v>12</v>
      </c>
      <c r="G71" s="43"/>
      <c r="H71" s="43"/>
      <c r="I71" s="16">
        <v>50000</v>
      </c>
      <c r="J71" s="16">
        <f t="shared" si="1"/>
        <v>100000</v>
      </c>
    </row>
    <row r="72" spans="1:10" ht="30" x14ac:dyDescent="0.25">
      <c r="A72" s="33">
        <v>70</v>
      </c>
      <c r="B72" s="31" t="s">
        <v>47</v>
      </c>
      <c r="C72" s="13">
        <v>2</v>
      </c>
      <c r="D72" s="14" t="s">
        <v>48</v>
      </c>
      <c r="E72" s="15"/>
      <c r="F72" s="15" t="s">
        <v>6</v>
      </c>
      <c r="G72" s="43"/>
      <c r="H72" s="43"/>
      <c r="I72" s="44">
        <v>2000000</v>
      </c>
      <c r="J72" s="16">
        <f t="shared" ref="J72:J90" si="2">C72*I72</f>
        <v>4000000</v>
      </c>
    </row>
    <row r="73" spans="1:10" ht="30" x14ac:dyDescent="0.25">
      <c r="A73" s="33">
        <v>71</v>
      </c>
      <c r="B73" s="31" t="s">
        <v>49</v>
      </c>
      <c r="C73" s="13">
        <v>1</v>
      </c>
      <c r="D73" s="14" t="s">
        <v>50</v>
      </c>
      <c r="E73" s="15"/>
      <c r="F73" s="15" t="s">
        <v>6</v>
      </c>
      <c r="G73" s="43"/>
      <c r="H73" s="43"/>
      <c r="I73" s="44">
        <v>800000</v>
      </c>
      <c r="J73" s="16">
        <f t="shared" si="2"/>
        <v>800000</v>
      </c>
    </row>
    <row r="74" spans="1:10" ht="45" x14ac:dyDescent="0.25">
      <c r="A74" s="33">
        <v>72</v>
      </c>
      <c r="B74" s="31" t="s">
        <v>51</v>
      </c>
      <c r="C74" s="13">
        <v>1</v>
      </c>
      <c r="D74" s="14" t="s">
        <v>52</v>
      </c>
      <c r="E74" s="15"/>
      <c r="F74" s="15" t="s">
        <v>6</v>
      </c>
      <c r="G74" s="43"/>
      <c r="H74" s="43"/>
      <c r="I74" s="44">
        <v>800000</v>
      </c>
      <c r="J74" s="16">
        <f t="shared" si="2"/>
        <v>800000</v>
      </c>
    </row>
    <row r="75" spans="1:10" ht="45" x14ac:dyDescent="0.25">
      <c r="A75" s="33">
        <v>73</v>
      </c>
      <c r="B75" s="31" t="s">
        <v>53</v>
      </c>
      <c r="C75" s="13">
        <v>3</v>
      </c>
      <c r="D75" s="14" t="s">
        <v>54</v>
      </c>
      <c r="E75" s="15"/>
      <c r="F75" s="15" t="s">
        <v>6</v>
      </c>
      <c r="G75" s="43"/>
      <c r="H75" s="43"/>
      <c r="I75" s="44">
        <v>800000</v>
      </c>
      <c r="J75" s="16">
        <f t="shared" si="2"/>
        <v>2400000</v>
      </c>
    </row>
    <row r="76" spans="1:10" ht="45" x14ac:dyDescent="0.25">
      <c r="A76" s="33">
        <v>74</v>
      </c>
      <c r="B76" s="31" t="s">
        <v>53</v>
      </c>
      <c r="C76" s="13">
        <v>1</v>
      </c>
      <c r="D76" s="14" t="s">
        <v>55</v>
      </c>
      <c r="E76" s="15"/>
      <c r="F76" s="15" t="s">
        <v>6</v>
      </c>
      <c r="G76" s="43"/>
      <c r="H76" s="43"/>
      <c r="I76" s="44">
        <v>600000</v>
      </c>
      <c r="J76" s="16">
        <f t="shared" si="2"/>
        <v>600000</v>
      </c>
    </row>
    <row r="77" spans="1:10" ht="45" x14ac:dyDescent="0.25">
      <c r="A77" s="33">
        <v>75</v>
      </c>
      <c r="B77" s="31" t="s">
        <v>53</v>
      </c>
      <c r="C77" s="13">
        <v>14</v>
      </c>
      <c r="D77" s="14" t="s">
        <v>56</v>
      </c>
      <c r="E77" s="15"/>
      <c r="F77" s="15" t="s">
        <v>6</v>
      </c>
      <c r="G77" s="43"/>
      <c r="H77" s="43"/>
      <c r="I77" s="44">
        <v>1280000</v>
      </c>
      <c r="J77" s="16">
        <f t="shared" si="2"/>
        <v>17920000</v>
      </c>
    </row>
    <row r="78" spans="1:10" ht="60" x14ac:dyDescent="0.25">
      <c r="A78" s="33">
        <v>76</v>
      </c>
      <c r="B78" s="31" t="s">
        <v>57</v>
      </c>
      <c r="C78" s="13">
        <v>1</v>
      </c>
      <c r="D78" s="14" t="s">
        <v>58</v>
      </c>
      <c r="E78" s="15"/>
      <c r="F78" s="15" t="s">
        <v>6</v>
      </c>
      <c r="G78" s="43"/>
      <c r="H78" s="43"/>
      <c r="I78" s="44">
        <v>1000000</v>
      </c>
      <c r="J78" s="16">
        <f t="shared" si="2"/>
        <v>1000000</v>
      </c>
    </row>
    <row r="79" spans="1:10" x14ac:dyDescent="0.25">
      <c r="A79" s="33">
        <v>77</v>
      </c>
      <c r="B79" s="31" t="s">
        <v>59</v>
      </c>
      <c r="C79" s="13">
        <v>4</v>
      </c>
      <c r="D79" s="14" t="s">
        <v>60</v>
      </c>
      <c r="E79" s="15"/>
      <c r="F79" s="15" t="s">
        <v>6</v>
      </c>
      <c r="G79" s="43"/>
      <c r="H79" s="43"/>
      <c r="I79" s="44">
        <v>200000</v>
      </c>
      <c r="J79" s="16">
        <f t="shared" si="2"/>
        <v>800000</v>
      </c>
    </row>
    <row r="80" spans="1:10" x14ac:dyDescent="0.25">
      <c r="A80" s="33">
        <v>78</v>
      </c>
      <c r="B80" s="31" t="s">
        <v>61</v>
      </c>
      <c r="C80" s="13">
        <v>2</v>
      </c>
      <c r="D80" s="14" t="s">
        <v>62</v>
      </c>
      <c r="E80" s="15"/>
      <c r="F80" s="15" t="s">
        <v>6</v>
      </c>
      <c r="G80" s="43"/>
      <c r="H80" s="43"/>
      <c r="I80" s="44">
        <v>2500000</v>
      </c>
      <c r="J80" s="16">
        <f t="shared" si="2"/>
        <v>5000000</v>
      </c>
    </row>
    <row r="81" spans="1:10" ht="30" x14ac:dyDescent="0.25">
      <c r="A81" s="33">
        <v>79</v>
      </c>
      <c r="B81" s="31" t="s">
        <v>63</v>
      </c>
      <c r="C81" s="13">
        <v>5</v>
      </c>
      <c r="D81" s="14" t="s">
        <v>64</v>
      </c>
      <c r="E81" s="15"/>
      <c r="F81" s="15" t="s">
        <v>6</v>
      </c>
      <c r="G81" s="43"/>
      <c r="H81" s="43"/>
      <c r="I81" s="44">
        <v>200000</v>
      </c>
      <c r="J81" s="16">
        <f t="shared" si="2"/>
        <v>1000000</v>
      </c>
    </row>
    <row r="82" spans="1:10" x14ac:dyDescent="0.25">
      <c r="A82" s="33">
        <v>80</v>
      </c>
      <c r="B82" s="31" t="s">
        <v>65</v>
      </c>
      <c r="C82" s="13">
        <v>1</v>
      </c>
      <c r="D82" s="14" t="s">
        <v>66</v>
      </c>
      <c r="E82" s="15"/>
      <c r="F82" s="15" t="s">
        <v>6</v>
      </c>
      <c r="G82" s="43"/>
      <c r="H82" s="43"/>
      <c r="I82" s="44">
        <v>1200000</v>
      </c>
      <c r="J82" s="16">
        <f t="shared" si="2"/>
        <v>1200000</v>
      </c>
    </row>
    <row r="83" spans="1:10" ht="30" x14ac:dyDescent="0.25">
      <c r="A83" s="33">
        <v>81</v>
      </c>
      <c r="B83" s="31" t="s">
        <v>67</v>
      </c>
      <c r="C83" s="13">
        <v>11</v>
      </c>
      <c r="D83" s="14" t="s">
        <v>68</v>
      </c>
      <c r="E83" s="15"/>
      <c r="F83" s="15" t="s">
        <v>6</v>
      </c>
      <c r="G83" s="43"/>
      <c r="H83" s="43"/>
      <c r="I83" s="44">
        <v>250000</v>
      </c>
      <c r="J83" s="16">
        <f t="shared" si="2"/>
        <v>2750000</v>
      </c>
    </row>
    <row r="84" spans="1:10" ht="30" x14ac:dyDescent="0.25">
      <c r="A84" s="33">
        <v>82</v>
      </c>
      <c r="B84" s="31" t="s">
        <v>69</v>
      </c>
      <c r="C84" s="13">
        <v>1</v>
      </c>
      <c r="D84" s="14" t="s">
        <v>70</v>
      </c>
      <c r="E84" s="15"/>
      <c r="F84" s="15" t="s">
        <v>6</v>
      </c>
      <c r="G84" s="43"/>
      <c r="H84" s="43"/>
      <c r="I84" s="44">
        <v>600000</v>
      </c>
      <c r="J84" s="16">
        <f t="shared" si="2"/>
        <v>600000</v>
      </c>
    </row>
    <row r="85" spans="1:10" ht="30" x14ac:dyDescent="0.25">
      <c r="A85" s="33">
        <v>83</v>
      </c>
      <c r="B85" s="31" t="s">
        <v>73</v>
      </c>
      <c r="C85" s="13">
        <v>1</v>
      </c>
      <c r="D85" s="14" t="s">
        <v>74</v>
      </c>
      <c r="E85" s="15"/>
      <c r="F85" s="15" t="s">
        <v>6</v>
      </c>
      <c r="G85" s="43"/>
      <c r="H85" s="43"/>
      <c r="I85" s="44">
        <v>455880</v>
      </c>
      <c r="J85" s="16">
        <f t="shared" si="2"/>
        <v>455880</v>
      </c>
    </row>
    <row r="86" spans="1:10" ht="30" x14ac:dyDescent="0.25">
      <c r="A86" s="33">
        <v>84</v>
      </c>
      <c r="B86" s="31" t="s">
        <v>75</v>
      </c>
      <c r="C86" s="17">
        <v>12</v>
      </c>
      <c r="D86" s="18" t="s">
        <v>76</v>
      </c>
      <c r="E86" s="15"/>
      <c r="F86" s="19" t="s">
        <v>15</v>
      </c>
      <c r="G86" s="43"/>
      <c r="H86" s="43"/>
      <c r="I86" s="16">
        <v>154000</v>
      </c>
      <c r="J86" s="16">
        <f t="shared" si="2"/>
        <v>1848000</v>
      </c>
    </row>
    <row r="87" spans="1:10" ht="30" x14ac:dyDescent="0.25">
      <c r="A87" s="33">
        <v>85</v>
      </c>
      <c r="B87" s="31" t="s">
        <v>77</v>
      </c>
      <c r="C87" s="17">
        <v>342</v>
      </c>
      <c r="D87" s="18" t="s">
        <v>78</v>
      </c>
      <c r="E87" s="15"/>
      <c r="F87" s="19" t="s">
        <v>15</v>
      </c>
      <c r="G87" s="43"/>
      <c r="H87" s="43"/>
      <c r="I87" s="16">
        <v>45000</v>
      </c>
      <c r="J87" s="16">
        <f t="shared" si="2"/>
        <v>15390000</v>
      </c>
    </row>
    <row r="88" spans="1:10" ht="30" x14ac:dyDescent="0.25">
      <c r="A88" s="33">
        <v>86</v>
      </c>
      <c r="B88" s="31" t="s">
        <v>79</v>
      </c>
      <c r="C88" s="17">
        <v>58</v>
      </c>
      <c r="D88" s="18" t="s">
        <v>80</v>
      </c>
      <c r="E88" s="15"/>
      <c r="F88" s="19" t="s">
        <v>15</v>
      </c>
      <c r="G88" s="43"/>
      <c r="H88" s="43"/>
      <c r="I88" s="16">
        <v>325880</v>
      </c>
      <c r="J88" s="16">
        <f t="shared" si="2"/>
        <v>18901040</v>
      </c>
    </row>
    <row r="89" spans="1:10" ht="60" x14ac:dyDescent="0.25">
      <c r="A89" s="33">
        <v>87</v>
      </c>
      <c r="B89" s="63" t="s">
        <v>81</v>
      </c>
      <c r="C89" s="29">
        <v>10</v>
      </c>
      <c r="D89" s="18" t="s">
        <v>82</v>
      </c>
      <c r="E89" s="15"/>
      <c r="F89" s="19" t="s">
        <v>12</v>
      </c>
      <c r="G89" s="43"/>
      <c r="H89" s="43"/>
      <c r="I89" s="16">
        <v>135000</v>
      </c>
      <c r="J89" s="16">
        <f t="shared" si="2"/>
        <v>1350000</v>
      </c>
    </row>
    <row r="90" spans="1:10" x14ac:dyDescent="0.25">
      <c r="A90" s="33">
        <v>88</v>
      </c>
      <c r="B90" s="31" t="s">
        <v>83</v>
      </c>
      <c r="C90" s="13">
        <v>1</v>
      </c>
      <c r="D90" s="14" t="s">
        <v>84</v>
      </c>
      <c r="E90" s="15"/>
      <c r="F90" s="15" t="s">
        <v>6</v>
      </c>
      <c r="G90" s="43"/>
      <c r="H90" s="43"/>
      <c r="I90" s="44">
        <v>600000</v>
      </c>
      <c r="J90" s="16">
        <f t="shared" si="2"/>
        <v>600000</v>
      </c>
    </row>
    <row r="91" spans="1:10" x14ac:dyDescent="0.25">
      <c r="A91" s="33">
        <v>89</v>
      </c>
      <c r="B91" s="31" t="s">
        <v>85</v>
      </c>
      <c r="C91" s="13">
        <v>2</v>
      </c>
      <c r="D91" s="14" t="s">
        <v>86</v>
      </c>
      <c r="E91" s="15"/>
      <c r="F91" s="15" t="s">
        <v>6</v>
      </c>
      <c r="G91" s="43"/>
      <c r="H91" s="43"/>
      <c r="I91" s="44">
        <v>250000</v>
      </c>
      <c r="J91" s="16">
        <f t="shared" si="1"/>
        <v>500000</v>
      </c>
    </row>
    <row r="92" spans="1:10" ht="30" x14ac:dyDescent="0.25">
      <c r="A92" s="33">
        <v>90</v>
      </c>
      <c r="B92" s="31" t="s">
        <v>87</v>
      </c>
      <c r="C92" s="17">
        <v>5</v>
      </c>
      <c r="D92" s="18" t="s">
        <v>88</v>
      </c>
      <c r="E92" s="15"/>
      <c r="F92" s="19" t="s">
        <v>15</v>
      </c>
      <c r="G92" s="43"/>
      <c r="H92" s="43"/>
      <c r="I92" s="16">
        <v>911880</v>
      </c>
      <c r="J92" s="16">
        <f t="shared" si="1"/>
        <v>4559400</v>
      </c>
    </row>
    <row r="93" spans="1:10" x14ac:dyDescent="0.25">
      <c r="A93" s="33">
        <v>91</v>
      </c>
      <c r="B93" s="31" t="s">
        <v>89</v>
      </c>
      <c r="C93" s="17">
        <v>20</v>
      </c>
      <c r="D93" s="18" t="s">
        <v>90</v>
      </c>
      <c r="E93" s="15"/>
      <c r="F93" s="19" t="s">
        <v>9</v>
      </c>
      <c r="G93" s="43"/>
      <c r="H93" s="43"/>
      <c r="I93" s="16">
        <v>60000</v>
      </c>
      <c r="J93" s="16">
        <f t="shared" si="1"/>
        <v>1200000</v>
      </c>
    </row>
    <row r="94" spans="1:10" ht="30" x14ac:dyDescent="0.25">
      <c r="A94" s="33">
        <v>92</v>
      </c>
      <c r="B94" s="31" t="s">
        <v>91</v>
      </c>
      <c r="C94" s="17">
        <v>20</v>
      </c>
      <c r="D94" s="18" t="s">
        <v>92</v>
      </c>
      <c r="E94" s="15"/>
      <c r="F94" s="19" t="s">
        <v>9</v>
      </c>
      <c r="G94" s="43"/>
      <c r="H94" s="43"/>
      <c r="I94" s="16">
        <v>650000</v>
      </c>
      <c r="J94" s="16">
        <f t="shared" si="1"/>
        <v>13000000</v>
      </c>
    </row>
    <row r="95" spans="1:10" x14ac:dyDescent="0.25">
      <c r="A95" s="33">
        <v>93</v>
      </c>
      <c r="B95" s="31" t="s">
        <v>201</v>
      </c>
      <c r="C95" s="17">
        <v>20</v>
      </c>
      <c r="D95" s="18" t="s">
        <v>93</v>
      </c>
      <c r="E95" s="15"/>
      <c r="F95" s="19" t="s">
        <v>94</v>
      </c>
      <c r="G95" s="43"/>
      <c r="H95" s="43"/>
      <c r="I95" s="16">
        <v>20000</v>
      </c>
      <c r="J95" s="16">
        <f t="shared" si="1"/>
        <v>400000</v>
      </c>
    </row>
    <row r="96" spans="1:10" x14ac:dyDescent="0.25">
      <c r="A96" s="33">
        <v>94</v>
      </c>
      <c r="B96" s="31" t="s">
        <v>202</v>
      </c>
      <c r="C96" s="17">
        <v>20</v>
      </c>
      <c r="D96" s="18" t="s">
        <v>95</v>
      </c>
      <c r="E96" s="15"/>
      <c r="F96" s="19" t="s">
        <v>94</v>
      </c>
      <c r="G96" s="43"/>
      <c r="H96" s="43"/>
      <c r="I96" s="16">
        <v>20000</v>
      </c>
      <c r="J96" s="16">
        <f t="shared" si="1"/>
        <v>400000</v>
      </c>
    </row>
    <row r="97" spans="1:10" x14ac:dyDescent="0.25">
      <c r="A97" s="33">
        <v>95</v>
      </c>
      <c r="B97" s="31" t="s">
        <v>203</v>
      </c>
      <c r="C97" s="17">
        <v>20</v>
      </c>
      <c r="D97" s="18" t="s">
        <v>96</v>
      </c>
      <c r="E97" s="15"/>
      <c r="F97" s="19" t="s">
        <v>94</v>
      </c>
      <c r="G97" s="43"/>
      <c r="H97" s="43"/>
      <c r="I97" s="16">
        <v>80000</v>
      </c>
      <c r="J97" s="16">
        <f t="shared" si="1"/>
        <v>1600000</v>
      </c>
    </row>
    <row r="98" spans="1:10" x14ac:dyDescent="0.25">
      <c r="A98" s="33">
        <v>96</v>
      </c>
      <c r="B98" s="31" t="s">
        <v>204</v>
      </c>
      <c r="C98" s="17">
        <v>3</v>
      </c>
      <c r="D98" s="18" t="s">
        <v>97</v>
      </c>
      <c r="E98" s="15"/>
      <c r="F98" s="19" t="s">
        <v>94</v>
      </c>
      <c r="G98" s="43"/>
      <c r="H98" s="43"/>
      <c r="I98" s="16">
        <v>130000</v>
      </c>
      <c r="J98" s="16">
        <f t="shared" si="1"/>
        <v>390000</v>
      </c>
    </row>
    <row r="99" spans="1:10" x14ac:dyDescent="0.25">
      <c r="A99" s="33">
        <v>97</v>
      </c>
      <c r="B99" s="31" t="s">
        <v>205</v>
      </c>
      <c r="C99" s="17">
        <v>3</v>
      </c>
      <c r="D99" s="18" t="s">
        <v>98</v>
      </c>
      <c r="E99" s="15"/>
      <c r="F99" s="19" t="s">
        <v>94</v>
      </c>
      <c r="G99" s="43"/>
      <c r="H99" s="43"/>
      <c r="I99" s="16">
        <v>130000</v>
      </c>
      <c r="J99" s="16">
        <f t="shared" si="1"/>
        <v>390000</v>
      </c>
    </row>
    <row r="100" spans="1:10" x14ac:dyDescent="0.25">
      <c r="A100" s="33">
        <v>98</v>
      </c>
      <c r="B100" s="63" t="s">
        <v>213</v>
      </c>
      <c r="C100" s="29">
        <v>5</v>
      </c>
      <c r="D100" s="18" t="s">
        <v>106</v>
      </c>
      <c r="E100" s="15"/>
      <c r="F100" s="19" t="s">
        <v>15</v>
      </c>
      <c r="G100" s="43"/>
      <c r="H100" s="43"/>
      <c r="I100" s="16">
        <v>10000</v>
      </c>
      <c r="J100" s="16">
        <f>C100*I100</f>
        <v>50000</v>
      </c>
    </row>
    <row r="101" spans="1:10" ht="45" x14ac:dyDescent="0.25">
      <c r="A101" s="33">
        <v>99</v>
      </c>
      <c r="B101" s="63" t="s">
        <v>206</v>
      </c>
      <c r="C101" s="29">
        <v>1</v>
      </c>
      <c r="D101" s="18" t="s">
        <v>99</v>
      </c>
      <c r="E101" s="15"/>
      <c r="F101" s="19" t="s">
        <v>15</v>
      </c>
      <c r="G101" s="43"/>
      <c r="H101" s="43"/>
      <c r="I101" s="16">
        <v>1499980</v>
      </c>
      <c r="J101" s="16">
        <f t="shared" si="1"/>
        <v>1499980</v>
      </c>
    </row>
    <row r="102" spans="1:10" x14ac:dyDescent="0.25">
      <c r="A102" s="33">
        <v>100</v>
      </c>
      <c r="B102" s="31" t="s">
        <v>224</v>
      </c>
      <c r="C102" s="17">
        <v>1</v>
      </c>
      <c r="D102" s="18" t="s">
        <v>221</v>
      </c>
      <c r="E102" s="15"/>
      <c r="F102" s="19" t="s">
        <v>15</v>
      </c>
      <c r="G102" s="43"/>
      <c r="H102" s="43"/>
      <c r="I102" s="16">
        <v>180000</v>
      </c>
      <c r="J102" s="16">
        <f>C102*I102</f>
        <v>180000</v>
      </c>
    </row>
    <row r="103" spans="1:10" x14ac:dyDescent="0.25">
      <c r="A103" s="33">
        <v>101</v>
      </c>
      <c r="B103" s="63" t="s">
        <v>207</v>
      </c>
      <c r="C103" s="29">
        <v>1</v>
      </c>
      <c r="D103" s="18" t="s">
        <v>100</v>
      </c>
      <c r="E103" s="15"/>
      <c r="F103" s="19" t="s">
        <v>15</v>
      </c>
      <c r="G103" s="43"/>
      <c r="H103" s="43"/>
      <c r="I103" s="16">
        <v>1925000</v>
      </c>
      <c r="J103" s="16">
        <f t="shared" si="1"/>
        <v>1925000</v>
      </c>
    </row>
    <row r="104" spans="1:10" x14ac:dyDescent="0.25">
      <c r="A104" s="33">
        <v>102</v>
      </c>
      <c r="B104" s="63" t="s">
        <v>248</v>
      </c>
      <c r="C104" s="69">
        <v>10</v>
      </c>
      <c r="D104" s="14" t="s">
        <v>107</v>
      </c>
      <c r="E104" s="15"/>
      <c r="F104" s="15" t="s">
        <v>6</v>
      </c>
      <c r="G104" s="43"/>
      <c r="H104" s="43"/>
      <c r="I104" s="44">
        <v>300000</v>
      </c>
      <c r="J104" s="16">
        <f t="shared" si="1"/>
        <v>3000000</v>
      </c>
    </row>
    <row r="105" spans="1:10" x14ac:dyDescent="0.25">
      <c r="A105" s="33">
        <v>103</v>
      </c>
      <c r="B105" s="63" t="s">
        <v>208</v>
      </c>
      <c r="C105" s="69">
        <v>3</v>
      </c>
      <c r="D105" s="14" t="s">
        <v>101</v>
      </c>
      <c r="E105" s="15"/>
      <c r="F105" s="19" t="s">
        <v>6</v>
      </c>
      <c r="G105" s="43"/>
      <c r="H105" s="43"/>
      <c r="I105" s="16">
        <v>3400000</v>
      </c>
      <c r="J105" s="16">
        <f t="shared" si="1"/>
        <v>10200000</v>
      </c>
    </row>
    <row r="106" spans="1:10" ht="30" x14ac:dyDescent="0.25">
      <c r="A106" s="33">
        <v>104</v>
      </c>
      <c r="B106" s="63" t="s">
        <v>209</v>
      </c>
      <c r="C106" s="29">
        <v>2</v>
      </c>
      <c r="D106" s="18" t="s">
        <v>102</v>
      </c>
      <c r="E106" s="15"/>
      <c r="F106" s="19" t="s">
        <v>15</v>
      </c>
      <c r="G106" s="43"/>
      <c r="H106" s="43"/>
      <c r="I106" s="16">
        <v>498000</v>
      </c>
      <c r="J106" s="16">
        <f t="shared" si="1"/>
        <v>996000</v>
      </c>
    </row>
    <row r="107" spans="1:10" ht="30" x14ac:dyDescent="0.25">
      <c r="A107" s="33">
        <v>105</v>
      </c>
      <c r="B107" s="31" t="s">
        <v>210</v>
      </c>
      <c r="C107" s="17">
        <v>2</v>
      </c>
      <c r="D107" s="18" t="s">
        <v>103</v>
      </c>
      <c r="E107" s="15"/>
      <c r="F107" s="19" t="s">
        <v>94</v>
      </c>
      <c r="G107" s="43"/>
      <c r="H107" s="43"/>
      <c r="I107" s="16">
        <v>159800</v>
      </c>
      <c r="J107" s="16">
        <f t="shared" si="1"/>
        <v>319600</v>
      </c>
    </row>
    <row r="108" spans="1:10" x14ac:dyDescent="0.25">
      <c r="A108" s="33">
        <v>106</v>
      </c>
      <c r="B108" s="63" t="s">
        <v>211</v>
      </c>
      <c r="C108" s="29">
        <v>52</v>
      </c>
      <c r="D108" s="18" t="s">
        <v>104</v>
      </c>
      <c r="E108" s="15"/>
      <c r="F108" s="19" t="s">
        <v>9</v>
      </c>
      <c r="G108" s="43"/>
      <c r="H108" s="43"/>
      <c r="I108" s="16">
        <v>15000</v>
      </c>
      <c r="J108" s="16">
        <f t="shared" si="1"/>
        <v>780000</v>
      </c>
    </row>
    <row r="109" spans="1:10" ht="45" x14ac:dyDescent="0.25">
      <c r="A109" s="33">
        <v>107</v>
      </c>
      <c r="B109" s="31" t="s">
        <v>220</v>
      </c>
      <c r="C109" s="13">
        <v>2</v>
      </c>
      <c r="D109" s="14" t="s">
        <v>110</v>
      </c>
      <c r="E109" s="15"/>
      <c r="F109" s="19" t="s">
        <v>15</v>
      </c>
      <c r="G109" s="43"/>
      <c r="H109" s="43"/>
      <c r="I109" s="16">
        <v>40000</v>
      </c>
      <c r="J109" s="16">
        <f t="shared" ref="J109:J118" si="3">C109*I109</f>
        <v>80000</v>
      </c>
    </row>
    <row r="110" spans="1:10" ht="30" x14ac:dyDescent="0.25">
      <c r="A110" s="33">
        <v>108</v>
      </c>
      <c r="B110" s="31" t="s">
        <v>45</v>
      </c>
      <c r="C110" s="13">
        <v>1</v>
      </c>
      <c r="D110" s="14" t="s">
        <v>46</v>
      </c>
      <c r="E110" s="15"/>
      <c r="F110" s="19" t="s">
        <v>223</v>
      </c>
      <c r="G110" s="43"/>
      <c r="H110" s="43"/>
      <c r="I110" s="44">
        <v>153900</v>
      </c>
      <c r="J110" s="16">
        <f t="shared" si="3"/>
        <v>153900</v>
      </c>
    </row>
    <row r="111" spans="1:10" x14ac:dyDescent="0.25">
      <c r="A111" s="33">
        <v>109</v>
      </c>
      <c r="B111" s="63" t="s">
        <v>214</v>
      </c>
      <c r="C111" s="69">
        <v>17</v>
      </c>
      <c r="D111" s="14" t="s">
        <v>215</v>
      </c>
      <c r="E111" s="15"/>
      <c r="F111" s="19" t="s">
        <v>9</v>
      </c>
      <c r="G111" s="43"/>
      <c r="H111" s="43"/>
      <c r="I111" s="16">
        <v>130000</v>
      </c>
      <c r="J111" s="16">
        <f t="shared" si="3"/>
        <v>2210000</v>
      </c>
    </row>
    <row r="112" spans="1:10" x14ac:dyDescent="0.25">
      <c r="A112" s="33">
        <v>110</v>
      </c>
      <c r="B112" s="63" t="s">
        <v>222</v>
      </c>
      <c r="C112" s="69">
        <v>2</v>
      </c>
      <c r="D112" s="14" t="s">
        <v>216</v>
      </c>
      <c r="E112" s="15"/>
      <c r="F112" s="19" t="s">
        <v>15</v>
      </c>
      <c r="G112" s="43"/>
      <c r="H112" s="43"/>
      <c r="I112" s="16">
        <v>1100000</v>
      </c>
      <c r="J112" s="16">
        <f t="shared" si="3"/>
        <v>2200000</v>
      </c>
    </row>
    <row r="113" spans="1:11" x14ac:dyDescent="0.25">
      <c r="A113" s="33">
        <v>111</v>
      </c>
      <c r="B113" s="31" t="s">
        <v>217</v>
      </c>
      <c r="C113" s="13">
        <v>50</v>
      </c>
      <c r="D113" s="14" t="s">
        <v>108</v>
      </c>
      <c r="E113" s="15"/>
      <c r="F113" s="19" t="s">
        <v>15</v>
      </c>
      <c r="G113" s="43"/>
      <c r="H113" s="43"/>
      <c r="I113" s="16">
        <v>40000</v>
      </c>
      <c r="J113" s="16">
        <f t="shared" si="3"/>
        <v>2000000</v>
      </c>
    </row>
    <row r="114" spans="1:11" ht="30" x14ac:dyDescent="0.25">
      <c r="A114" s="33">
        <v>112</v>
      </c>
      <c r="B114" s="63" t="s">
        <v>218</v>
      </c>
      <c r="C114" s="69">
        <v>2</v>
      </c>
      <c r="D114" s="14" t="s">
        <v>109</v>
      </c>
      <c r="E114" s="15"/>
      <c r="F114" s="19" t="s">
        <v>15</v>
      </c>
      <c r="G114" s="43"/>
      <c r="H114" s="43"/>
      <c r="I114" s="16">
        <v>7883411</v>
      </c>
      <c r="J114" s="16">
        <f t="shared" si="3"/>
        <v>15766822</v>
      </c>
    </row>
    <row r="115" spans="1:11" x14ac:dyDescent="0.25">
      <c r="A115" s="33">
        <v>113</v>
      </c>
      <c r="B115" s="31" t="s">
        <v>219</v>
      </c>
      <c r="C115" s="13">
        <v>26</v>
      </c>
      <c r="D115" s="14" t="s">
        <v>225</v>
      </c>
      <c r="E115" s="15"/>
      <c r="F115" s="19" t="s">
        <v>15</v>
      </c>
      <c r="G115" s="43"/>
      <c r="H115" s="43"/>
      <c r="I115" s="16">
        <v>68000</v>
      </c>
      <c r="J115" s="16">
        <f>C115*I115</f>
        <v>1768000</v>
      </c>
    </row>
    <row r="116" spans="1:11" x14ac:dyDescent="0.25">
      <c r="A116" s="33">
        <v>114</v>
      </c>
      <c r="B116" s="63" t="s">
        <v>212</v>
      </c>
      <c r="C116" s="69">
        <v>10</v>
      </c>
      <c r="D116" s="14" t="s">
        <v>105</v>
      </c>
      <c r="E116" s="15"/>
      <c r="F116" s="19" t="s">
        <v>15</v>
      </c>
      <c r="G116" s="43"/>
      <c r="H116" s="43"/>
      <c r="I116" s="16">
        <v>500000</v>
      </c>
      <c r="J116" s="16">
        <f>C116*I116</f>
        <v>5000000</v>
      </c>
    </row>
    <row r="117" spans="1:11" x14ac:dyDescent="0.25">
      <c r="A117" s="33">
        <v>115</v>
      </c>
      <c r="B117" s="63" t="s">
        <v>249</v>
      </c>
      <c r="C117" s="69">
        <v>1</v>
      </c>
      <c r="D117" s="14" t="s">
        <v>250</v>
      </c>
      <c r="E117" s="15"/>
      <c r="F117" s="19" t="s">
        <v>15</v>
      </c>
      <c r="G117" s="43"/>
      <c r="H117" s="43"/>
      <c r="I117" s="16">
        <v>500000</v>
      </c>
      <c r="J117" s="16">
        <f>C117*I117</f>
        <v>500000</v>
      </c>
    </row>
    <row r="118" spans="1:11" ht="60" x14ac:dyDescent="0.25">
      <c r="A118" s="33">
        <v>117</v>
      </c>
      <c r="B118" s="63" t="s">
        <v>226</v>
      </c>
      <c r="C118" s="69">
        <v>1</v>
      </c>
      <c r="D118" s="14" t="s">
        <v>227</v>
      </c>
      <c r="E118" s="15"/>
      <c r="F118" s="19" t="s">
        <v>15</v>
      </c>
      <c r="G118" s="43"/>
      <c r="H118" s="43"/>
      <c r="I118" s="16">
        <v>12197987</v>
      </c>
      <c r="J118" s="16">
        <f t="shared" si="3"/>
        <v>12197987</v>
      </c>
    </row>
    <row r="119" spans="1:11" x14ac:dyDescent="0.25">
      <c r="H119" s="50">
        <f>SUM(H3:H118)</f>
        <v>631529773.88</v>
      </c>
      <c r="I119" s="50"/>
      <c r="J119" s="50">
        <f>SUM(J3:J118)</f>
        <v>206346479</v>
      </c>
    </row>
    <row r="124" spans="1:11" x14ac:dyDescent="0.25">
      <c r="H124" s="21">
        <v>566978799</v>
      </c>
      <c r="I124" s="52"/>
      <c r="J124" s="53">
        <v>144442948</v>
      </c>
    </row>
    <row r="125" spans="1:11" x14ac:dyDescent="0.25">
      <c r="H125" s="54">
        <f>H119-H124</f>
        <v>64550974.879999995</v>
      </c>
      <c r="I125" s="52"/>
      <c r="J125" s="54">
        <f>J119-J124</f>
        <v>61903531</v>
      </c>
    </row>
    <row r="126" spans="1:11" x14ac:dyDescent="0.25">
      <c r="H126" s="54"/>
      <c r="I126" s="52"/>
      <c r="J126" s="54"/>
    </row>
    <row r="127" spans="1:11" x14ac:dyDescent="0.25">
      <c r="I127" s="50"/>
      <c r="J127" s="50"/>
      <c r="K127" s="20"/>
    </row>
    <row r="130" spans="5:12" ht="21" x14ac:dyDescent="0.35">
      <c r="I130" s="55">
        <f>H119+J119</f>
        <v>837876252.88</v>
      </c>
      <c r="J130" s="56">
        <f>I130*6%</f>
        <v>50272575.172799997</v>
      </c>
      <c r="K130" s="4">
        <f>J130*19%</f>
        <v>9551789.2828320004</v>
      </c>
      <c r="L130" s="32">
        <f>I130+J130+K130</f>
        <v>897700617.33563197</v>
      </c>
    </row>
    <row r="132" spans="5:12" ht="21" x14ac:dyDescent="0.35">
      <c r="I132" s="57"/>
    </row>
    <row r="133" spans="5:12" x14ac:dyDescent="0.25">
      <c r="I133" s="58"/>
    </row>
    <row r="135" spans="5:12" x14ac:dyDescent="0.25">
      <c r="I135" s="58"/>
    </row>
    <row r="136" spans="5:12" x14ac:dyDescent="0.25">
      <c r="I136" s="58"/>
    </row>
    <row r="137" spans="5:12" ht="15.75" x14ac:dyDescent="0.25">
      <c r="E137" s="58"/>
      <c r="F137" s="58"/>
      <c r="G137" s="58"/>
      <c r="H137" s="58"/>
      <c r="I137" s="58"/>
      <c r="J137" s="61"/>
    </row>
    <row r="138" spans="5:12" ht="15.75" x14ac:dyDescent="0.25">
      <c r="E138" s="58"/>
      <c r="F138" s="58"/>
      <c r="G138" s="58"/>
      <c r="H138" s="58"/>
      <c r="I138" s="58"/>
      <c r="J138" s="61"/>
    </row>
    <row r="139" spans="5:12" ht="15.75" x14ac:dyDescent="0.25">
      <c r="E139" s="58"/>
      <c r="F139" s="58"/>
      <c r="G139" s="58"/>
      <c r="H139" s="58"/>
      <c r="I139" s="58"/>
      <c r="J139" s="61"/>
    </row>
    <row r="140" spans="5:12" ht="15.75" x14ac:dyDescent="0.25">
      <c r="E140" s="58"/>
      <c r="F140" s="58"/>
      <c r="G140" s="58"/>
      <c r="H140" s="58"/>
      <c r="I140" s="58"/>
      <c r="J140" s="61"/>
    </row>
    <row r="141" spans="5:12" ht="15.75" x14ac:dyDescent="0.25">
      <c r="E141" s="58"/>
      <c r="F141" s="58"/>
      <c r="G141" s="58"/>
      <c r="H141" s="58"/>
      <c r="I141" s="58"/>
      <c r="J141" s="61"/>
    </row>
    <row r="142" spans="5:12" ht="15.75" x14ac:dyDescent="0.25">
      <c r="E142" s="58"/>
      <c r="F142" s="58"/>
      <c r="G142" s="58"/>
      <c r="H142" s="58"/>
      <c r="I142" s="58"/>
      <c r="J142" s="61"/>
    </row>
    <row r="143" spans="5:12" ht="15.75" x14ac:dyDescent="0.25">
      <c r="E143" s="58"/>
      <c r="F143" s="58"/>
      <c r="G143" s="58"/>
      <c r="H143" s="58"/>
      <c r="I143" s="58"/>
      <c r="J143" s="61"/>
    </row>
    <row r="144" spans="5:12" ht="15.75" x14ac:dyDescent="0.25">
      <c r="E144" s="58"/>
      <c r="F144" s="58"/>
      <c r="G144" s="58"/>
      <c r="H144" s="58"/>
      <c r="I144" s="58"/>
      <c r="J144" s="61"/>
    </row>
    <row r="145" spans="5:10" ht="15.75" x14ac:dyDescent="0.25">
      <c r="E145" s="58"/>
      <c r="F145" s="58"/>
      <c r="G145" s="58"/>
      <c r="H145" s="58"/>
      <c r="I145" s="58"/>
      <c r="J145" s="61"/>
    </row>
    <row r="146" spans="5:10" ht="15.75" x14ac:dyDescent="0.25">
      <c r="E146" s="58"/>
      <c r="F146" s="58"/>
      <c r="G146" s="58"/>
      <c r="H146" s="58"/>
      <c r="I146" s="58"/>
      <c r="J146" s="61"/>
    </row>
    <row r="147" spans="5:10" ht="15.75" x14ac:dyDescent="0.25">
      <c r="E147" s="58"/>
      <c r="F147" s="58"/>
      <c r="G147" s="58"/>
      <c r="H147" s="58"/>
      <c r="I147" s="58"/>
      <c r="J147" s="61"/>
    </row>
    <row r="148" spans="5:10" ht="15.75" x14ac:dyDescent="0.25">
      <c r="E148" s="58"/>
      <c r="F148" s="58"/>
      <c r="G148" s="58"/>
      <c r="H148" s="58"/>
      <c r="I148" s="58"/>
      <c r="J148" s="61"/>
    </row>
    <row r="149" spans="5:10" ht="15.75" x14ac:dyDescent="0.25">
      <c r="E149" s="58"/>
      <c r="F149" s="58"/>
      <c r="G149" s="58"/>
      <c r="H149" s="58"/>
      <c r="I149" s="58"/>
      <c r="J149" s="61"/>
    </row>
    <row r="150" spans="5:10" ht="15.75" x14ac:dyDescent="0.25">
      <c r="E150" s="58"/>
      <c r="F150" s="58"/>
      <c r="G150" s="58"/>
      <c r="H150" s="58"/>
      <c r="I150" s="58"/>
      <c r="J150" s="61"/>
    </row>
    <row r="151" spans="5:10" ht="15.75" x14ac:dyDescent="0.25">
      <c r="E151" s="58"/>
      <c r="F151" s="58"/>
      <c r="G151" s="58"/>
      <c r="H151" s="58"/>
      <c r="I151" s="58"/>
      <c r="J151" s="61"/>
    </row>
    <row r="152" spans="5:10" ht="15.75" x14ac:dyDescent="0.25">
      <c r="E152" s="58"/>
      <c r="F152" s="58"/>
      <c r="G152" s="58"/>
      <c r="H152" s="58"/>
      <c r="I152" s="58"/>
      <c r="J152" s="61"/>
    </row>
    <row r="153" spans="5:10" ht="15.75" x14ac:dyDescent="0.25">
      <c r="E153" s="58"/>
      <c r="F153" s="58"/>
      <c r="G153" s="58"/>
      <c r="H153" s="58"/>
      <c r="I153" s="58"/>
      <c r="J153" s="61"/>
    </row>
    <row r="154" spans="5:10" ht="15.75" x14ac:dyDescent="0.25">
      <c r="E154" s="58"/>
      <c r="F154" s="58"/>
      <c r="G154" s="58"/>
      <c r="H154" s="58"/>
      <c r="I154" s="58"/>
      <c r="J154" s="61"/>
    </row>
    <row r="155" spans="5:10" ht="15.75" x14ac:dyDescent="0.25">
      <c r="E155" s="58"/>
      <c r="F155" s="58"/>
      <c r="G155" s="58"/>
      <c r="H155" s="58"/>
      <c r="I155" s="58"/>
      <c r="J155" s="61"/>
    </row>
    <row r="156" spans="5:10" ht="15.75" x14ac:dyDescent="0.25">
      <c r="E156" s="58"/>
      <c r="F156" s="58"/>
      <c r="G156" s="58"/>
      <c r="H156" s="58"/>
      <c r="I156" s="58"/>
      <c r="J156" s="61"/>
    </row>
    <row r="157" spans="5:10" ht="15.75" x14ac:dyDescent="0.25">
      <c r="E157" s="58"/>
      <c r="F157" s="58"/>
      <c r="G157" s="58"/>
      <c r="H157" s="58"/>
      <c r="I157" s="58"/>
      <c r="J157" s="61"/>
    </row>
    <row r="158" spans="5:10" ht="15.75" x14ac:dyDescent="0.25">
      <c r="E158" s="58"/>
      <c r="F158" s="58"/>
      <c r="G158" s="58"/>
      <c r="H158" s="58"/>
      <c r="I158" s="58"/>
      <c r="J158" s="61"/>
    </row>
    <row r="159" spans="5:10" ht="15.75" x14ac:dyDescent="0.25">
      <c r="E159" s="58"/>
      <c r="F159" s="58"/>
      <c r="G159" s="58"/>
      <c r="H159" s="58"/>
      <c r="I159" s="58"/>
      <c r="J159" s="61"/>
    </row>
    <row r="160" spans="5:10" ht="15.75" x14ac:dyDescent="0.25">
      <c r="E160" s="58"/>
      <c r="F160" s="58"/>
      <c r="G160" s="58"/>
      <c r="H160" s="58"/>
      <c r="I160" s="58"/>
      <c r="J160" s="61"/>
    </row>
    <row r="161" spans="1:11" ht="15.75" x14ac:dyDescent="0.25">
      <c r="E161" s="58"/>
      <c r="F161" s="58"/>
      <c r="G161" s="58"/>
      <c r="H161" s="58"/>
      <c r="I161" s="58"/>
      <c r="J161" s="61"/>
    </row>
    <row r="162" spans="1:11" ht="15.75" x14ac:dyDescent="0.25">
      <c r="E162" s="58"/>
      <c r="F162" s="58"/>
      <c r="G162" s="58"/>
      <c r="H162" s="58"/>
      <c r="I162" s="58"/>
      <c r="J162" s="61"/>
    </row>
    <row r="163" spans="1:11" ht="15.75" x14ac:dyDescent="0.25">
      <c r="E163" s="58"/>
      <c r="F163" s="58"/>
      <c r="G163" s="58"/>
      <c r="H163" s="58"/>
      <c r="I163" s="58"/>
      <c r="J163" s="61"/>
    </row>
    <row r="164" spans="1:11" ht="15.75" x14ac:dyDescent="0.25">
      <c r="E164" s="58"/>
      <c r="F164" s="58"/>
      <c r="G164" s="58"/>
      <c r="H164" s="58"/>
      <c r="I164" s="58"/>
      <c r="J164" s="61"/>
    </row>
    <row r="165" spans="1:11" ht="15.75" x14ac:dyDescent="0.25">
      <c r="E165" s="58"/>
      <c r="F165" s="58"/>
      <c r="G165" s="58"/>
      <c r="H165" s="58"/>
      <c r="I165" s="58"/>
      <c r="J165" s="61"/>
    </row>
    <row r="166" spans="1:11" ht="15.75" x14ac:dyDescent="0.25">
      <c r="E166" s="58"/>
      <c r="F166" s="58"/>
      <c r="G166" s="58"/>
      <c r="H166" s="58"/>
      <c r="I166" s="58"/>
      <c r="J166" s="61"/>
    </row>
    <row r="167" spans="1:11" ht="15.75" x14ac:dyDescent="0.25">
      <c r="E167" s="58"/>
      <c r="F167" s="58"/>
      <c r="G167" s="58"/>
      <c r="H167" s="58"/>
      <c r="I167" s="58"/>
      <c r="J167" s="61"/>
    </row>
    <row r="168" spans="1:11" ht="15.75" x14ac:dyDescent="0.25">
      <c r="E168" s="58"/>
      <c r="F168" s="58"/>
      <c r="G168" s="58"/>
      <c r="H168" s="58"/>
      <c r="I168" s="58"/>
      <c r="J168" s="61"/>
    </row>
    <row r="169" spans="1:11" ht="15.75" x14ac:dyDescent="0.25">
      <c r="A169" s="59"/>
      <c r="B169" s="60"/>
      <c r="C169" s="1"/>
      <c r="D169" s="3"/>
      <c r="E169" s="58"/>
      <c r="F169" s="58"/>
      <c r="G169" s="58"/>
      <c r="H169" s="58"/>
      <c r="I169" s="58"/>
      <c r="J169" s="61"/>
    </row>
    <row r="170" spans="1:11" ht="15.75" x14ac:dyDescent="0.25">
      <c r="A170" s="59"/>
      <c r="B170" s="60"/>
      <c r="C170" s="1"/>
      <c r="D170" s="3"/>
      <c r="E170" s="3"/>
      <c r="F170" s="61"/>
      <c r="G170" s="61"/>
      <c r="H170" s="62"/>
      <c r="I170" s="62"/>
      <c r="J170" s="61"/>
      <c r="K170" s="2"/>
    </row>
    <row r="171" spans="1:11" ht="15.75" x14ac:dyDescent="0.25">
      <c r="A171" s="59"/>
      <c r="B171" s="60"/>
      <c r="C171" s="1"/>
      <c r="D171" s="3"/>
      <c r="E171" s="3"/>
      <c r="F171" s="61"/>
      <c r="G171" s="61"/>
      <c r="H171" s="62"/>
      <c r="I171" s="62"/>
      <c r="J171" s="61"/>
      <c r="K171" s="2"/>
    </row>
    <row r="172" spans="1:11" ht="15.75" x14ac:dyDescent="0.25">
      <c r="A172" s="59"/>
      <c r="B172" s="60"/>
      <c r="C172" s="1"/>
      <c r="D172" s="3"/>
      <c r="E172" s="3"/>
      <c r="F172" s="61"/>
      <c r="G172" s="61"/>
      <c r="H172" s="62"/>
      <c r="I172" s="62"/>
      <c r="J172" s="61"/>
      <c r="K172" s="2"/>
    </row>
    <row r="173" spans="1:11" ht="15.75" x14ac:dyDescent="0.25">
      <c r="A173" s="59"/>
      <c r="B173" s="60"/>
      <c r="C173" s="1"/>
      <c r="D173" s="3"/>
      <c r="E173" s="3"/>
      <c r="F173" s="61"/>
      <c r="G173" s="61"/>
      <c r="H173" s="62"/>
      <c r="I173" s="62"/>
      <c r="J173" s="61"/>
      <c r="K173" s="2"/>
    </row>
    <row r="174" spans="1:11" ht="15.75" x14ac:dyDescent="0.25">
      <c r="A174" s="59"/>
      <c r="B174" s="60"/>
      <c r="C174" s="1"/>
      <c r="D174" s="3"/>
      <c r="E174" s="3"/>
      <c r="F174" s="61"/>
      <c r="G174" s="61"/>
      <c r="H174" s="62"/>
      <c r="I174" s="62"/>
      <c r="J174" s="61"/>
      <c r="K174" s="2"/>
    </row>
    <row r="175" spans="1:11" ht="15.75" x14ac:dyDescent="0.25">
      <c r="A175" s="59"/>
      <c r="B175" s="60"/>
      <c r="C175" s="1"/>
      <c r="D175" s="3"/>
      <c r="E175" s="3"/>
      <c r="F175" s="61"/>
      <c r="G175" s="61"/>
      <c r="H175" s="62"/>
      <c r="I175" s="62"/>
      <c r="J175" s="61"/>
      <c r="K175" s="2"/>
    </row>
  </sheetData>
  <autoFilter ref="A1:K119" xr:uid="{0EC1E44B-6337-4230-84EE-B095B9BAF463}"/>
  <mergeCells count="2">
    <mergeCell ref="G1:H1"/>
    <mergeCell ref="I1:J1"/>
  </mergeCells>
  <pageMargins left="0.7" right="0.7" top="0.75" bottom="0.75" header="0.3" footer="0.3"/>
  <pageSetup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Rectoria</dc:creator>
  <cp:keywords/>
  <dc:description/>
  <cp:lastModifiedBy>Secretaría General</cp:lastModifiedBy>
  <cp:revision/>
  <dcterms:created xsi:type="dcterms:W3CDTF">2026-07-29T23:29:43Z</dcterms:created>
  <dcterms:modified xsi:type="dcterms:W3CDTF">2026-09-10T13:53:00Z</dcterms:modified>
  <cp:category/>
  <cp:contentStatus/>
</cp:coreProperties>
</file>