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Clara\Documents\IUE\2026\MÍNIMA\MC - 20260008 MANTENIMIENTO SISTEMA RCI\"/>
    </mc:Choice>
  </mc:AlternateContent>
  <xr:revisionPtr revIDLastSave="0" documentId="13_ncr:1_{AE0763CE-F1D8-48BD-82D0-B02F4F05AF05}" xr6:coauthVersionLast="47" xr6:coauthVersionMax="47" xr10:uidLastSave="{00000000-0000-0000-0000-000000000000}"/>
  <bookViews>
    <workbookView xWindow="-108" yWindow="-108" windowWidth="23256" windowHeight="13896" tabRatio="780" xr2:uid="{00000000-000D-0000-FFFF-FFFF00000000}"/>
  </bookViews>
  <sheets>
    <sheet name="OFERTA" sheetId="16" r:id="rId1"/>
  </sheets>
  <definedNames>
    <definedName name="_xlnm.Print_Titles" localSheetId="0">OFERTA!$1:$13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8" i="16" l="1"/>
  <c r="J28" i="16" s="1"/>
  <c r="H28" i="16"/>
  <c r="I28" i="16"/>
  <c r="G30" i="16"/>
  <c r="J30" i="16" s="1"/>
  <c r="I30" i="16"/>
  <c r="G32" i="16"/>
  <c r="H32" i="16" s="1"/>
  <c r="I32" i="16"/>
  <c r="K30" i="16" l="1"/>
  <c r="K28" i="16"/>
  <c r="H30" i="16"/>
  <c r="J32" i="16"/>
  <c r="K32" i="16" s="1"/>
  <c r="I15" i="16"/>
  <c r="I16" i="16"/>
  <c r="I18" i="16"/>
  <c r="I20" i="16"/>
  <c r="I22" i="16"/>
  <c r="I24" i="16"/>
  <c r="I26" i="16"/>
  <c r="G22" i="16"/>
  <c r="H22" i="16" s="1"/>
  <c r="G24" i="16"/>
  <c r="G26" i="16"/>
  <c r="H26" i="16" s="1"/>
  <c r="G15" i="16"/>
  <c r="G16" i="16"/>
  <c r="G18" i="16"/>
  <c r="G20" i="16"/>
  <c r="H20" i="16" l="1"/>
  <c r="J20" i="16"/>
  <c r="K20" i="16" s="1"/>
  <c r="H18" i="16"/>
  <c r="J18" i="16"/>
  <c r="K18" i="16" s="1"/>
  <c r="H16" i="16"/>
  <c r="J16" i="16"/>
  <c r="K16" i="16" s="1"/>
  <c r="H15" i="16"/>
  <c r="J15" i="16"/>
  <c r="K15" i="16" s="1"/>
  <c r="J24" i="16"/>
  <c r="K24" i="16" s="1"/>
  <c r="H24" i="16"/>
  <c r="J26" i="16"/>
  <c r="J22" i="16"/>
  <c r="K22" i="16" s="1"/>
  <c r="K26" i="16"/>
  <c r="J33" i="16" l="1"/>
  <c r="K33" i="16"/>
  <c r="I33" i="16"/>
</calcChain>
</file>

<file path=xl/sharedStrings.xml><?xml version="1.0" encoding="utf-8"?>
<sst xmlns="http://schemas.openxmlformats.org/spreadsheetml/2006/main" count="71" uniqueCount="62">
  <si>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</si>
  <si>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</si>
  <si>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</si>
  <si>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</si>
  <si>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</si>
  <si>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</si>
  <si>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</si>
  <si>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</si>
  <si>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</si>
  <si>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</si>
  <si>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</si>
  <si>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</si>
  <si>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</si>
  <si>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</si>
  <si>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</si>
  <si>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</si>
  <si>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</si>
  <si>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</si>
  <si>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</si>
  <si>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</si>
  <si>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</si>
  <si>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</si>
  <si>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</si>
  <si>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</si>
  <si>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</si>
  <si>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</si>
  <si>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</si>
  <si>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</si>
  <si>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</si>
  <si>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t>Todos los requerimientos para dicho proceso se deberan verificar en el pliego de condiciones el cual esta publicado en la página www.contratos.gov.co</t>
  </si>
  <si>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</si>
  <si>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</si>
  <si>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</si>
  <si>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</si>
  <si>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Campos que deberan ser diligenciados por el oferente (Tener en cuenta porcentaje del IVA según el bien o servicio a cotizar)</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</si>
  <si>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indicado en la plataforma.</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</si>
  <si>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MC - 20260008</t>
  </si>
  <si>
    <r>
      <t xml:space="preserve">FORMATO ANEXO
PROPUESTA ECONÓMICA
MÍNIMA CUANTÍA
</t>
    </r>
    <r>
      <rPr>
        <b/>
        <i/>
        <sz val="12"/>
        <color theme="1"/>
        <rFont val="Arial Nova"/>
        <family val="2"/>
      </rPr>
      <t>(No se debe desbloquear, modificar o alterar el presente documento)</t>
    </r>
  </si>
  <si>
    <t>Prestación de servicios de mantenimiento preventivo y/o correctivo de la bomba RCI, motor BLACK STALLION y la red contraincendios ubicada en el bloque 14 pertenecientes a la Institución Universitaria de Envigado.</t>
  </si>
  <si>
    <t>SERVICIO</t>
  </si>
  <si>
    <t>BOLSA</t>
  </si>
  <si>
    <t>PRESUPUESTO OFICIAL
$ 40.697.075
IVA INCLUIDO</t>
  </si>
  <si>
    <r>
      <rPr>
        <b/>
        <u/>
        <sz val="11"/>
        <rFont val="Arial Narrow"/>
        <family val="2"/>
      </rPr>
      <t>1.SISTEMA DE RED CONTRA INCENDIOS (RCI)</t>
    </r>
    <r>
      <rPr>
        <b/>
        <sz val="11"/>
        <rFont val="Arial Narrow"/>
        <family val="2"/>
      </rPr>
      <t xml:space="preserve">
A. MANTENIMIENTO AL SISTEMA DE BOMBEO CONTRAINCENDIOS</t>
    </r>
  </si>
  <si>
    <t>• Mantenimientos mensuales del sistema de bombeo contra incendios de tipo Diesel y
• Encendidos periódicos semanales durante todo el plazo contractual al sistema de bombeo tipo Diesel</t>
  </si>
  <si>
    <t>• Inspección al sistema de bombeo tipo Diesel</t>
  </si>
  <si>
    <t>B. MANTENIMIENTO ALMOTOR BLACK STALLION</t>
  </si>
  <si>
    <t>Mantenimiento al motor BLACK STALLION y Kit de consumibles para motor BLACK STALLION</t>
  </si>
  <si>
    <t>C. MANTENIMIENTO AL SISTEMA RED CONTRA INCENDIOS A BASE DE AGUA</t>
  </si>
  <si>
    <t>Dos (2) mantenimientos preventivos de acuerdo con los parámetros de la NFPA 25 para la inspección y mantenimiento de sistemas contra incendio a base de agua.</t>
  </si>
  <si>
    <t>D. MANTENIMIENTO DEL SISTEMA DE DETECCIÓN DE LA RED CONTRA INCENDIOS</t>
  </si>
  <si>
    <t>Dos (2) mantenimientos preventivos del sistema de detección de la red contra incendios.</t>
  </si>
  <si>
    <r>
      <rPr>
        <b/>
        <u/>
        <sz val="12"/>
        <color theme="1"/>
        <rFont val="Arial Narrow"/>
        <family val="2"/>
      </rPr>
      <t>2. SISTEMAS DE BOMBEO DE AGUA</t>
    </r>
    <r>
      <rPr>
        <b/>
        <sz val="12"/>
        <color theme="1"/>
        <rFont val="Arial Narrow"/>
        <family val="2"/>
      </rPr>
      <t xml:space="preserve">
A. SISTEMA DE BOMBEO RED DE ABASTO DE AGUA POTABLE</t>
    </r>
  </si>
  <si>
    <t>Dos (2) mantenimientos preventivos del sistema de bombeo red de abasto de agua potable.</t>
  </si>
  <si>
    <t>B. MANTENIMIENTO DE LOS TANQUES DE ALMACENAMIENTO DE AGUA POTABLE</t>
  </si>
  <si>
    <t>Dos (2) mantenimientos preventivos para lavado, limpieza y desinfección de los dos (2) tanques de almacenamiento de agua potable del bloque 14.</t>
  </si>
  <si>
    <t>C. MANTENIMIENTO DEL SISTEMA DE BOMBEO DE ÁGUAS NEGRAS</t>
  </si>
  <si>
    <t>Dos (2) mantenimientos preventivos del sistema de bombeo (2 bombas) de aguas negras.</t>
  </si>
  <si>
    <t>D. MANTENIMIENTO AL SISTEMA DE BOMBEO DE AGUAS DEL NIVEL FREÁTICO</t>
  </si>
  <si>
    <t>Dos (2) mantenimientos preventivos para el sistema de bombeo (4 bombas) de aguas del nivel freático.</t>
  </si>
  <si>
    <r>
      <t xml:space="preserve">3. </t>
    </r>
    <r>
      <rPr>
        <b/>
        <u/>
        <sz val="12"/>
        <color theme="1"/>
        <rFont val="Arial Narrow"/>
        <family val="2"/>
      </rPr>
      <t>MANTENIMIENTOS CORRECTIVOS</t>
    </r>
  </si>
  <si>
    <t xml:space="preserve">En caso de requerirse correctivo se contará con bolsa consumible por monto agotable por valor de VEINTE MILLONES DE PESOS M/CTE ($20.000.000) IVA INCLUIDO, previa identificación de la necesidad, cotización y autorización escrita del supervisor del contrato. </t>
  </si>
  <si>
    <r>
      <t xml:space="preserve">DESCRIPCIÓN
</t>
    </r>
    <r>
      <rPr>
        <b/>
        <i/>
        <sz val="11"/>
        <rFont val="Arial Narrow"/>
        <family val="2"/>
      </rPr>
      <t>(Ver detalle en condiciones técnicas de los estudios previos)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</si>
</sst>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4"/>
      <color theme="1"/>
      <name val="Arial Nova"/>
      <family val="2"/>
    </font>
    <font>
      <b/>
      <i/>
      <sz val="12"/>
      <color theme="1"/>
      <name val="Arial Nova"/>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sz val="11"/>
      <color theme="0"/>
      <name val="Calibri"/>
      <family val="2"/>
      <scheme val="minor"/>
    </font>
    <font>
      <b/>
      <u/>
      <sz val="11"/>
      <name val="Arial Narrow"/>
      <family val="2"/>
    </font>
    <font>
      <b/>
      <u/>
      <sz val="12"/>
      <color theme="1"/>
      <name val="Arial Narrow"/>
      <family val="2"/>
    </font>
  </fonts>
  <fills count="1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
      <patternFill patternType="solid">
        <fgColor theme="4"/>
      </patternFill>
    </fill>
    <fill>
      <patternFill patternType="solid">
        <fgColor theme="3" tint="0.59999389629810485"/>
        <bgColor indexed="64"/>
      </patternFill>
    </fill>
    <fill>
      <patternFill patternType="solid">
        <fgColor theme="9" tint="0.79998168889431442"/>
        <bgColor indexed="64"/>
      </patternFill>
    </fill>
  </fills>
  <borders count="3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style="medium">
        <color theme="3" tint="-0.249977111117893"/>
      </left>
      <right/>
      <top style="double">
        <color theme="4"/>
      </top>
      <bottom style="medium">
        <color theme="4" tint="0.39997558519241921"/>
      </bottom>
      <diagonal/>
    </border>
    <border>
      <left/>
      <right/>
      <top style="thin">
        <color indexed="64"/>
      </top>
      <bottom/>
      <diagonal/>
    </border>
    <border>
      <left/>
      <right/>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26" fillId="12" borderId="0" applyNumberFormat="0" applyBorder="0" applyAlignment="0" applyProtection="0"/>
  </cellStyleXfs>
  <cellXfs count="108">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8" xfId="6" applyFont="1" applyFill="1" applyBorder="1" applyAlignment="1">
      <alignment horizontal="center" vertical="center" wrapText="1"/>
    </xf>
    <xf numFmtId="0" fontId="13" fillId="8" borderId="10" xfId="6" applyFont="1" applyFill="1" applyBorder="1" applyAlignment="1">
      <alignment horizontal="center" vertical="center" wrapText="1"/>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6" fillId="0" borderId="0" xfId="0" applyFont="1" applyAlignment="1">
      <alignment vertical="center"/>
    </xf>
    <xf numFmtId="0" fontId="4" fillId="8" borderId="25" xfId="6" applyFont="1" applyFill="1" applyBorder="1" applyAlignment="1">
      <alignment vertical="center"/>
    </xf>
    <xf numFmtId="0" fontId="13" fillId="10" borderId="26" xfId="6" applyFont="1" applyFill="1" applyBorder="1" applyAlignment="1">
      <alignment horizontal="center" vertical="center" wrapText="1"/>
    </xf>
    <xf numFmtId="164" fontId="12" fillId="6" borderId="26" xfId="6" applyNumberFormat="1" applyFont="1" applyFill="1" applyBorder="1" applyAlignment="1">
      <alignment horizontal="center" vertical="center"/>
    </xf>
    <xf numFmtId="0" fontId="7" fillId="0" borderId="27" xfId="0" applyFont="1" applyBorder="1" applyAlignment="1">
      <alignment vertical="center"/>
    </xf>
    <xf numFmtId="165" fontId="19" fillId="0" borderId="2" xfId="7" applyNumberFormat="1" applyFont="1" applyAlignment="1">
      <alignment horizontal="center" vertical="center" wrapText="1"/>
    </xf>
    <xf numFmtId="165" fontId="19" fillId="0" borderId="2" xfId="7" applyNumberFormat="1" applyFont="1" applyAlignment="1" applyProtection="1">
      <alignment horizontal="center" vertical="center" wrapText="1"/>
    </xf>
    <xf numFmtId="165" fontId="19" fillId="5" borderId="23" xfId="7" applyNumberFormat="1" applyFont="1" applyFill="1" applyBorder="1" applyAlignment="1">
      <alignment horizontal="center" vertical="center" wrapText="1"/>
    </xf>
    <xf numFmtId="165" fontId="19" fillId="3" borderId="2" xfId="7" applyNumberFormat="1" applyFont="1" applyFill="1" applyAlignment="1" applyProtection="1">
      <alignment horizontal="center" vertical="center" wrapText="1"/>
    </xf>
    <xf numFmtId="9" fontId="19" fillId="3" borderId="3" xfId="2" applyFont="1" applyFill="1" applyBorder="1" applyAlignment="1">
      <alignment horizontal="center" vertical="center"/>
    </xf>
    <xf numFmtId="165" fontId="22" fillId="7" borderId="1" xfId="6" applyNumberFormat="1" applyFont="1" applyFill="1" applyAlignment="1">
      <alignment horizontal="center" vertical="center"/>
    </xf>
    <xf numFmtId="0" fontId="11" fillId="2" borderId="34" xfId="7" applyFont="1" applyFill="1" applyBorder="1" applyAlignment="1">
      <alignment horizontal="center" vertical="center" wrapText="1"/>
    </xf>
    <xf numFmtId="0" fontId="11" fillId="0" borderId="34" xfId="7" applyFont="1" applyBorder="1" applyAlignment="1">
      <alignment horizontal="left" vertical="center" wrapText="1"/>
    </xf>
    <xf numFmtId="0" fontId="11" fillId="0" borderId="34" xfId="7" applyFont="1" applyBorder="1" applyAlignment="1">
      <alignment horizontal="center" vertical="center" wrapText="1"/>
    </xf>
    <xf numFmtId="0" fontId="11" fillId="2" borderId="2" xfId="7" applyFont="1" applyFill="1" applyAlignment="1">
      <alignment horizontal="center" vertical="center" wrapText="1"/>
    </xf>
    <xf numFmtId="0" fontId="11" fillId="0" borderId="2" xfId="7" applyFont="1" applyAlignment="1">
      <alignment horizontal="left" vertical="center" wrapText="1"/>
    </xf>
    <xf numFmtId="0" fontId="11" fillId="0" borderId="2" xfId="7" applyFont="1" applyAlignment="1">
      <alignment horizontal="center" vertical="center" wrapText="1"/>
    </xf>
    <xf numFmtId="165" fontId="19" fillId="4" borderId="2" xfId="7" applyNumberFormat="1" applyFont="1" applyFill="1" applyAlignment="1">
      <alignment horizontal="center" vertical="center" wrapText="1"/>
    </xf>
    <xf numFmtId="165" fontId="19" fillId="4" borderId="2" xfId="7" applyNumberFormat="1" applyFont="1" applyFill="1" applyAlignment="1" applyProtection="1">
      <alignment horizontal="center" vertical="center" wrapText="1"/>
    </xf>
    <xf numFmtId="165" fontId="19" fillId="4" borderId="23" xfId="7" applyNumberFormat="1" applyFont="1" applyFill="1" applyBorder="1" applyAlignment="1">
      <alignment horizontal="center" vertical="center" wrapText="1"/>
    </xf>
    <xf numFmtId="0" fontId="11" fillId="4" borderId="2" xfId="7" applyFont="1" applyFill="1" applyAlignment="1">
      <alignment horizontal="center" vertical="center" wrapText="1"/>
    </xf>
    <xf numFmtId="9" fontId="19" fillId="4" borderId="3" xfId="2" applyFont="1" applyFill="1" applyBorder="1" applyAlignment="1">
      <alignment horizontal="center" vertical="center"/>
    </xf>
    <xf numFmtId="0" fontId="21" fillId="4" borderId="18" xfId="7" applyFont="1" applyFill="1" applyBorder="1" applyAlignment="1">
      <alignment horizontal="justify" vertical="center" wrapText="1"/>
    </xf>
    <xf numFmtId="0" fontId="21" fillId="4" borderId="2" xfId="7" applyFont="1" applyFill="1" applyAlignment="1">
      <alignment horizontal="justify" vertical="center" wrapText="1"/>
    </xf>
    <xf numFmtId="0" fontId="21" fillId="4" borderId="23" xfId="7" applyFont="1" applyFill="1" applyBorder="1" applyAlignment="1">
      <alignment horizontal="justify" vertical="center" wrapText="1"/>
    </xf>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13" fillId="8" borderId="1" xfId="6" applyFont="1" applyFill="1" applyAlignment="1">
      <alignment horizontal="center" vertical="center"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21" fillId="0" borderId="2" xfId="7" applyFont="1" applyAlignment="1">
      <alignment horizontal="left" vertical="center"/>
    </xf>
    <xf numFmtId="0" fontId="21" fillId="0" borderId="23" xfId="7" applyFont="1" applyBorder="1" applyAlignment="1">
      <alignment horizontal="left" vertical="center"/>
    </xf>
    <xf numFmtId="0" fontId="6" fillId="0" borderId="0" xfId="0" applyFont="1" applyAlignment="1">
      <alignment horizontal="center" vertical="center"/>
    </xf>
    <xf numFmtId="0" fontId="6" fillId="0" borderId="28" xfId="0" applyFont="1" applyBorder="1" applyAlignment="1">
      <alignment horizontal="center" vertical="center"/>
    </xf>
    <xf numFmtId="0" fontId="21" fillId="0" borderId="18" xfId="7" applyFont="1" applyBorder="1" applyAlignment="1">
      <alignment horizontal="left" vertical="center"/>
    </xf>
    <xf numFmtId="0" fontId="16" fillId="0" borderId="27" xfId="0" applyFont="1" applyBorder="1" applyAlignment="1">
      <alignment horizontal="left" vertical="center"/>
    </xf>
    <xf numFmtId="0" fontId="16" fillId="0" borderId="0" xfId="0" applyFont="1" applyAlignment="1">
      <alignment horizontal="left" vertical="center"/>
    </xf>
    <xf numFmtId="0" fontId="16" fillId="0" borderId="28" xfId="0" applyFont="1" applyBorder="1" applyAlignment="1">
      <alignment horizontal="left" vertical="center"/>
    </xf>
    <xf numFmtId="0" fontId="7" fillId="0" borderId="27" xfId="0" applyFont="1" applyBorder="1" applyAlignment="1">
      <alignment horizontal="left"/>
    </xf>
    <xf numFmtId="0" fontId="7" fillId="0" borderId="0" xfId="0" applyFont="1" applyAlignment="1">
      <alignment horizontal="left"/>
    </xf>
    <xf numFmtId="0" fontId="7" fillId="0" borderId="28" xfId="0" applyFont="1" applyBorder="1" applyAlignment="1">
      <alignment horizontal="left"/>
    </xf>
    <xf numFmtId="0" fontId="21" fillId="4" borderId="18" xfId="7" applyFont="1" applyFill="1" applyBorder="1" applyAlignment="1">
      <alignment horizontal="left" vertical="center" wrapText="1"/>
    </xf>
    <xf numFmtId="0" fontId="21" fillId="4" borderId="2" xfId="7" applyFont="1" applyFill="1" applyAlignment="1">
      <alignment horizontal="left" vertical="center" wrapText="1"/>
    </xf>
    <xf numFmtId="0" fontId="21" fillId="4" borderId="23" xfId="7" applyFont="1" applyFill="1" applyBorder="1" applyAlignment="1">
      <alignment horizontal="left" vertical="center" wrapText="1"/>
    </xf>
    <xf numFmtId="0" fontId="21" fillId="5" borderId="18" xfId="7" applyFont="1" applyFill="1" applyBorder="1" applyAlignment="1">
      <alignment horizontal="left" vertical="center" wrapText="1"/>
    </xf>
    <xf numFmtId="0" fontId="21" fillId="5" borderId="2" xfId="7" applyFont="1" applyFill="1" applyAlignment="1">
      <alignment horizontal="left" vertical="center" wrapText="1"/>
    </xf>
    <xf numFmtId="0" fontId="21" fillId="5" borderId="23" xfId="7" applyFont="1" applyFill="1" applyBorder="1" applyAlignment="1">
      <alignment horizontal="left" vertical="center" wrapText="1"/>
    </xf>
    <xf numFmtId="0" fontId="13" fillId="8" borderId="24" xfId="6" applyFont="1" applyFill="1" applyBorder="1" applyAlignment="1">
      <alignment horizontal="center" vertical="center" wrapText="1"/>
    </xf>
    <xf numFmtId="0" fontId="21" fillId="3" borderId="18" xfId="7" applyFont="1" applyFill="1" applyBorder="1" applyAlignment="1">
      <alignment horizontal="left" vertical="center"/>
    </xf>
    <xf numFmtId="0" fontId="21" fillId="3" borderId="2" xfId="7" applyFont="1" applyFill="1" applyAlignment="1">
      <alignment horizontal="left" vertical="center"/>
    </xf>
    <xf numFmtId="0" fontId="21" fillId="3" borderId="23" xfId="7" applyFont="1" applyFill="1" applyBorder="1" applyAlignment="1">
      <alignment horizontal="left" vertical="center"/>
    </xf>
    <xf numFmtId="0" fontId="23" fillId="9" borderId="18" xfId="7" applyFont="1" applyFill="1" applyBorder="1" applyAlignment="1">
      <alignment horizontal="left" vertical="center" wrapText="1"/>
    </xf>
    <xf numFmtId="0" fontId="23" fillId="9" borderId="2" xfId="7" applyFont="1" applyFill="1" applyAlignment="1">
      <alignment horizontal="left" vertical="center" wrapText="1"/>
    </xf>
    <xf numFmtId="0" fontId="23" fillId="9" borderId="23" xfId="7" applyFont="1" applyFill="1" applyBorder="1" applyAlignment="1">
      <alignment horizontal="left" vertical="center" wrapText="1"/>
    </xf>
    <xf numFmtId="0" fontId="4" fillId="8" borderId="6" xfId="6" applyFont="1" applyFill="1" applyBorder="1" applyAlignment="1">
      <alignment horizontal="center" vertical="center"/>
    </xf>
    <xf numFmtId="0" fontId="4" fillId="8" borderId="7" xfId="6" applyFont="1" applyFill="1" applyBorder="1" applyAlignment="1">
      <alignment horizontal="center" vertical="center"/>
    </xf>
    <xf numFmtId="0" fontId="4" fillId="8" borderId="9" xfId="6" applyFont="1" applyFill="1" applyBorder="1" applyAlignment="1">
      <alignment horizontal="center" vertical="center"/>
    </xf>
    <xf numFmtId="0" fontId="8" fillId="11" borderId="22" xfId="7" applyFont="1" applyFill="1" applyBorder="1" applyAlignment="1">
      <alignment horizontal="left" vertical="center"/>
    </xf>
    <xf numFmtId="0" fontId="8" fillId="11" borderId="5" xfId="7" applyFont="1" applyFill="1" applyBorder="1" applyAlignment="1">
      <alignment horizontal="left" vertical="center"/>
    </xf>
    <xf numFmtId="0" fontId="20" fillId="0" borderId="18" xfId="7" applyFont="1" applyFill="1" applyBorder="1" applyAlignment="1">
      <alignment horizontal="left" vertical="center"/>
    </xf>
    <xf numFmtId="0" fontId="20" fillId="0" borderId="2" xfId="7" applyFont="1" applyFill="1" applyAlignment="1">
      <alignment horizontal="left" vertical="center"/>
    </xf>
    <xf numFmtId="0" fontId="20" fillId="0" borderId="23" xfId="7" applyFont="1" applyFill="1" applyBorder="1" applyAlignment="1">
      <alignment horizontal="left" vertical="center"/>
    </xf>
    <xf numFmtId="0" fontId="8" fillId="3" borderId="2" xfId="7" applyFont="1" applyFill="1" applyAlignment="1">
      <alignment horizontal="left" vertical="center"/>
    </xf>
    <xf numFmtId="0" fontId="8" fillId="3" borderId="23" xfId="7" applyFont="1" applyFill="1" applyBorder="1" applyAlignment="1">
      <alignment horizontal="left" vertical="center"/>
    </xf>
    <xf numFmtId="0" fontId="22" fillId="7" borderId="32" xfId="6" applyFont="1" applyFill="1" applyBorder="1" applyAlignment="1">
      <alignment horizontal="right" vertical="center" wrapText="1"/>
    </xf>
    <xf numFmtId="0" fontId="22" fillId="7" borderId="7" xfId="6" applyFont="1" applyFill="1" applyBorder="1" applyAlignment="1">
      <alignment horizontal="right" vertical="center" wrapText="1"/>
    </xf>
    <xf numFmtId="0" fontId="11" fillId="4" borderId="4" xfId="7" applyFont="1" applyFill="1" applyBorder="1" applyAlignment="1">
      <alignment horizontal="center" vertical="center" wrapText="1"/>
    </xf>
    <xf numFmtId="0" fontId="19" fillId="4" borderId="12" xfId="7" applyFont="1" applyFill="1" applyBorder="1" applyAlignment="1">
      <alignment horizontal="center" vertical="center" wrapText="1"/>
    </xf>
    <xf numFmtId="0" fontId="19" fillId="4" borderId="19" xfId="7" applyFont="1" applyFill="1" applyBorder="1" applyAlignment="1">
      <alignment horizontal="center" vertical="center"/>
    </xf>
    <xf numFmtId="0" fontId="19" fillId="4" borderId="13" xfId="7" applyFont="1" applyFill="1" applyBorder="1" applyAlignment="1">
      <alignment horizontal="center" vertical="center"/>
    </xf>
    <xf numFmtId="0" fontId="19" fillId="4" borderId="20" xfId="7" applyFont="1" applyFill="1" applyBorder="1" applyAlignment="1">
      <alignment horizontal="center" vertical="center"/>
    </xf>
    <xf numFmtId="0" fontId="11" fillId="0" borderId="14" xfId="7" applyFont="1" applyBorder="1" applyAlignment="1">
      <alignment horizontal="center" vertical="center"/>
    </xf>
    <xf numFmtId="0" fontId="11" fillId="0" borderId="15" xfId="7" applyFont="1" applyBorder="1" applyAlignment="1">
      <alignment horizontal="center" vertical="center"/>
    </xf>
    <xf numFmtId="0" fontId="19" fillId="4" borderId="18" xfId="7" applyFont="1" applyFill="1" applyBorder="1" applyAlignment="1">
      <alignment horizontal="left" vertical="center"/>
    </xf>
    <xf numFmtId="0" fontId="19" fillId="4" borderId="2" xfId="7" applyFont="1" applyFill="1" applyAlignment="1">
      <alignment horizontal="left" vertical="center"/>
    </xf>
    <xf numFmtId="0" fontId="19" fillId="4" borderId="3" xfId="7" applyFont="1" applyFill="1" applyBorder="1" applyAlignment="1">
      <alignment horizontal="center" vertical="center" wrapText="1"/>
    </xf>
    <xf numFmtId="0" fontId="19" fillId="4" borderId="4" xfId="7" applyFont="1" applyFill="1" applyBorder="1" applyAlignment="1">
      <alignment horizontal="center" vertical="center" wrapText="1"/>
    </xf>
    <xf numFmtId="0" fontId="19" fillId="4" borderId="3" xfId="7" applyFont="1" applyFill="1" applyBorder="1" applyAlignment="1">
      <alignment horizontal="center" vertical="center"/>
    </xf>
    <xf numFmtId="0" fontId="19" fillId="4" borderId="4" xfId="7" applyFont="1" applyFill="1" applyBorder="1" applyAlignment="1">
      <alignment horizontal="center" vertical="center"/>
    </xf>
    <xf numFmtId="0" fontId="17" fillId="0" borderId="16" xfId="7" applyFont="1" applyBorder="1" applyAlignment="1">
      <alignment horizontal="center" vertical="center" wrapText="1"/>
    </xf>
    <xf numFmtId="0" fontId="17" fillId="0" borderId="17" xfId="7" applyFont="1" applyBorder="1" applyAlignment="1">
      <alignment horizontal="center" vertical="center" wrapText="1"/>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18" xfId="7" applyFont="1" applyFill="1" applyBorder="1" applyAlignment="1">
      <alignment horizontal="left" vertical="center"/>
    </xf>
    <xf numFmtId="0" fontId="8" fillId="11" borderId="2" xfId="7" applyFont="1" applyFill="1" applyAlignment="1">
      <alignment horizontal="left" vertical="center"/>
    </xf>
    <xf numFmtId="0" fontId="13" fillId="13" borderId="33" xfId="8" applyFont="1" applyFill="1" applyBorder="1" applyAlignment="1">
      <alignment horizontal="center" vertical="center" wrapText="1"/>
    </xf>
    <xf numFmtId="0" fontId="13" fillId="13" borderId="0" xfId="8" applyFont="1" applyFill="1" applyBorder="1" applyAlignment="1">
      <alignment horizontal="center" vertical="center" wrapText="1"/>
    </xf>
    <xf numFmtId="165" fontId="19" fillId="13" borderId="11" xfId="7" applyNumberFormat="1" applyFont="1" applyFill="1" applyBorder="1" applyAlignment="1" applyProtection="1">
      <alignment horizontal="center" vertical="center" wrapText="1"/>
    </xf>
    <xf numFmtId="9" fontId="19" fillId="13" borderId="2" xfId="7" applyNumberFormat="1" applyFont="1" applyFill="1" applyAlignment="1" applyProtection="1">
      <alignment horizontal="center" vertical="center" wrapText="1"/>
    </xf>
    <xf numFmtId="165" fontId="19" fillId="13" borderId="2" xfId="7" applyNumberFormat="1" applyFont="1" applyFill="1" applyAlignment="1">
      <alignment horizontal="center" vertical="center" wrapText="1"/>
    </xf>
    <xf numFmtId="165" fontId="19" fillId="13" borderId="2" xfId="7" applyNumberFormat="1" applyFont="1" applyFill="1" applyAlignment="1" applyProtection="1">
      <alignment horizontal="center" vertical="center" wrapText="1"/>
    </xf>
    <xf numFmtId="165" fontId="19" fillId="13" borderId="23" xfId="7" applyNumberFormat="1" applyFont="1" applyFill="1" applyBorder="1" applyAlignment="1">
      <alignment horizontal="center" vertical="center" wrapText="1"/>
    </xf>
    <xf numFmtId="0" fontId="11" fillId="13" borderId="4" xfId="7" applyFont="1" applyFill="1" applyBorder="1" applyAlignment="1">
      <alignment horizontal="center" vertical="center" wrapText="1"/>
    </xf>
    <xf numFmtId="0" fontId="11" fillId="13" borderId="2" xfId="7" applyFont="1" applyFill="1" applyAlignment="1">
      <alignment horizontal="center" vertical="center" wrapText="1"/>
    </xf>
    <xf numFmtId="9" fontId="19" fillId="13" borderId="3" xfId="2" applyFont="1" applyFill="1" applyBorder="1" applyAlignment="1">
      <alignment horizontal="center" vertical="center"/>
    </xf>
    <xf numFmtId="165" fontId="19" fillId="14" borderId="2" xfId="7" applyNumberFormat="1" applyFont="1" applyFill="1" applyAlignment="1" applyProtection="1">
      <alignment horizontal="center" vertical="center" wrapText="1"/>
    </xf>
    <xf numFmtId="9" fontId="19" fillId="14" borderId="3" xfId="2" applyFont="1" applyFill="1" applyBorder="1" applyAlignment="1">
      <alignment horizontal="center" vertical="center"/>
    </xf>
  </cellXfs>
  <cellStyles count="9">
    <cellStyle name="Énfasis1" xfId="8" builtinId="29"/>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7"/>
  <sheetViews>
    <sheetView showGridLines="0" tabSelected="1" defaultGridColor="0" colorId="44" zoomScale="80" zoomScaleNormal="80" zoomScaleSheetLayoutView="90" workbookViewId="0">
      <selection activeCell="C4" sqref="C4:L4"/>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81"/>
      <c r="B1" s="82"/>
      <c r="C1" s="89" t="s">
        <v>37</v>
      </c>
      <c r="D1" s="89"/>
      <c r="E1" s="89"/>
      <c r="F1" s="89"/>
      <c r="G1" s="89"/>
      <c r="H1" s="89"/>
      <c r="I1" s="89"/>
      <c r="J1" s="89"/>
      <c r="K1" s="89"/>
      <c r="L1" s="90"/>
    </row>
    <row r="2" spans="1:12" ht="43.5" customHeight="1" thickTop="1" thickBot="1" x14ac:dyDescent="0.3">
      <c r="A2" s="83" t="s">
        <v>9</v>
      </c>
      <c r="B2" s="84"/>
      <c r="C2" s="85" t="s">
        <v>38</v>
      </c>
      <c r="D2" s="86"/>
      <c r="E2" s="86"/>
      <c r="F2" s="86"/>
      <c r="G2" s="86"/>
      <c r="H2" s="86"/>
      <c r="I2" s="86"/>
      <c r="J2" s="86"/>
      <c r="K2" s="77" t="s">
        <v>41</v>
      </c>
      <c r="L2" s="78"/>
    </row>
    <row r="3" spans="1:12" ht="24" customHeight="1" thickTop="1" thickBot="1" x14ac:dyDescent="0.3">
      <c r="A3" s="83" t="s">
        <v>10</v>
      </c>
      <c r="B3" s="84"/>
      <c r="C3" s="87" t="s">
        <v>36</v>
      </c>
      <c r="D3" s="88"/>
      <c r="E3" s="88"/>
      <c r="F3" s="88"/>
      <c r="G3" s="88"/>
      <c r="H3" s="88"/>
      <c r="I3" s="88"/>
      <c r="J3" s="88"/>
      <c r="K3" s="79"/>
      <c r="L3" s="80"/>
    </row>
    <row r="4" spans="1:12" ht="24" customHeight="1" thickTop="1" thickBot="1" x14ac:dyDescent="0.3">
      <c r="A4" s="94" t="s">
        <v>0</v>
      </c>
      <c r="B4" s="95"/>
      <c r="C4" s="91"/>
      <c r="D4" s="92"/>
      <c r="E4" s="92"/>
      <c r="F4" s="92"/>
      <c r="G4" s="92"/>
      <c r="H4" s="92"/>
      <c r="I4" s="92"/>
      <c r="J4" s="92"/>
      <c r="K4" s="92"/>
      <c r="L4" s="93"/>
    </row>
    <row r="5" spans="1:12" ht="24" customHeight="1" thickTop="1" thickBot="1" x14ac:dyDescent="0.3">
      <c r="A5" s="94" t="s">
        <v>1</v>
      </c>
      <c r="B5" s="95"/>
      <c r="C5" s="91"/>
      <c r="D5" s="92"/>
      <c r="E5" s="92"/>
      <c r="F5" s="92"/>
      <c r="G5" s="92"/>
      <c r="H5" s="92"/>
      <c r="I5" s="92"/>
      <c r="J5" s="92"/>
      <c r="K5" s="92"/>
      <c r="L5" s="93"/>
    </row>
    <row r="6" spans="1:12" ht="24" customHeight="1" thickTop="1" thickBot="1" x14ac:dyDescent="0.3">
      <c r="A6" s="94" t="s">
        <v>11</v>
      </c>
      <c r="B6" s="95"/>
      <c r="C6" s="91"/>
      <c r="D6" s="92"/>
      <c r="E6" s="92"/>
      <c r="F6" s="92"/>
      <c r="G6" s="92"/>
      <c r="H6" s="92"/>
      <c r="I6" s="92"/>
      <c r="J6" s="92"/>
      <c r="K6" s="92"/>
      <c r="L6" s="93"/>
    </row>
    <row r="7" spans="1:12" ht="24" customHeight="1" thickTop="1" thickBot="1" x14ac:dyDescent="0.3">
      <c r="A7" s="94" t="s">
        <v>33</v>
      </c>
      <c r="B7" s="95"/>
      <c r="C7" s="91"/>
      <c r="D7" s="92"/>
      <c r="E7" s="92"/>
      <c r="F7" s="92"/>
      <c r="G7" s="92"/>
      <c r="H7" s="92"/>
      <c r="I7" s="92"/>
      <c r="J7" s="92"/>
      <c r="K7" s="92"/>
      <c r="L7" s="93"/>
    </row>
    <row r="8" spans="1:12" ht="24" customHeight="1" thickTop="1" thickBot="1" x14ac:dyDescent="0.3">
      <c r="A8" s="94" t="s">
        <v>2</v>
      </c>
      <c r="B8" s="95"/>
      <c r="C8" s="91"/>
      <c r="D8" s="92"/>
      <c r="E8" s="92"/>
      <c r="F8" s="92"/>
      <c r="G8" s="92"/>
      <c r="H8" s="92"/>
      <c r="I8" s="92"/>
      <c r="J8" s="92"/>
      <c r="K8" s="92"/>
      <c r="L8" s="93"/>
    </row>
    <row r="9" spans="1:12" ht="24" customHeight="1" thickTop="1" thickBot="1" x14ac:dyDescent="0.3">
      <c r="A9" s="94" t="s">
        <v>12</v>
      </c>
      <c r="B9" s="95"/>
      <c r="C9" s="91"/>
      <c r="D9" s="92"/>
      <c r="E9" s="92"/>
      <c r="F9" s="92"/>
      <c r="G9" s="92"/>
      <c r="H9" s="92"/>
      <c r="I9" s="92"/>
      <c r="J9" s="92"/>
      <c r="K9" s="92"/>
      <c r="L9" s="93"/>
    </row>
    <row r="10" spans="1:12" ht="24" customHeight="1" thickTop="1" thickBot="1" x14ac:dyDescent="0.3">
      <c r="A10" s="94" t="s">
        <v>19</v>
      </c>
      <c r="B10" s="95"/>
      <c r="C10" s="91"/>
      <c r="D10" s="92"/>
      <c r="E10" s="92"/>
      <c r="F10" s="92"/>
      <c r="G10" s="92"/>
      <c r="H10" s="92"/>
      <c r="I10" s="92"/>
      <c r="J10" s="92"/>
      <c r="K10" s="92"/>
      <c r="L10" s="93"/>
    </row>
    <row r="11" spans="1:12" ht="24" customHeight="1" thickTop="1" thickBot="1" x14ac:dyDescent="0.3">
      <c r="A11" s="67" t="s">
        <v>16</v>
      </c>
      <c r="B11" s="68"/>
      <c r="C11" s="72" t="s">
        <v>17</v>
      </c>
      <c r="D11" s="72"/>
      <c r="E11" s="72"/>
      <c r="F11" s="72"/>
      <c r="G11" s="72"/>
      <c r="H11" s="72"/>
      <c r="I11" s="72"/>
      <c r="J11" s="72"/>
      <c r="K11" s="72"/>
      <c r="L11" s="73"/>
    </row>
    <row r="12" spans="1:12" ht="21.15" customHeight="1" thickTop="1" thickBot="1" x14ac:dyDescent="0.3">
      <c r="A12" s="57" t="s">
        <v>15</v>
      </c>
      <c r="B12" s="36" t="s">
        <v>61</v>
      </c>
      <c r="C12" s="36" t="s">
        <v>22</v>
      </c>
      <c r="D12" s="36" t="s">
        <v>14</v>
      </c>
      <c r="E12" s="64" t="s">
        <v>13</v>
      </c>
      <c r="F12" s="65"/>
      <c r="G12" s="65"/>
      <c r="H12" s="65"/>
      <c r="I12" s="65"/>
      <c r="J12" s="65"/>
      <c r="K12" s="66"/>
      <c r="L12" s="9"/>
    </row>
    <row r="13" spans="1:12" ht="64.5" customHeight="1" thickBot="1" x14ac:dyDescent="0.3">
      <c r="A13" s="57"/>
      <c r="B13" s="36"/>
      <c r="C13" s="36"/>
      <c r="D13" s="36"/>
      <c r="E13" s="4" t="s">
        <v>23</v>
      </c>
      <c r="F13" s="6" t="s">
        <v>3</v>
      </c>
      <c r="G13" s="6" t="s">
        <v>24</v>
      </c>
      <c r="H13" s="7" t="s">
        <v>28</v>
      </c>
      <c r="I13" s="6" t="s">
        <v>25</v>
      </c>
      <c r="J13" s="6" t="s">
        <v>20</v>
      </c>
      <c r="K13" s="5" t="s">
        <v>26</v>
      </c>
      <c r="L13" s="10" t="s">
        <v>27</v>
      </c>
    </row>
    <row r="14" spans="1:12" s="3" customFormat="1" ht="37.5" customHeight="1" thickBot="1" x14ac:dyDescent="0.3">
      <c r="A14" s="96" t="s">
        <v>42</v>
      </c>
      <c r="B14" s="96"/>
      <c r="C14" s="96"/>
      <c r="D14" s="97"/>
      <c r="E14" s="98"/>
      <c r="F14" s="99"/>
      <c r="G14" s="100"/>
      <c r="H14" s="101"/>
      <c r="I14" s="101"/>
      <c r="J14" s="101"/>
      <c r="K14" s="101"/>
      <c r="L14" s="102"/>
    </row>
    <row r="15" spans="1:12" s="3" customFormat="1" ht="63.6" thickTop="1" thickBot="1" x14ac:dyDescent="0.3">
      <c r="A15" s="19">
        <v>1</v>
      </c>
      <c r="B15" s="20" t="s">
        <v>43</v>
      </c>
      <c r="C15" s="21" t="s">
        <v>39</v>
      </c>
      <c r="D15" s="19">
        <v>3</v>
      </c>
      <c r="E15" s="16"/>
      <c r="F15" s="17"/>
      <c r="G15" s="13">
        <f t="shared" ref="G15:G20" si="0">SUM(E15*F15)</f>
        <v>0</v>
      </c>
      <c r="H15" s="14">
        <f t="shared" ref="H15:H26" si="1">IF(E15+G15&gt;L15,"SUPERA EL TECHO",E15+G15)</f>
        <v>0</v>
      </c>
      <c r="I15" s="14">
        <f t="shared" ref="I15:I26" si="2">E15*D15</f>
        <v>0</v>
      </c>
      <c r="J15" s="14">
        <f t="shared" ref="J15:J26" si="3">G15*D15</f>
        <v>0</v>
      </c>
      <c r="K15" s="14">
        <f t="shared" ref="K15:K20" si="4">J15+I15</f>
        <v>0</v>
      </c>
      <c r="L15" s="15">
        <v>892500</v>
      </c>
    </row>
    <row r="16" spans="1:12" s="3" customFormat="1" ht="33.6" customHeight="1" thickTop="1" thickBot="1" x14ac:dyDescent="0.3">
      <c r="A16" s="22">
        <v>2</v>
      </c>
      <c r="B16" s="23" t="s">
        <v>44</v>
      </c>
      <c r="C16" s="24" t="s">
        <v>39</v>
      </c>
      <c r="D16" s="22">
        <v>2</v>
      </c>
      <c r="E16" s="16"/>
      <c r="F16" s="17"/>
      <c r="G16" s="13">
        <f t="shared" si="0"/>
        <v>0</v>
      </c>
      <c r="H16" s="14">
        <f t="shared" si="1"/>
        <v>0</v>
      </c>
      <c r="I16" s="14">
        <f t="shared" si="2"/>
        <v>0</v>
      </c>
      <c r="J16" s="14">
        <f t="shared" si="3"/>
        <v>0</v>
      </c>
      <c r="K16" s="14">
        <f t="shared" si="4"/>
        <v>0</v>
      </c>
      <c r="L16" s="15">
        <v>535500</v>
      </c>
    </row>
    <row r="17" spans="1:12" s="3" customFormat="1" ht="37.5" customHeight="1" thickTop="1" thickBot="1" x14ac:dyDescent="0.3">
      <c r="A17" s="76" t="s">
        <v>45</v>
      </c>
      <c r="B17" s="76"/>
      <c r="C17" s="76"/>
      <c r="D17" s="28"/>
      <c r="E17" s="26"/>
      <c r="F17" s="29"/>
      <c r="G17" s="25"/>
      <c r="H17" s="26"/>
      <c r="I17" s="26"/>
      <c r="J17" s="26"/>
      <c r="K17" s="26"/>
      <c r="L17" s="27"/>
    </row>
    <row r="18" spans="1:12" s="3" customFormat="1" ht="32.4" thickTop="1" thickBot="1" x14ac:dyDescent="0.3">
      <c r="A18" s="22">
        <v>3</v>
      </c>
      <c r="B18" s="23" t="s">
        <v>46</v>
      </c>
      <c r="C18" s="24" t="s">
        <v>39</v>
      </c>
      <c r="D18" s="22">
        <v>1</v>
      </c>
      <c r="E18" s="16"/>
      <c r="F18" s="17"/>
      <c r="G18" s="13">
        <f t="shared" si="0"/>
        <v>0</v>
      </c>
      <c r="H18" s="14">
        <f t="shared" si="1"/>
        <v>0</v>
      </c>
      <c r="I18" s="14">
        <f t="shared" si="2"/>
        <v>0</v>
      </c>
      <c r="J18" s="14">
        <f t="shared" si="3"/>
        <v>0</v>
      </c>
      <c r="K18" s="14">
        <f t="shared" si="4"/>
        <v>0</v>
      </c>
      <c r="L18" s="15">
        <v>4929575</v>
      </c>
    </row>
    <row r="19" spans="1:12" s="3" customFormat="1" ht="37.5" customHeight="1" thickTop="1" thickBot="1" x14ac:dyDescent="0.3">
      <c r="A19" s="76" t="s">
        <v>47</v>
      </c>
      <c r="B19" s="76"/>
      <c r="C19" s="76"/>
      <c r="D19" s="28"/>
      <c r="E19" s="26"/>
      <c r="F19" s="29"/>
      <c r="G19" s="25"/>
      <c r="H19" s="26"/>
      <c r="I19" s="26"/>
      <c r="J19" s="26"/>
      <c r="K19" s="26"/>
      <c r="L19" s="27"/>
    </row>
    <row r="20" spans="1:12" s="3" customFormat="1" ht="63.6" thickTop="1" thickBot="1" x14ac:dyDescent="0.3">
      <c r="A20" s="22">
        <v>4</v>
      </c>
      <c r="B20" s="23" t="s">
        <v>48</v>
      </c>
      <c r="C20" s="24" t="s">
        <v>39</v>
      </c>
      <c r="D20" s="22">
        <v>2</v>
      </c>
      <c r="E20" s="16"/>
      <c r="F20" s="17"/>
      <c r="G20" s="13">
        <f t="shared" si="0"/>
        <v>0</v>
      </c>
      <c r="H20" s="14">
        <f t="shared" si="1"/>
        <v>0</v>
      </c>
      <c r="I20" s="14">
        <f t="shared" si="2"/>
        <v>0</v>
      </c>
      <c r="J20" s="14">
        <f t="shared" si="3"/>
        <v>0</v>
      </c>
      <c r="K20" s="14">
        <f t="shared" si="4"/>
        <v>0</v>
      </c>
      <c r="L20" s="15">
        <v>1130500</v>
      </c>
    </row>
    <row r="21" spans="1:12" s="3" customFormat="1" ht="37.5" customHeight="1" thickTop="1" thickBot="1" x14ac:dyDescent="0.3">
      <c r="A21" s="76" t="s">
        <v>49</v>
      </c>
      <c r="B21" s="76"/>
      <c r="C21" s="76"/>
      <c r="D21" s="28"/>
      <c r="E21" s="26"/>
      <c r="F21" s="29"/>
      <c r="G21" s="25"/>
      <c r="H21" s="26"/>
      <c r="I21" s="26"/>
      <c r="J21" s="26"/>
      <c r="K21" s="26"/>
      <c r="L21" s="27"/>
    </row>
    <row r="22" spans="1:12" s="3" customFormat="1" ht="34.200000000000003" customHeight="1" thickTop="1" thickBot="1" x14ac:dyDescent="0.3">
      <c r="A22" s="22">
        <v>5</v>
      </c>
      <c r="B22" s="23" t="s">
        <v>50</v>
      </c>
      <c r="C22" s="24" t="s">
        <v>39</v>
      </c>
      <c r="D22" s="22">
        <v>2</v>
      </c>
      <c r="E22" s="16"/>
      <c r="F22" s="17"/>
      <c r="G22" s="13">
        <f t="shared" ref="G22:G26" si="5">SUM(E22*F22)</f>
        <v>0</v>
      </c>
      <c r="H22" s="14">
        <f t="shared" si="1"/>
        <v>0</v>
      </c>
      <c r="I22" s="14">
        <f t="shared" si="2"/>
        <v>0</v>
      </c>
      <c r="J22" s="14">
        <f t="shared" si="3"/>
        <v>0</v>
      </c>
      <c r="K22" s="14">
        <f t="shared" ref="K22:K26" si="6">J22+I22</f>
        <v>0</v>
      </c>
      <c r="L22" s="15">
        <v>1309000</v>
      </c>
    </row>
    <row r="23" spans="1:12" s="3" customFormat="1" ht="37.5" customHeight="1" thickTop="1" thickBot="1" x14ac:dyDescent="0.3">
      <c r="A23" s="103" t="s">
        <v>51</v>
      </c>
      <c r="B23" s="103"/>
      <c r="C23" s="103"/>
      <c r="D23" s="104"/>
      <c r="E23" s="101"/>
      <c r="F23" s="105"/>
      <c r="G23" s="100"/>
      <c r="H23" s="101"/>
      <c r="I23" s="101"/>
      <c r="J23" s="101"/>
      <c r="K23" s="101"/>
      <c r="L23" s="102"/>
    </row>
    <row r="24" spans="1:12" s="3" customFormat="1" ht="34.200000000000003" customHeight="1" thickTop="1" thickBot="1" x14ac:dyDescent="0.3">
      <c r="A24" s="22">
        <v>1</v>
      </c>
      <c r="B24" s="23" t="s">
        <v>52</v>
      </c>
      <c r="C24" s="24" t="s">
        <v>39</v>
      </c>
      <c r="D24" s="22">
        <v>2</v>
      </c>
      <c r="E24" s="16"/>
      <c r="F24" s="17"/>
      <c r="G24" s="13">
        <f t="shared" si="5"/>
        <v>0</v>
      </c>
      <c r="H24" s="14">
        <f t="shared" si="1"/>
        <v>0</v>
      </c>
      <c r="I24" s="14">
        <f t="shared" si="2"/>
        <v>0</v>
      </c>
      <c r="J24" s="14">
        <f t="shared" si="3"/>
        <v>0</v>
      </c>
      <c r="K24" s="14">
        <f t="shared" si="6"/>
        <v>0</v>
      </c>
      <c r="L24" s="15">
        <v>892500</v>
      </c>
    </row>
    <row r="25" spans="1:12" s="3" customFormat="1" ht="37.5" customHeight="1" thickTop="1" thickBot="1" x14ac:dyDescent="0.3">
      <c r="A25" s="76" t="s">
        <v>53</v>
      </c>
      <c r="B25" s="76"/>
      <c r="C25" s="76"/>
      <c r="D25" s="28"/>
      <c r="E25" s="26"/>
      <c r="F25" s="29"/>
      <c r="G25" s="25"/>
      <c r="H25" s="26"/>
      <c r="I25" s="26"/>
      <c r="J25" s="26"/>
      <c r="K25" s="26"/>
      <c r="L25" s="27"/>
    </row>
    <row r="26" spans="1:12" s="3" customFormat="1" ht="48" thickTop="1" thickBot="1" x14ac:dyDescent="0.3">
      <c r="A26" s="22">
        <v>2</v>
      </c>
      <c r="B26" s="23" t="s">
        <v>54</v>
      </c>
      <c r="C26" s="24" t="s">
        <v>39</v>
      </c>
      <c r="D26" s="22">
        <v>2</v>
      </c>
      <c r="E26" s="16"/>
      <c r="F26" s="17"/>
      <c r="G26" s="13">
        <f t="shared" si="5"/>
        <v>0</v>
      </c>
      <c r="H26" s="14">
        <f t="shared" si="1"/>
        <v>0</v>
      </c>
      <c r="I26" s="14">
        <f t="shared" si="2"/>
        <v>0</v>
      </c>
      <c r="J26" s="14">
        <f t="shared" si="3"/>
        <v>0</v>
      </c>
      <c r="K26" s="14">
        <f t="shared" si="6"/>
        <v>0</v>
      </c>
      <c r="L26" s="15">
        <v>714000</v>
      </c>
    </row>
    <row r="27" spans="1:12" s="3" customFormat="1" ht="37.5" customHeight="1" thickTop="1" thickBot="1" x14ac:dyDescent="0.3">
      <c r="A27" s="76" t="s">
        <v>55</v>
      </c>
      <c r="B27" s="76"/>
      <c r="C27" s="76"/>
      <c r="D27" s="28"/>
      <c r="E27" s="26"/>
      <c r="F27" s="29"/>
      <c r="G27" s="25"/>
      <c r="H27" s="26"/>
      <c r="I27" s="26"/>
      <c r="J27" s="26"/>
      <c r="K27" s="26"/>
      <c r="L27" s="27"/>
    </row>
    <row r="28" spans="1:12" s="3" customFormat="1" ht="34.200000000000003" customHeight="1" thickTop="1" thickBot="1" x14ac:dyDescent="0.3">
      <c r="A28" s="22">
        <v>3</v>
      </c>
      <c r="B28" s="23" t="s">
        <v>56</v>
      </c>
      <c r="C28" s="24" t="s">
        <v>39</v>
      </c>
      <c r="D28" s="22">
        <v>2</v>
      </c>
      <c r="E28" s="16"/>
      <c r="F28" s="17"/>
      <c r="G28" s="13">
        <f t="shared" ref="G28:G32" si="7">SUM(E28*F28)</f>
        <v>0</v>
      </c>
      <c r="H28" s="14">
        <f t="shared" ref="H28:H32" si="8">IF(E28+G28&gt;L28,"SUPERA EL TECHO",E28+G28)</f>
        <v>0</v>
      </c>
      <c r="I28" s="14">
        <f t="shared" ref="I28:I32" si="9">E28*D28</f>
        <v>0</v>
      </c>
      <c r="J28" s="14">
        <f t="shared" ref="J28:J32" si="10">G28*D28</f>
        <v>0</v>
      </c>
      <c r="K28" s="14">
        <f t="shared" ref="K28:K32" si="11">J28+I28</f>
        <v>0</v>
      </c>
      <c r="L28" s="15">
        <v>654500</v>
      </c>
    </row>
    <row r="29" spans="1:12" s="3" customFormat="1" ht="37.5" customHeight="1" thickTop="1" thickBot="1" x14ac:dyDescent="0.3">
      <c r="A29" s="76" t="s">
        <v>57</v>
      </c>
      <c r="B29" s="76"/>
      <c r="C29" s="76"/>
      <c r="D29" s="28"/>
      <c r="E29" s="26"/>
      <c r="F29" s="29"/>
      <c r="G29" s="25"/>
      <c r="H29" s="26"/>
      <c r="I29" s="26"/>
      <c r="J29" s="26"/>
      <c r="K29" s="26"/>
      <c r="L29" s="27"/>
    </row>
    <row r="30" spans="1:12" s="3" customFormat="1" ht="34.200000000000003" customHeight="1" thickTop="1" thickBot="1" x14ac:dyDescent="0.3">
      <c r="A30" s="22">
        <v>4</v>
      </c>
      <c r="B30" s="23" t="s">
        <v>58</v>
      </c>
      <c r="C30" s="24" t="s">
        <v>39</v>
      </c>
      <c r="D30" s="22">
        <v>2</v>
      </c>
      <c r="E30" s="16"/>
      <c r="F30" s="17"/>
      <c r="G30" s="13">
        <f t="shared" si="7"/>
        <v>0</v>
      </c>
      <c r="H30" s="14">
        <f t="shared" si="8"/>
        <v>0</v>
      </c>
      <c r="I30" s="14">
        <f t="shared" si="9"/>
        <v>0</v>
      </c>
      <c r="J30" s="14">
        <f t="shared" si="10"/>
        <v>0</v>
      </c>
      <c r="K30" s="14">
        <f t="shared" si="11"/>
        <v>0</v>
      </c>
      <c r="L30" s="15">
        <v>1309000</v>
      </c>
    </row>
    <row r="31" spans="1:12" s="3" customFormat="1" ht="28.8" customHeight="1" thickTop="1" thickBot="1" x14ac:dyDescent="0.3">
      <c r="A31" s="103" t="s">
        <v>59</v>
      </c>
      <c r="B31" s="103"/>
      <c r="C31" s="103"/>
      <c r="D31" s="104"/>
      <c r="E31" s="101"/>
      <c r="F31" s="105"/>
      <c r="G31" s="100"/>
      <c r="H31" s="101"/>
      <c r="I31" s="101"/>
      <c r="J31" s="101"/>
      <c r="K31" s="101"/>
      <c r="L31" s="102"/>
    </row>
    <row r="32" spans="1:12" s="3" customFormat="1" ht="103.2" customHeight="1" thickTop="1" thickBot="1" x14ac:dyDescent="0.3">
      <c r="A32" s="22">
        <v>5</v>
      </c>
      <c r="B32" s="23" t="s">
        <v>60</v>
      </c>
      <c r="C32" s="24" t="s">
        <v>40</v>
      </c>
      <c r="D32" s="22">
        <v>1</v>
      </c>
      <c r="E32" s="106">
        <v>16806722.68907563</v>
      </c>
      <c r="F32" s="107">
        <v>0.19</v>
      </c>
      <c r="G32" s="13">
        <f t="shared" si="7"/>
        <v>3193277.3109243698</v>
      </c>
      <c r="H32" s="14">
        <f t="shared" si="8"/>
        <v>20000000</v>
      </c>
      <c r="I32" s="14">
        <f t="shared" si="9"/>
        <v>16806722.68907563</v>
      </c>
      <c r="J32" s="14">
        <f t="shared" si="10"/>
        <v>3193277.3109243698</v>
      </c>
      <c r="K32" s="14">
        <f t="shared" si="11"/>
        <v>20000000</v>
      </c>
      <c r="L32" s="15">
        <v>20000000</v>
      </c>
    </row>
    <row r="33" spans="1:12" s="3" customFormat="1" ht="29.25" customHeight="1" thickTop="1" thickBot="1" x14ac:dyDescent="0.3">
      <c r="A33" s="74" t="s">
        <v>4</v>
      </c>
      <c r="B33" s="75"/>
      <c r="C33" s="75"/>
      <c r="D33" s="75"/>
      <c r="E33" s="75"/>
      <c r="F33" s="75"/>
      <c r="G33" s="75"/>
      <c r="H33" s="75"/>
      <c r="I33" s="18">
        <f>SUM(I14:I32)</f>
        <v>16806722.68907563</v>
      </c>
      <c r="J33" s="18">
        <f>SUM(J14:J32)</f>
        <v>3193277.3109243698</v>
      </c>
      <c r="K33" s="18">
        <f>SUM(K14:K32)</f>
        <v>20000000</v>
      </c>
      <c r="L33" s="11"/>
    </row>
    <row r="34" spans="1:12" ht="11.25" customHeight="1" x14ac:dyDescent="0.25">
      <c r="A34" s="33"/>
      <c r="B34" s="34"/>
      <c r="C34" s="34"/>
      <c r="D34" s="34"/>
      <c r="E34" s="34"/>
      <c r="F34" s="34"/>
      <c r="G34" s="34"/>
      <c r="H34" s="34"/>
      <c r="I34" s="34"/>
      <c r="J34" s="34"/>
      <c r="K34" s="34"/>
      <c r="L34" s="35"/>
    </row>
    <row r="35" spans="1:12" ht="24.45" customHeight="1" thickBot="1" x14ac:dyDescent="0.3">
      <c r="A35" s="69" t="s">
        <v>8</v>
      </c>
      <c r="B35" s="70"/>
      <c r="C35" s="70"/>
      <c r="D35" s="70"/>
      <c r="E35" s="70"/>
      <c r="F35" s="70"/>
      <c r="G35" s="70"/>
      <c r="H35" s="70"/>
      <c r="I35" s="70"/>
      <c r="J35" s="70"/>
      <c r="K35" s="70"/>
      <c r="L35" s="71"/>
    </row>
    <row r="36" spans="1:12" ht="123" customHeight="1" thickTop="1" thickBot="1" x14ac:dyDescent="0.3">
      <c r="A36" s="61" t="s">
        <v>35</v>
      </c>
      <c r="B36" s="62"/>
      <c r="C36" s="62"/>
      <c r="D36" s="62"/>
      <c r="E36" s="62"/>
      <c r="F36" s="62"/>
      <c r="G36" s="62"/>
      <c r="H36" s="62"/>
      <c r="I36" s="62"/>
      <c r="J36" s="62"/>
      <c r="K36" s="62"/>
      <c r="L36" s="63"/>
    </row>
    <row r="37" spans="1:12" ht="35.4" customHeight="1" thickTop="1" thickBot="1" x14ac:dyDescent="0.3">
      <c r="A37" s="54" t="s">
        <v>30</v>
      </c>
      <c r="B37" s="55"/>
      <c r="C37" s="55"/>
      <c r="D37" s="55"/>
      <c r="E37" s="55"/>
      <c r="F37" s="55"/>
      <c r="G37" s="55"/>
      <c r="H37" s="55"/>
      <c r="I37" s="55"/>
      <c r="J37" s="55"/>
      <c r="K37" s="55"/>
      <c r="L37" s="56"/>
    </row>
    <row r="38" spans="1:12" ht="27.75" customHeight="1" thickTop="1" thickBot="1" x14ac:dyDescent="0.3">
      <c r="A38" s="58" t="s">
        <v>34</v>
      </c>
      <c r="B38" s="59"/>
      <c r="C38" s="59"/>
      <c r="D38" s="59"/>
      <c r="E38" s="59"/>
      <c r="F38" s="59"/>
      <c r="G38" s="59"/>
      <c r="H38" s="59"/>
      <c r="I38" s="59"/>
      <c r="J38" s="59"/>
      <c r="K38" s="59"/>
      <c r="L38" s="60"/>
    </row>
    <row r="39" spans="1:12" ht="27" customHeight="1" thickTop="1" thickBot="1" x14ac:dyDescent="0.3">
      <c r="A39" s="30" t="s">
        <v>29</v>
      </c>
      <c r="B39" s="31"/>
      <c r="C39" s="31"/>
      <c r="D39" s="31"/>
      <c r="E39" s="31"/>
      <c r="F39" s="31"/>
      <c r="G39" s="31"/>
      <c r="H39" s="31"/>
      <c r="I39" s="31"/>
      <c r="J39" s="31"/>
      <c r="K39" s="31"/>
      <c r="L39" s="32"/>
    </row>
    <row r="40" spans="1:12" ht="33.9" customHeight="1" thickTop="1" thickBot="1" x14ac:dyDescent="0.3">
      <c r="A40" s="51" t="s">
        <v>18</v>
      </c>
      <c r="B40" s="52"/>
      <c r="C40" s="52"/>
      <c r="D40" s="52"/>
      <c r="E40" s="52"/>
      <c r="F40" s="52"/>
      <c r="G40" s="52"/>
      <c r="H40" s="52"/>
      <c r="I40" s="52"/>
      <c r="J40" s="52"/>
      <c r="K40" s="52"/>
      <c r="L40" s="53"/>
    </row>
    <row r="41" spans="1:12" ht="27" customHeight="1" thickTop="1" thickBot="1" x14ac:dyDescent="0.3">
      <c r="A41" s="51" t="s">
        <v>31</v>
      </c>
      <c r="B41" s="52"/>
      <c r="C41" s="52"/>
      <c r="D41" s="52"/>
      <c r="E41" s="52"/>
      <c r="F41" s="52"/>
      <c r="G41" s="52"/>
      <c r="H41" s="52"/>
      <c r="I41" s="52"/>
      <c r="J41" s="52"/>
      <c r="K41" s="52"/>
      <c r="L41" s="53"/>
    </row>
    <row r="42" spans="1:12" ht="21.15" customHeight="1" thickTop="1" thickBot="1" x14ac:dyDescent="0.3">
      <c r="A42" s="44" t="s">
        <v>5</v>
      </c>
      <c r="B42" s="40"/>
      <c r="C42" s="40" t="s">
        <v>32</v>
      </c>
      <c r="D42" s="40"/>
      <c r="E42" s="40"/>
      <c r="F42" s="40"/>
      <c r="G42" s="40"/>
      <c r="H42" s="40"/>
      <c r="I42" s="40"/>
      <c r="J42" s="40"/>
      <c r="K42" s="40"/>
      <c r="L42" s="41"/>
    </row>
    <row r="43" spans="1:12" ht="21.15" customHeight="1" thickTop="1" thickBot="1" x14ac:dyDescent="0.3">
      <c r="A43" s="44" t="s">
        <v>6</v>
      </c>
      <c r="B43" s="40"/>
      <c r="C43" s="40" t="s">
        <v>32</v>
      </c>
      <c r="D43" s="40"/>
      <c r="E43" s="40"/>
      <c r="F43" s="40"/>
      <c r="G43" s="40"/>
      <c r="H43" s="40"/>
      <c r="I43" s="40"/>
      <c r="J43" s="40"/>
      <c r="K43" s="40"/>
      <c r="L43" s="41"/>
    </row>
    <row r="44" spans="1:12" ht="17.399999999999999" thickTop="1" x14ac:dyDescent="0.25">
      <c r="A44" s="12"/>
      <c r="B44" s="8"/>
      <c r="C44" s="42"/>
      <c r="D44" s="42"/>
      <c r="E44" s="42"/>
      <c r="F44" s="42"/>
      <c r="G44" s="42"/>
      <c r="H44" s="42"/>
      <c r="I44" s="42"/>
      <c r="J44" s="42"/>
      <c r="K44" s="42"/>
      <c r="L44" s="43"/>
    </row>
    <row r="45" spans="1:12" ht="28.5" customHeight="1" x14ac:dyDescent="0.3">
      <c r="A45" s="48" t="s">
        <v>7</v>
      </c>
      <c r="B45" s="49"/>
      <c r="C45" s="49"/>
      <c r="D45" s="49"/>
      <c r="E45" s="49"/>
      <c r="F45" s="49"/>
      <c r="G45" s="49"/>
      <c r="H45" s="49"/>
      <c r="I45" s="49"/>
      <c r="J45" s="49"/>
      <c r="K45" s="49"/>
      <c r="L45" s="50"/>
    </row>
    <row r="46" spans="1:12" ht="16.8" x14ac:dyDescent="0.25">
      <c r="A46" s="45" t="s">
        <v>21</v>
      </c>
      <c r="B46" s="46"/>
      <c r="C46" s="46"/>
      <c r="D46" s="46"/>
      <c r="E46" s="46"/>
      <c r="F46" s="46"/>
      <c r="G46" s="46"/>
      <c r="H46" s="46"/>
      <c r="I46" s="46"/>
      <c r="J46" s="46"/>
      <c r="K46" s="46"/>
      <c r="L46" s="47"/>
    </row>
    <row r="47" spans="1:12" ht="16.2" thickBot="1" x14ac:dyDescent="0.3">
      <c r="A47" s="37"/>
      <c r="B47" s="38"/>
      <c r="C47" s="38"/>
      <c r="D47" s="38"/>
      <c r="E47" s="38"/>
      <c r="F47" s="38"/>
      <c r="G47" s="38"/>
      <c r="H47" s="38"/>
      <c r="I47" s="38"/>
      <c r="J47" s="38"/>
      <c r="K47" s="38"/>
      <c r="L47" s="39"/>
    </row>
  </sheetData>
  <sheetProtection algorithmName="SHA-512" hashValue="YFw0BwCwgPosYZ/9EWSQfpq9jTw44mDbcq0kIkYRGyoVLsLnfRotAZZov4VDXB8gBNGQknbyiUGbH3ES2eHtxA==" saltValue="hcTLjuf9RqM6RJcyHHqtcA==" spinCount="100000" sheet="1" objects="1" scenarios="1"/>
  <protectedRanges>
    <protectedRange sqref="C4:L11 E15:F16 E18:F18 E20:F20 E22:F22 E24:F24 E26:F26 E28:F28 E30:F30 A44:L45" name="DATOS"/>
  </protectedRanges>
  <mergeCells count="54">
    <mergeCell ref="A31:C31"/>
    <mergeCell ref="C10:L10"/>
    <mergeCell ref="A5:B5"/>
    <mergeCell ref="A7:B7"/>
    <mergeCell ref="A9:B9"/>
    <mergeCell ref="C4:L4"/>
    <mergeCell ref="C5:L5"/>
    <mergeCell ref="C6:L6"/>
    <mergeCell ref="C7:L7"/>
    <mergeCell ref="C8:L8"/>
    <mergeCell ref="C9:L9"/>
    <mergeCell ref="A4:B4"/>
    <mergeCell ref="A6:B6"/>
    <mergeCell ref="A8:B8"/>
    <mergeCell ref="A10:B10"/>
    <mergeCell ref="K2:L3"/>
    <mergeCell ref="A1:B1"/>
    <mergeCell ref="A2:B2"/>
    <mergeCell ref="A3:B3"/>
    <mergeCell ref="C2:J2"/>
    <mergeCell ref="C3:J3"/>
    <mergeCell ref="C1:L1"/>
    <mergeCell ref="A36:L36"/>
    <mergeCell ref="B12:B13"/>
    <mergeCell ref="E12:K12"/>
    <mergeCell ref="A11:B11"/>
    <mergeCell ref="C12:C13"/>
    <mergeCell ref="A35:L35"/>
    <mergeCell ref="C11:L11"/>
    <mergeCell ref="A33:H33"/>
    <mergeCell ref="A14:C14"/>
    <mergeCell ref="A17:C17"/>
    <mergeCell ref="A19:C19"/>
    <mergeCell ref="A21:C21"/>
    <mergeCell ref="A23:C23"/>
    <mergeCell ref="A25:C25"/>
    <mergeCell ref="A27:C27"/>
    <mergeCell ref="A29:C29"/>
    <mergeCell ref="A39:L39"/>
    <mergeCell ref="A34:L34"/>
    <mergeCell ref="D12:D13"/>
    <mergeCell ref="A47:L47"/>
    <mergeCell ref="C43:L43"/>
    <mergeCell ref="C44:L44"/>
    <mergeCell ref="A43:B43"/>
    <mergeCell ref="A46:L46"/>
    <mergeCell ref="A45:L45"/>
    <mergeCell ref="A41:L41"/>
    <mergeCell ref="A37:L37"/>
    <mergeCell ref="A42:B42"/>
    <mergeCell ref="A40:L40"/>
    <mergeCell ref="C42:L42"/>
    <mergeCell ref="A12:A13"/>
    <mergeCell ref="A38:L38"/>
  </mergeCells>
  <conditionalFormatting sqref="H15:H16 H18 H20 H22 H24 H26 H28 H30 H32">
    <cfRule type="cellIs" dxfId="2" priority="1" operator="equal">
      <formula>L15</formula>
    </cfRule>
    <cfRule type="cellIs" dxfId="1" priority="2" operator="lessThan">
      <formula>L15</formula>
    </cfRule>
    <cfRule type="cellIs" dxfId="0" priority="3" operator="greaterThan">
      <formula>L15</formula>
    </cfRule>
  </conditionalFormatting>
  <dataValidations count="1">
    <dataValidation type="whole" allowBlank="1" showInputMessage="1" showErrorMessage="1" sqref="E14:E32"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2026-09-15T16:05:23Z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