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OYO\Desktop\PALMAR 2026\CONTRATACION 2026\CONVENIOS\FESTIVAL  2026\"/>
    </mc:Choice>
  </mc:AlternateContent>
  <xr:revisionPtr revIDLastSave="0" documentId="13_ncr:1_{1931EF4C-FD22-4948-B8DA-3FC6707155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19" r:id="rId1"/>
    <sheet name="Formulario presupuesto oferta" sheetId="20" r:id="rId2"/>
  </sheets>
  <definedNames>
    <definedName name="_xlnm._FilterDatabase" localSheetId="1" hidden="1">'Formulario presupuesto oferta'!$A$4:$I$65</definedName>
    <definedName name="_xlnm._FilterDatabase" localSheetId="0" hidden="1">'Presupuesto oficial'!$A$4:$I$65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5" i="20" l="1"/>
  <c r="H65" i="20" s="1"/>
  <c r="F64" i="20"/>
  <c r="H64" i="20" s="1"/>
  <c r="F63" i="20"/>
  <c r="H63" i="20" s="1"/>
  <c r="F62" i="20"/>
  <c r="H62" i="20" s="1"/>
  <c r="F61" i="20"/>
  <c r="H61" i="20" s="1"/>
  <c r="F60" i="20"/>
  <c r="H60" i="20" s="1"/>
  <c r="H46" i="20" s="1"/>
  <c r="F59" i="20"/>
  <c r="G59" i="20" s="1"/>
  <c r="F58" i="20"/>
  <c r="G58" i="20" s="1"/>
  <c r="F57" i="20"/>
  <c r="G57" i="20" s="1"/>
  <c r="F56" i="20"/>
  <c r="G56" i="20" s="1"/>
  <c r="F55" i="20"/>
  <c r="G55" i="20" s="1"/>
  <c r="F54" i="20"/>
  <c r="G54" i="20" s="1"/>
  <c r="F53" i="20"/>
  <c r="G53" i="20" s="1"/>
  <c r="F52" i="20"/>
  <c r="G52" i="20" s="1"/>
  <c r="F51" i="20"/>
  <c r="G51" i="20" s="1"/>
  <c r="F50" i="20"/>
  <c r="G50" i="20" s="1"/>
  <c r="F49" i="20"/>
  <c r="G49" i="20" s="1"/>
  <c r="F48" i="20"/>
  <c r="G48" i="20" s="1"/>
  <c r="F47" i="20"/>
  <c r="F45" i="20"/>
  <c r="G45" i="20" s="1"/>
  <c r="G44" i="20" s="1"/>
  <c r="H44" i="20"/>
  <c r="F44" i="20"/>
  <c r="F43" i="20"/>
  <c r="H42" i="20"/>
  <c r="F41" i="20"/>
  <c r="H40" i="20"/>
  <c r="H39" i="20"/>
  <c r="F38" i="20"/>
  <c r="H37" i="20"/>
  <c r="F36" i="20"/>
  <c r="G36" i="20" s="1"/>
  <c r="F35" i="20"/>
  <c r="G35" i="20" s="1"/>
  <c r="G34" i="20" s="1"/>
  <c r="H34" i="20"/>
  <c r="F34" i="20"/>
  <c r="F33" i="20"/>
  <c r="H32" i="20"/>
  <c r="F31" i="20"/>
  <c r="G31" i="20" s="1"/>
  <c r="F30" i="20"/>
  <c r="G30" i="20" s="1"/>
  <c r="F29" i="20"/>
  <c r="G29" i="20" s="1"/>
  <c r="F28" i="20"/>
  <c r="G28" i="20" s="1"/>
  <c r="F27" i="20"/>
  <c r="G27" i="20" s="1"/>
  <c r="F26" i="20"/>
  <c r="G26" i="20" s="1"/>
  <c r="F25" i="20"/>
  <c r="G25" i="20" s="1"/>
  <c r="F24" i="20"/>
  <c r="G24" i="20" s="1"/>
  <c r="F23" i="20"/>
  <c r="G23" i="20" s="1"/>
  <c r="F22" i="20"/>
  <c r="G22" i="20" s="1"/>
  <c r="F21" i="20"/>
  <c r="G21" i="20" s="1"/>
  <c r="G20" i="20" s="1"/>
  <c r="H20" i="20"/>
  <c r="F20" i="20"/>
  <c r="H19" i="20"/>
  <c r="F18" i="20"/>
  <c r="H17" i="20"/>
  <c r="F16" i="20"/>
  <c r="G16" i="20" s="1"/>
  <c r="F15" i="20"/>
  <c r="G15" i="20" s="1"/>
  <c r="F14" i="20"/>
  <c r="G14" i="20" s="1"/>
  <c r="F13" i="20"/>
  <c r="G13" i="20" s="1"/>
  <c r="F12" i="20"/>
  <c r="G12" i="20" s="1"/>
  <c r="F11" i="20"/>
  <c r="G11" i="20" s="1"/>
  <c r="F10" i="20"/>
  <c r="G10" i="20" s="1"/>
  <c r="F9" i="20"/>
  <c r="G9" i="20" s="1"/>
  <c r="G8" i="20" s="1"/>
  <c r="H8" i="20"/>
  <c r="F8" i="20"/>
  <c r="H7" i="20"/>
  <c r="F6" i="20"/>
  <c r="G6" i="20" s="1"/>
  <c r="G5" i="20" s="1"/>
  <c r="H5" i="20"/>
  <c r="F5" i="20"/>
  <c r="F63" i="19"/>
  <c r="H63" i="19" s="1"/>
  <c r="F62" i="19"/>
  <c r="H62" i="19" s="1"/>
  <c r="F61" i="19"/>
  <c r="H61" i="19" s="1"/>
  <c r="F60" i="19"/>
  <c r="H67" i="20" l="1"/>
  <c r="G47" i="20"/>
  <c r="G46" i="20" s="1"/>
  <c r="F46" i="20"/>
  <c r="G43" i="20"/>
  <c r="G42" i="20" s="1"/>
  <c r="F42" i="20"/>
  <c r="G41" i="20"/>
  <c r="G40" i="20" s="1"/>
  <c r="G39" i="20" s="1"/>
  <c r="F40" i="20"/>
  <c r="F39" i="20" s="1"/>
  <c r="G38" i="20"/>
  <c r="G37" i="20" s="1"/>
  <c r="F37" i="20"/>
  <c r="G33" i="20"/>
  <c r="G32" i="20" s="1"/>
  <c r="G19" i="20" s="1"/>
  <c r="F32" i="20"/>
  <c r="F19" i="20" s="1"/>
  <c r="G18" i="20"/>
  <c r="G17" i="20" s="1"/>
  <c r="G7" i="20" s="1"/>
  <c r="F17" i="20"/>
  <c r="F7" i="20" s="1"/>
  <c r="H37" i="19"/>
  <c r="H34" i="19"/>
  <c r="H32" i="19"/>
  <c r="H42" i="19"/>
  <c r="H44" i="19"/>
  <c r="F65" i="19"/>
  <c r="H65" i="19" s="1"/>
  <c r="F64" i="19"/>
  <c r="H64" i="19" s="1"/>
  <c r="H60" i="19"/>
  <c r="F59" i="19"/>
  <c r="G59" i="19" s="1"/>
  <c r="F58" i="19"/>
  <c r="G58" i="19" s="1"/>
  <c r="F57" i="19"/>
  <c r="G57" i="19" s="1"/>
  <c r="F56" i="19"/>
  <c r="G56" i="19" s="1"/>
  <c r="F55" i="19"/>
  <c r="G55" i="19" s="1"/>
  <c r="F54" i="19"/>
  <c r="G54" i="19" s="1"/>
  <c r="F53" i="19"/>
  <c r="G53" i="19" s="1"/>
  <c r="F52" i="19"/>
  <c r="G52" i="19" s="1"/>
  <c r="F51" i="19"/>
  <c r="G51" i="19" s="1"/>
  <c r="F50" i="19"/>
  <c r="G50" i="19" s="1"/>
  <c r="F49" i="19"/>
  <c r="G49" i="19" s="1"/>
  <c r="F48" i="19"/>
  <c r="G48" i="19" s="1"/>
  <c r="F47" i="19"/>
  <c r="G47" i="19" s="1"/>
  <c r="F45" i="19"/>
  <c r="F43" i="19"/>
  <c r="F41" i="19"/>
  <c r="F38" i="19"/>
  <c r="F36" i="19"/>
  <c r="G36" i="19" s="1"/>
  <c r="F35" i="19"/>
  <c r="F33" i="19"/>
  <c r="H40" i="19"/>
  <c r="H20" i="19"/>
  <c r="F31" i="19"/>
  <c r="G31" i="19" s="1"/>
  <c r="F30" i="19"/>
  <c r="G30" i="19" s="1"/>
  <c r="F29" i="19"/>
  <c r="G29" i="19" s="1"/>
  <c r="F28" i="19"/>
  <c r="G28" i="19" s="1"/>
  <c r="F27" i="19"/>
  <c r="G27" i="19" s="1"/>
  <c r="F26" i="19"/>
  <c r="G26" i="19" s="1"/>
  <c r="F25" i="19"/>
  <c r="G25" i="19" s="1"/>
  <c r="F24" i="19"/>
  <c r="G24" i="19" s="1"/>
  <c r="F23" i="19"/>
  <c r="G23" i="19" s="1"/>
  <c r="F22" i="19"/>
  <c r="G22" i="19" s="1"/>
  <c r="F21" i="19"/>
  <c r="F18" i="19"/>
  <c r="G18" i="19" s="1"/>
  <c r="G17" i="19" s="1"/>
  <c r="H17" i="19"/>
  <c r="F17" i="19"/>
  <c r="H8" i="19"/>
  <c r="H5" i="19"/>
  <c r="F16" i="19"/>
  <c r="G16" i="19" s="1"/>
  <c r="F15" i="19"/>
  <c r="G15" i="19" s="1"/>
  <c r="F14" i="19"/>
  <c r="G14" i="19" s="1"/>
  <c r="F13" i="19"/>
  <c r="G13" i="19" s="1"/>
  <c r="F12" i="19"/>
  <c r="G12" i="19" s="1"/>
  <c r="F11" i="19"/>
  <c r="G11" i="19" s="1"/>
  <c r="F10" i="19"/>
  <c r="F9" i="19"/>
  <c r="G9" i="19" s="1"/>
  <c r="F6" i="19"/>
  <c r="G67" i="20" l="1"/>
  <c r="F67" i="20"/>
  <c r="G41" i="19"/>
  <c r="G40" i="19" s="1"/>
  <c r="F40" i="19"/>
  <c r="G6" i="19"/>
  <c r="G5" i="19" s="1"/>
  <c r="F5" i="19"/>
  <c r="G38" i="19"/>
  <c r="G37" i="19" s="1"/>
  <c r="F37" i="19"/>
  <c r="H46" i="19"/>
  <c r="G45" i="19"/>
  <c r="G44" i="19" s="1"/>
  <c r="F44" i="19"/>
  <c r="G43" i="19"/>
  <c r="G42" i="19" s="1"/>
  <c r="F42" i="19"/>
  <c r="G35" i="19"/>
  <c r="G34" i="19" s="1"/>
  <c r="F34" i="19"/>
  <c r="G33" i="19"/>
  <c r="G32" i="19" s="1"/>
  <c r="F32" i="19"/>
  <c r="H19" i="19"/>
  <c r="H39" i="19"/>
  <c r="G21" i="19"/>
  <c r="G20" i="19" s="1"/>
  <c r="F20" i="19"/>
  <c r="H7" i="19"/>
  <c r="G10" i="19"/>
  <c r="G8" i="19" s="1"/>
  <c r="G7" i="19" s="1"/>
  <c r="F8" i="19"/>
  <c r="F7" i="19" s="1"/>
  <c r="G46" i="19"/>
  <c r="F46" i="19"/>
  <c r="G39" i="19" l="1"/>
  <c r="F39" i="19"/>
  <c r="G19" i="19"/>
  <c r="F19" i="19"/>
  <c r="H67" i="19"/>
  <c r="G67" i="19" l="1"/>
  <c r="F67" i="19"/>
</calcChain>
</file>

<file path=xl/sharedStrings.xml><?xml version="1.0" encoding="utf-8"?>
<sst xmlns="http://schemas.openxmlformats.org/spreadsheetml/2006/main" count="290" uniqueCount="102">
  <si>
    <t>GLB</t>
  </si>
  <si>
    <t>ÍTEM</t>
  </si>
  <si>
    <t xml:space="preserve">DESCRIPCIÓN </t>
  </si>
  <si>
    <t xml:space="preserve">UNID </t>
  </si>
  <si>
    <t>CANT</t>
  </si>
  <si>
    <t xml:space="preserve">V/UNIT </t>
  </si>
  <si>
    <t>V/PARCIAL</t>
  </si>
  <si>
    <t>UNID</t>
  </si>
  <si>
    <t xml:space="preserve">Folleto de 33 x 22 cm, en material propalcote 150 gr. Incluye diseño, elaboración y entrega </t>
  </si>
  <si>
    <t xml:space="preserve">Servicio de animador del evento </t>
  </si>
  <si>
    <t xml:space="preserve">DÍA </t>
  </si>
  <si>
    <t xml:space="preserve">Actividades culturales </t>
  </si>
  <si>
    <t>Homenaje a la cultura campesina</t>
  </si>
  <si>
    <t xml:space="preserve">Presentaciones musicales </t>
  </si>
  <si>
    <t>Servicio de DJ de música urbana, con salida de 1 hora y 20 minutos</t>
  </si>
  <si>
    <t xml:space="preserve">Alborada musical papayera (Despertar Matutino), incluye alimentación, hospedaje y transporte </t>
  </si>
  <si>
    <t xml:space="preserve">Actividades Agropecuarias </t>
  </si>
  <si>
    <t xml:space="preserve">Agua pet 600 ml </t>
  </si>
  <si>
    <t>Sayco y Acinpro</t>
  </si>
  <si>
    <t xml:space="preserve">Festival de danzas y bandas musicales </t>
  </si>
  <si>
    <t>Agua pet 300 ml</t>
  </si>
  <si>
    <t>VALOR TOTAL PROYECTO</t>
  </si>
  <si>
    <t>Publicidad radial en horas de alta sintonía y jingle de mínimo de 2 minutos de duración, con las actividades y animación musical "cuña"</t>
  </si>
  <si>
    <t>UND</t>
  </si>
  <si>
    <t xml:space="preserve">Transporte grupos participantes ida y regreso, delegaciones de los municipios de Galan, Hato </t>
  </si>
  <si>
    <t>Encuentro cultural y recreativo de integración a caballo en la jurisdicción municipal</t>
  </si>
  <si>
    <t>Almuerzo compuesto por carne asada 250 gr, yuca o papa y gaseosa pet 250 ml, para los participantes encuentro cultural y recreativo de integración a caballo</t>
  </si>
  <si>
    <t>Jugo caja de 300 ml</t>
  </si>
  <si>
    <t xml:space="preserve">AUNAR ESFUERZOS ADMINISTRATIVOS, TÉCNICOS, FINANCIEROS PARA EL DESARROLLO DE ACTIVIDADES AGROPECUARIAS, CULTURALES,  DEPORTIVAS Y RECREATIVAS EN EL MUNICIPIO DE PALMAR, SANTANDER </t>
  </si>
  <si>
    <t xml:space="preserve">Servicio logístico para el desarrollo de las actividades durante los eventos como montaje y desmonte de escenarios, cargue o traslado de elementos requeridos en los diferentes sitios, entre otros. Disponibilidad todos los días del evento </t>
  </si>
  <si>
    <t>Kit compuesto por un machete de 18 pulgadas, hoja de acero templado de alta resistencia y con funda o cubierta en cuero, para reconocimiento a los participantes exposición ovina</t>
  </si>
  <si>
    <t>Servicio de apoyo logístico para el desarrollo de los eventos deportivos, recreativos, culturales y agropecuarias</t>
  </si>
  <si>
    <t>3,1,1</t>
  </si>
  <si>
    <t>3,1,2</t>
  </si>
  <si>
    <t>3,1,3</t>
  </si>
  <si>
    <t>3,1,4</t>
  </si>
  <si>
    <t>3,1,5</t>
  </si>
  <si>
    <t>3,1,6</t>
  </si>
  <si>
    <t>3,1,7</t>
  </si>
  <si>
    <t>3,1,8</t>
  </si>
  <si>
    <t>3,1,9</t>
  </si>
  <si>
    <t>3,1,10</t>
  </si>
  <si>
    <t>3,1,11</t>
  </si>
  <si>
    <t>Servicios complementarios para el para el desarrollo de los eventos deportivos, recreativos, culturales y agropecuarias</t>
  </si>
  <si>
    <t>MUNICIPIO</t>
  </si>
  <si>
    <t xml:space="preserve">Concurso de la vaca lechera </t>
  </si>
  <si>
    <t>Exposición bovina</t>
  </si>
  <si>
    <t>Exposición ovina</t>
  </si>
  <si>
    <t xml:space="preserve">Mesa plástica con las siguientes especificaciones mínimas: altura 72 cm, ancho 72 cm, largo 72 cm, cuadrada, material polipropileno, para reconocimiento al campesino  </t>
  </si>
  <si>
    <t xml:space="preserve">Actividades deportivas y recreativas </t>
  </si>
  <si>
    <t>ESAL</t>
  </si>
  <si>
    <t>3,2,1</t>
  </si>
  <si>
    <t>3,3,1</t>
  </si>
  <si>
    <t>3,3,2</t>
  </si>
  <si>
    <t>3,4,1</t>
  </si>
  <si>
    <t>4,1,1</t>
  </si>
  <si>
    <t>4,2,1</t>
  </si>
  <si>
    <t>4,3,1</t>
  </si>
  <si>
    <t xml:space="preserve">Gaseosa pet 250 ml  </t>
  </si>
  <si>
    <t>Kit compuesto por poncho artesanal elaborado 100% en algodón suave, medida 74 cm x 50 cm, logo estampado Dtf según diseño de la administración y caballito de madera para los participantes del encuentro cultural y recreativo a caballo dirigido a la niñez</t>
  </si>
  <si>
    <t>Car Audio</t>
  </si>
  <si>
    <t xml:space="preserve">Encuentro caminantes </t>
  </si>
  <si>
    <t>2,2,1</t>
  </si>
  <si>
    <t xml:space="preserve">Servicio de presentación del evento  </t>
  </si>
  <si>
    <t>2,1,1</t>
  </si>
  <si>
    <t>2,1,2</t>
  </si>
  <si>
    <t>Servicio de juzgamiento de pista con juez departamental</t>
  </si>
  <si>
    <t>2,1,3</t>
  </si>
  <si>
    <t>Servicio de organización del evento</t>
  </si>
  <si>
    <t>2,1,4</t>
  </si>
  <si>
    <t>2,1,5</t>
  </si>
  <si>
    <t>2,1,6</t>
  </si>
  <si>
    <t>2,1,7</t>
  </si>
  <si>
    <t>2,1,8</t>
  </si>
  <si>
    <t>Servicio logístico del evento, el personal deberá portar un distintivo visible que permita identificarlo frente a los demás asistentes.</t>
  </si>
  <si>
    <t>Póliza de eventos de asistencia médica y cobertura de accidentes para terceros asistentes, durante cuatro (4) días, hasta 350 participantes por día, con valor asegurado mínimo de 100 SMMLV por cada día de evento y límites o sublímites no inferiores a 100 SMMLV para los amparos de fallecimiento accidental y desmembración, incapacidad total y permanente, gastos médicos y farmacéuticos por accidente, traslado médico y aéreo de emergencia y asesoría jurídica. Se aceptarán coberturas superiores sin costo adicional para la Entidad.</t>
  </si>
  <si>
    <t>Póliza de accidentes para evento de caballistas, con vigencia de un (1) día y cobertura hasta para 150 participantes, con amparos mínimos de muerte accidental $10.000.000, invalidez total y permanente por accidente $10.000.000, gastos médicos por accidente $3.000.000 y traslados asistenciales $250.000. Se aceptan coberturas superiores sin costo adicional para la Entidad.</t>
  </si>
  <si>
    <t>Póliza de accidentes para carrera deportiva, con vigencia de un (1) día y cobertura hasta para 100 deportistas, con amparos mínimos de muerte accidental $10.000.000, invalidez total y permanente por accidente $10.000.000, gastos médicos por accidente $3.000.000 y traslados asistenciales $250.000. Se aceptan coberturas superiores sin costo adicional para la Entidad.</t>
  </si>
  <si>
    <t>Póliza de accidentes para evento Car Audio, con vigencia de un (1) día y cobertura hasta para 40 participantes, con amparos mínimos de muerte accidental $10.000.000, invalidez total y permanente por accidente $10.000.000, gastos médicos por accidente $3.000.000 y traslados asistenciales $250.000. Se aceptan coberturas superiores sin costo adicional para la Entidad.</t>
  </si>
  <si>
    <t xml:space="preserve">Gorra con las siguientes especificaciones mínimas: malla parte posterior, frontal poliéster, hebilla plástica ajustable en la parte de atrás, color azul, impresión en DTF con logo oficial de las ferias para participantes del evento.  </t>
  </si>
  <si>
    <t xml:space="preserve">Trofeo Campeón para las categorías Local 1, Local 2, Street, Mini 1, Mini 2, Rookie 2, Rookie 2 Pro, con las siguientes especificaciones mínimas: Aleación de resina y plástico con baño dorado, base plástica negra, altura 60 cm    </t>
  </si>
  <si>
    <t xml:space="preserve">Trofeo Subcampeón para las categorías Local 1, Local 2, Street, Mini 1, Mini 2, Rookie 2, Rookie 2 Pro,con las siguientes especificaciones mínimas: Aleación de resina y plástico con baño dorado, base plástica negra, altura 53 cm    </t>
  </si>
  <si>
    <t xml:space="preserve">Trofeo Tercer puesto para las categorías Local 1, Local 2, Street, Mini 1, Mini 2, Rookie 2, Rookie 2 Pro,con las siguientes especificaciones mínimas: Aleación de resina y plástico con baño dorado, base plástica negra, altura 49 cm    </t>
  </si>
  <si>
    <t xml:space="preserve">Buzo confeccionado en tela 100% poliéster microperforada de 155 gramos, estampado en transfer, sublimación full color digital con cuello en rib y logos de acuerdo a recomendaciones el supervisor, para las personas participantes del evento </t>
  </si>
  <si>
    <t>Agrupación musical, genero de música vallenato mínimo 16 integrantes con salida de 1 hora y 30 min. (sábado)</t>
  </si>
  <si>
    <t>Agrupación musical, genero merengue - tropical, carranguero, vallenato, popular, norteño, corralero, salsa, san juanero, ro k en español mínimo 11 integrantes, con salida de 2 horas. (sábado)</t>
  </si>
  <si>
    <t>Agrupación musical, genero popular, artista reconocido de talla nacional e internacional con mínimo 13 integrantes, con salida de 1 hora y 30 minutos horas. (Domingo)</t>
  </si>
  <si>
    <t>Agrupación musical, genero tropical, salsa, merengue, corralero, show cumbia y carnaval, show carranguero, entre otros, mínimo 11 integrantes con salida de 03 horas. (Domingo)</t>
  </si>
  <si>
    <t>Agrupación musical, genero carranguera, música tropical, vallenata y ranche-norteña mínimo 09 integrantes con salida de 02 horas. (Domingo)</t>
  </si>
  <si>
    <t>Cantante de genero popular ranchera-norteña, con salida de 01 hora (Domingo)</t>
  </si>
  <si>
    <t>Agrupación musical, genero carranguera, música tropical variada mínimo 07 integrantes con salida de 02 horas. (lunes)</t>
  </si>
  <si>
    <t>Agrupación musical, genero tropicarranguero mínimo 07 integrantes con salida de 02 horas. (lunes)</t>
  </si>
  <si>
    <t>Placa Reconocimiento en acrílico 8 mm espesor, tipo árbol ceiba con marcación impresión directa rígidos UVS, alto 20cm, para el reconocimiento por participación a los grupos en el festival de danzas y banda marciales</t>
  </si>
  <si>
    <t>Poncho artesanal elaborado 100% en algodón suave, medida 75 cm x 135 cm, logo estampado Dtf según diseño de la administración para los participantes del encuentro cultural y recreativo a caballo y campesinos del municipio</t>
  </si>
  <si>
    <t>Kit compuesto por una manila 12 mm x 12 mts algodón, una mochila de sal número 08, un balde plástico de12 lts, 1 bulto concentrado tipo leche de 40 kg, para reconocimiento a los participantes del concurso "La vaca Lechera"</t>
  </si>
  <si>
    <t xml:space="preserve">Kit compuesto una mochila de sal número 08 y 1 bulto concentrado peletizado por 40 kg para ceba, para reconocimiento a los participantes del exposición bovina  </t>
  </si>
  <si>
    <t xml:space="preserve">Alquiler, instalación y montaje de cubierta modular multipropósito de medidas frente 10mts, fondo 6mts, atura ajustable de 0 a 7 metros, sistema de izado con diferencial con lona blanca impermeable. tarima modular alquiler e instalación módulo de tarima con medidas de 8,00 x 5.00 metros, de 1 mts de alta, en tapiz negro, con escalera de acceso personal técnico para la instalación, montaje y desmontaje de esta. </t>
  </si>
  <si>
    <t>Alquiler, instalación y montaje de cubierta modular multipropósito de medidas frente 6mts, fondo 48 mts, (4 techos de 6x12 mts) altura ajustable de 0 a 5 metros laterales, sistema de izado con diferencial con lona blanca impermeable.</t>
  </si>
  <si>
    <t>Alquiler, instalación y montaje de sonido profesional que incluye: 12 línea array de 1400 wtts - 8 bajos dobles - 4 monitores de piso - 2 cabinas dobles sdfille+ 2 bajos sencillos para sub tar- 2 cabinas para vientos - 1 consola digital de 32 canales 30 mic dinámicos para instrumentos y voces  4 mic inalámbricos profesionales para orquesta, una pantalla gigante 4 x 3 mts  de led con 6,5 pitch de resolución, computador portátil,  estructuras, video técnico, personal de montaje, sistema eléctrico y cableado necesario, iluminación - 8 cabezas móviles   8 color stricke  -12 atomic -4 blinder consola de luces nx1, sistema eléctrico, estructura, cableado necesario y personal de montaje, personal de apoyo. dj - sonidista - a trilero - luminotécnico - camarógrafo incluye instalación desinstalación y transporte</t>
  </si>
  <si>
    <t>Perro caliente, compuesto por pan, salchicha tipo ranchera, cebolla, papa fosforito, queso y salsa, empaque individual para participantes encuentro cultural y recreativo de integración a caballo dirigido a la niñez</t>
  </si>
  <si>
    <t xml:space="preserve">Hamburguesa, compuesta por pan, carne molida de res de 120 gr, tomate, cebolla, tocino, jamón, queso tajado, salsa y lechuga crespa con su porción de papa a la francesa, empaque individual, para los integrantes de los grupos de danzas participantes </t>
  </si>
  <si>
    <t xml:space="preserve">Almuerzo compuesto por pollo asado 250 gr, 250 gr arroz, yuca o papa o arepa y gaseosa pet 250 ml, para los integrantes de los grupos de las bandas marciales participantes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</si>
</sst>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&quot;$&quot;\ #,##0.00"/>
    <numFmt numFmtId="166" formatCode="&quot;$&quot;#,##0.00"/>
    <numFmt numFmtId="167" formatCode="0.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MS Sans Serif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7" fontId="3" fillId="0" borderId="1" xfId="1" applyNumberFormat="1" applyFont="1" applyFill="1" applyBorder="1" applyAlignment="1">
      <alignment horizontal="right" vertical="center" wrapText="1"/>
    </xf>
    <xf numFmtId="164" fontId="4" fillId="0" borderId="1" xfId="1" applyFont="1" applyFill="1" applyBorder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6" fontId="6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167" fontId="4" fillId="0" borderId="0" xfId="1" applyNumberFormat="1" applyFont="1" applyFill="1" applyAlignment="1">
      <alignment horizontal="right" vertical="center" wrapText="1"/>
    </xf>
    <xf numFmtId="164" fontId="4" fillId="0" borderId="0" xfId="1" applyFont="1" applyFill="1" applyAlignment="1">
      <alignment horizontal="right" vertical="center" wrapText="1"/>
    </xf>
    <xf numFmtId="167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right" vertical="center" wrapText="1"/>
    </xf>
    <xf numFmtId="167" fontId="4" fillId="0" borderId="1" xfId="1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right" vertical="center" wrapText="1"/>
    </xf>
    <xf numFmtId="167" fontId="6" fillId="0" borderId="1" xfId="1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2" fontId="4" fillId="0" borderId="1" xfId="1" applyNumberFormat="1" applyFont="1" applyFill="1" applyBorder="1" applyAlignment="1">
      <alignment horizontal="right" vertical="center" wrapText="1"/>
    </xf>
    <xf numFmtId="166" fontId="3" fillId="0" borderId="0" xfId="0" applyNumberFormat="1" applyFont="1" applyAlignment="1">
      <alignment vertical="center" wrapText="1"/>
    </xf>
    <xf numFmtId="167" fontId="3" fillId="2" borderId="1" xfId="1" applyNumberFormat="1" applyFont="1" applyFill="1" applyBorder="1" applyAlignment="1">
      <alignment horizontal="right" vertical="center" wrapText="1"/>
    </xf>
    <xf numFmtId="166" fontId="3" fillId="2" borderId="1" xfId="0" applyNumberFormat="1" applyFont="1" applyFill="1" applyBorder="1" applyAlignment="1">
      <alignment horizontal="right" vertical="center" wrapText="1"/>
    </xf>
    <xf numFmtId="166" fontId="5" fillId="2" borderId="1" xfId="0" applyNumberFormat="1" applyFont="1" applyFill="1" applyBorder="1" applyAlignment="1">
      <alignment horizontal="right" vertical="center" wrapText="1"/>
    </xf>
    <xf numFmtId="10" fontId="4" fillId="0" borderId="0" xfId="4" applyNumberFormat="1" applyFont="1" applyAlignment="1">
      <alignment horizontal="right" vertical="center" wrapText="1"/>
    </xf>
    <xf numFmtId="166" fontId="3" fillId="2" borderId="1" xfId="0" applyNumberFormat="1" applyFont="1" applyFill="1" applyBorder="1" applyAlignment="1">
      <alignment vertical="center" wrapText="1"/>
    </xf>
    <xf numFmtId="167" fontId="5" fillId="0" borderId="1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6" fontId="5" fillId="0" borderId="2" xfId="0" applyNumberFormat="1" applyFont="1" applyBorder="1" applyAlignment="1">
      <alignment horizontal="right" vertical="center" wrapText="1"/>
    </xf>
    <xf numFmtId="164" fontId="4" fillId="0" borderId="0" xfId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</cellXfs>
  <cellStyles count="5">
    <cellStyle name="Millares" xfId="1" builtinId="3"/>
    <cellStyle name="Millares 2" xfId="2" xr:uid="{00000000-0005-0000-0000-000001000000}"/>
    <cellStyle name="Millares 2 2" xfId="3" xr:uid="{00000000-0005-0000-0000-000002000000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EF6EA-5C70-4EBE-8B0E-BFC93EFC430B}">
  <dimension ref="A1:I71"/>
  <sheetViews>
    <sheetView tabSelected="1" zoomScale="120" zoomScaleNormal="120" workbookViewId="0">
      <pane ySplit="4" topLeftCell="A5" activePane="bottomLeft" state="frozen"/>
      <selection pane="bottomLeft" activeCell="B63" sqref="B63"/>
    </sheetView>
  </sheetViews>
  <sheetFormatPr baseColWidth="10" defaultColWidth="11" defaultRowHeight="11.25" x14ac:dyDescent="0.25"/>
  <cols>
    <col min="1" max="1" width="5.28515625" style="16" bestFit="1" customWidth="1"/>
    <col min="2" max="2" width="30.42578125" style="1" customWidth="1"/>
    <col min="3" max="3" width="4.5703125" style="2" bestFit="1" customWidth="1"/>
    <col min="4" max="4" width="7.85546875" style="17" bestFit="1" customWidth="1"/>
    <col min="5" max="5" width="11.7109375" style="17" bestFit="1" customWidth="1"/>
    <col min="6" max="7" width="12.5703125" style="17" bestFit="1" customWidth="1"/>
    <col min="8" max="8" width="11.85546875" style="17" customWidth="1"/>
    <col min="9" max="9" width="6" style="42" customWidth="1"/>
    <col min="10" max="16384" width="11" style="1"/>
  </cols>
  <sheetData>
    <row r="1" spans="1:9" ht="51.75" customHeight="1" x14ac:dyDescent="0.25">
      <c r="A1" s="46" t="s">
        <v>28</v>
      </c>
      <c r="B1" s="47"/>
      <c r="C1" s="47"/>
      <c r="D1" s="47"/>
      <c r="E1" s="47"/>
      <c r="F1" s="47"/>
      <c r="G1" s="47"/>
      <c r="H1" s="47"/>
      <c r="I1" s="44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18" t="s">
        <v>1</v>
      </c>
      <c r="B4" s="3" t="s">
        <v>2</v>
      </c>
      <c r="C4" s="3" t="s">
        <v>3</v>
      </c>
      <c r="D4" s="19" t="s">
        <v>4</v>
      </c>
      <c r="E4" s="4" t="s">
        <v>5</v>
      </c>
      <c r="F4" s="5" t="s">
        <v>6</v>
      </c>
      <c r="G4" s="5" t="s">
        <v>44</v>
      </c>
      <c r="H4" s="5" t="s">
        <v>50</v>
      </c>
      <c r="I4" s="20"/>
    </row>
    <row r="5" spans="1:9" x14ac:dyDescent="0.25">
      <c r="A5" s="30">
        <v>1</v>
      </c>
      <c r="B5" s="51" t="s">
        <v>31</v>
      </c>
      <c r="C5" s="51"/>
      <c r="D5" s="51"/>
      <c r="E5" s="51"/>
      <c r="F5" s="31">
        <f>+SUM(F6:F6)</f>
        <v>5154650</v>
      </c>
      <c r="G5" s="31">
        <f t="shared" ref="G5" si="0">+SUM(G6:G6)</f>
        <v>5154650</v>
      </c>
      <c r="H5" s="31">
        <f>+SUM(H6:H6)</f>
        <v>0</v>
      </c>
      <c r="I5" s="22"/>
    </row>
    <row r="6" spans="1:9" ht="68.25" customHeight="1" x14ac:dyDescent="0.25">
      <c r="A6" s="23">
        <v>1.1000000000000001</v>
      </c>
      <c r="B6" s="6" t="s">
        <v>29</v>
      </c>
      <c r="C6" s="24" t="s">
        <v>0</v>
      </c>
      <c r="D6" s="25">
        <v>1</v>
      </c>
      <c r="E6" s="7">
        <v>5154650</v>
      </c>
      <c r="F6" s="7">
        <f>+E6*D6</f>
        <v>5154650</v>
      </c>
      <c r="G6" s="7">
        <f>+F6</f>
        <v>5154650</v>
      </c>
      <c r="H6" s="7">
        <v>0</v>
      </c>
      <c r="I6" s="14"/>
    </row>
    <row r="7" spans="1:9" x14ac:dyDescent="0.25">
      <c r="A7" s="30">
        <v>2</v>
      </c>
      <c r="B7" s="51" t="s">
        <v>49</v>
      </c>
      <c r="C7" s="51"/>
      <c r="D7" s="51"/>
      <c r="E7" s="51"/>
      <c r="F7" s="32">
        <f>+F8+F17</f>
        <v>20557650</v>
      </c>
      <c r="G7" s="32">
        <f>+G8+G17</f>
        <v>20557650</v>
      </c>
      <c r="H7" s="32">
        <f>+H8+H17</f>
        <v>0</v>
      </c>
      <c r="I7" s="21"/>
    </row>
    <row r="8" spans="1:9" s="37" customFormat="1" x14ac:dyDescent="0.25">
      <c r="A8" s="35">
        <v>2.1</v>
      </c>
      <c r="B8" s="36" t="s">
        <v>60</v>
      </c>
      <c r="C8" s="36"/>
      <c r="D8" s="36"/>
      <c r="E8" s="36"/>
      <c r="F8" s="10">
        <f>+SUM(F9:F16)</f>
        <v>17785150</v>
      </c>
      <c r="G8" s="10">
        <f>+SUM(G9:G16)</f>
        <v>17785150</v>
      </c>
      <c r="H8" s="10">
        <f>+SUM(H9:H16)</f>
        <v>0</v>
      </c>
      <c r="I8" s="21"/>
    </row>
    <row r="9" spans="1:9" s="37" customFormat="1" x14ac:dyDescent="0.25">
      <c r="A9" s="26" t="s">
        <v>64</v>
      </c>
      <c r="B9" s="6" t="s">
        <v>68</v>
      </c>
      <c r="C9" s="38" t="s">
        <v>3</v>
      </c>
      <c r="D9" s="25">
        <v>1</v>
      </c>
      <c r="E9" s="7">
        <v>5154650</v>
      </c>
      <c r="F9" s="7">
        <f>+E9*D9</f>
        <v>5154650</v>
      </c>
      <c r="G9" s="7">
        <f>+F9</f>
        <v>5154650</v>
      </c>
      <c r="H9" s="7">
        <v>0</v>
      </c>
      <c r="I9" s="14"/>
    </row>
    <row r="10" spans="1:9" s="37" customFormat="1" x14ac:dyDescent="0.25">
      <c r="A10" s="26" t="s">
        <v>65</v>
      </c>
      <c r="B10" s="6" t="s">
        <v>63</v>
      </c>
      <c r="C10" s="38" t="s">
        <v>3</v>
      </c>
      <c r="D10" s="25">
        <v>1</v>
      </c>
      <c r="E10" s="7">
        <v>1933000</v>
      </c>
      <c r="F10" s="7">
        <f t="shared" ref="F10:F16" si="1">+E10*D10</f>
        <v>1933000</v>
      </c>
      <c r="G10" s="7">
        <f t="shared" ref="G10:G18" si="2">+F10</f>
        <v>1933000</v>
      </c>
      <c r="H10" s="7">
        <v>0</v>
      </c>
      <c r="I10" s="14"/>
    </row>
    <row r="11" spans="1:9" s="37" customFormat="1" ht="22.5" x14ac:dyDescent="0.25">
      <c r="A11" s="26" t="s">
        <v>67</v>
      </c>
      <c r="B11" s="6" t="s">
        <v>66</v>
      </c>
      <c r="C11" s="38" t="s">
        <v>3</v>
      </c>
      <c r="D11" s="25">
        <v>1</v>
      </c>
      <c r="E11" s="7">
        <v>1288700</v>
      </c>
      <c r="F11" s="7">
        <f t="shared" si="1"/>
        <v>1288700</v>
      </c>
      <c r="G11" s="7">
        <f t="shared" si="2"/>
        <v>1288700</v>
      </c>
      <c r="H11" s="7">
        <v>0</v>
      </c>
      <c r="I11" s="14"/>
    </row>
    <row r="12" spans="1:9" s="37" customFormat="1" ht="45" x14ac:dyDescent="0.25">
      <c r="A12" s="26" t="s">
        <v>69</v>
      </c>
      <c r="B12" s="6" t="s">
        <v>74</v>
      </c>
      <c r="C12" s="38" t="s">
        <v>0</v>
      </c>
      <c r="D12" s="25">
        <v>1</v>
      </c>
      <c r="E12" s="7">
        <v>3866000</v>
      </c>
      <c r="F12" s="7">
        <f t="shared" si="1"/>
        <v>3866000</v>
      </c>
      <c r="G12" s="7">
        <f t="shared" si="2"/>
        <v>3866000</v>
      </c>
      <c r="H12" s="7">
        <v>0</v>
      </c>
      <c r="I12" s="14"/>
    </row>
    <row r="13" spans="1:9" s="37" customFormat="1" ht="67.5" x14ac:dyDescent="0.25">
      <c r="A13" s="26" t="s">
        <v>70</v>
      </c>
      <c r="B13" s="6" t="s">
        <v>79</v>
      </c>
      <c r="C13" s="38" t="s">
        <v>3</v>
      </c>
      <c r="D13" s="25">
        <v>40</v>
      </c>
      <c r="E13" s="7">
        <v>25800</v>
      </c>
      <c r="F13" s="7">
        <f t="shared" si="1"/>
        <v>1032000</v>
      </c>
      <c r="G13" s="7">
        <f t="shared" si="2"/>
        <v>1032000</v>
      </c>
      <c r="H13" s="7">
        <v>0</v>
      </c>
      <c r="I13" s="14"/>
    </row>
    <row r="14" spans="1:9" s="37" customFormat="1" ht="67.5" x14ac:dyDescent="0.25">
      <c r="A14" s="26" t="s">
        <v>71</v>
      </c>
      <c r="B14" s="6" t="s">
        <v>80</v>
      </c>
      <c r="C14" s="24" t="s">
        <v>7</v>
      </c>
      <c r="D14" s="25">
        <v>7</v>
      </c>
      <c r="E14" s="7">
        <v>246850</v>
      </c>
      <c r="F14" s="7">
        <f t="shared" si="1"/>
        <v>1727950</v>
      </c>
      <c r="G14" s="7">
        <f t="shared" si="2"/>
        <v>1727950</v>
      </c>
      <c r="H14" s="7">
        <v>0</v>
      </c>
      <c r="I14" s="14"/>
    </row>
    <row r="15" spans="1:9" s="37" customFormat="1" ht="67.5" x14ac:dyDescent="0.25">
      <c r="A15" s="26" t="s">
        <v>72</v>
      </c>
      <c r="B15" s="6" t="s">
        <v>81</v>
      </c>
      <c r="C15" s="24" t="s">
        <v>7</v>
      </c>
      <c r="D15" s="25">
        <v>7</v>
      </c>
      <c r="E15" s="7">
        <v>214800</v>
      </c>
      <c r="F15" s="7">
        <f t="shared" si="1"/>
        <v>1503600</v>
      </c>
      <c r="G15" s="7">
        <f t="shared" si="2"/>
        <v>1503600</v>
      </c>
      <c r="H15" s="7">
        <v>0</v>
      </c>
      <c r="I15" s="14"/>
    </row>
    <row r="16" spans="1:9" s="37" customFormat="1" ht="67.5" x14ac:dyDescent="0.25">
      <c r="A16" s="26" t="s">
        <v>73</v>
      </c>
      <c r="B16" s="6" t="s">
        <v>82</v>
      </c>
      <c r="C16" s="24" t="s">
        <v>7</v>
      </c>
      <c r="D16" s="25">
        <v>7</v>
      </c>
      <c r="E16" s="7">
        <v>182750</v>
      </c>
      <c r="F16" s="7">
        <f t="shared" si="1"/>
        <v>1279250</v>
      </c>
      <c r="G16" s="7">
        <f t="shared" si="2"/>
        <v>1279250</v>
      </c>
      <c r="H16" s="7">
        <v>0</v>
      </c>
      <c r="I16" s="14"/>
    </row>
    <row r="17" spans="1:9" s="39" customFormat="1" x14ac:dyDescent="0.25">
      <c r="A17" s="35">
        <v>2.2000000000000002</v>
      </c>
      <c r="B17" s="45" t="s">
        <v>61</v>
      </c>
      <c r="C17" s="45"/>
      <c r="D17" s="45"/>
      <c r="E17" s="45"/>
      <c r="F17" s="10">
        <f t="shared" ref="F17:H17" si="3">+SUM(F18)</f>
        <v>2772500</v>
      </c>
      <c r="G17" s="10">
        <f t="shared" si="3"/>
        <v>2772500</v>
      </c>
      <c r="H17" s="10">
        <f t="shared" si="3"/>
        <v>0</v>
      </c>
      <c r="I17" s="21"/>
    </row>
    <row r="18" spans="1:9" s="37" customFormat="1" ht="70.5" customHeight="1" x14ac:dyDescent="0.25">
      <c r="A18" s="26" t="s">
        <v>62</v>
      </c>
      <c r="B18" s="6" t="s">
        <v>83</v>
      </c>
      <c r="C18" s="24" t="s">
        <v>7</v>
      </c>
      <c r="D18" s="25">
        <v>50</v>
      </c>
      <c r="E18" s="7">
        <v>55450</v>
      </c>
      <c r="F18" s="7">
        <f t="shared" ref="F18" si="4">+E18*D18</f>
        <v>2772500</v>
      </c>
      <c r="G18" s="7">
        <f t="shared" si="2"/>
        <v>2772500</v>
      </c>
      <c r="H18" s="7"/>
      <c r="I18" s="14"/>
    </row>
    <row r="19" spans="1:9" x14ac:dyDescent="0.25">
      <c r="A19" s="30">
        <v>3</v>
      </c>
      <c r="B19" s="43" t="s">
        <v>11</v>
      </c>
      <c r="C19" s="43"/>
      <c r="D19" s="43"/>
      <c r="E19" s="43"/>
      <c r="F19" s="32">
        <f>+F20+F32+F34+F37</f>
        <v>292692850</v>
      </c>
      <c r="G19" s="32">
        <f t="shared" ref="G19:H19" si="5">+G20+G32+G34+G37</f>
        <v>292692850</v>
      </c>
      <c r="H19" s="32">
        <f t="shared" si="5"/>
        <v>0</v>
      </c>
      <c r="I19" s="21"/>
    </row>
    <row r="20" spans="1:9" x14ac:dyDescent="0.25">
      <c r="A20" s="11">
        <v>3.1</v>
      </c>
      <c r="B20" s="8" t="s">
        <v>13</v>
      </c>
      <c r="C20" s="9"/>
      <c r="D20" s="12"/>
      <c r="E20" s="12"/>
      <c r="F20" s="10">
        <f>+SUM(F21:F31)</f>
        <v>200182750</v>
      </c>
      <c r="G20" s="10">
        <f t="shared" ref="G20:H20" si="6">+SUM(G21:G31)</f>
        <v>200182750</v>
      </c>
      <c r="H20" s="10">
        <f t="shared" si="6"/>
        <v>0</v>
      </c>
      <c r="I20" s="21"/>
    </row>
    <row r="21" spans="1:9" ht="22.5" x14ac:dyDescent="0.25">
      <c r="A21" s="23" t="s">
        <v>32</v>
      </c>
      <c r="B21" s="6" t="s">
        <v>14</v>
      </c>
      <c r="C21" s="9" t="s">
        <v>7</v>
      </c>
      <c r="D21" s="12">
        <v>1</v>
      </c>
      <c r="E21" s="7">
        <v>4510300</v>
      </c>
      <c r="F21" s="7">
        <f>+E21*D21</f>
        <v>4510300</v>
      </c>
      <c r="G21" s="7">
        <f>+F21</f>
        <v>4510300</v>
      </c>
      <c r="H21" s="7">
        <v>0</v>
      </c>
      <c r="I21" s="14"/>
    </row>
    <row r="22" spans="1:9" ht="33.75" x14ac:dyDescent="0.25">
      <c r="A22" s="23" t="s">
        <v>33</v>
      </c>
      <c r="B22" s="6" t="s">
        <v>84</v>
      </c>
      <c r="C22" s="9" t="s">
        <v>7</v>
      </c>
      <c r="D22" s="12">
        <v>1</v>
      </c>
      <c r="E22" s="7">
        <v>57989700</v>
      </c>
      <c r="F22" s="7">
        <f t="shared" ref="F22:F31" si="7">+E22*D22</f>
        <v>57989700</v>
      </c>
      <c r="G22" s="7">
        <f t="shared" ref="G22:G38" si="8">+F22</f>
        <v>57989700</v>
      </c>
      <c r="H22" s="7">
        <v>0</v>
      </c>
      <c r="I22" s="14"/>
    </row>
    <row r="23" spans="1:9" ht="56.25" x14ac:dyDescent="0.25">
      <c r="A23" s="23" t="s">
        <v>34</v>
      </c>
      <c r="B23" s="6" t="s">
        <v>85</v>
      </c>
      <c r="C23" s="24" t="s">
        <v>7</v>
      </c>
      <c r="D23" s="12">
        <v>1</v>
      </c>
      <c r="E23" s="7">
        <v>10309300</v>
      </c>
      <c r="F23" s="7">
        <f t="shared" si="7"/>
        <v>10309300</v>
      </c>
      <c r="G23" s="7">
        <f t="shared" si="8"/>
        <v>10309300</v>
      </c>
      <c r="H23" s="7">
        <v>0</v>
      </c>
      <c r="I23" s="14"/>
    </row>
    <row r="24" spans="1:9" ht="45" customHeight="1" x14ac:dyDescent="0.25">
      <c r="A24" s="23" t="s">
        <v>35</v>
      </c>
      <c r="B24" s="6" t="s">
        <v>86</v>
      </c>
      <c r="C24" s="9" t="s">
        <v>7</v>
      </c>
      <c r="D24" s="12">
        <v>1</v>
      </c>
      <c r="E24" s="7">
        <v>83762900</v>
      </c>
      <c r="F24" s="7">
        <f t="shared" si="7"/>
        <v>83762900</v>
      </c>
      <c r="G24" s="7">
        <f t="shared" si="8"/>
        <v>83762900</v>
      </c>
      <c r="H24" s="7">
        <v>0</v>
      </c>
      <c r="I24" s="14"/>
    </row>
    <row r="25" spans="1:9" ht="56.25" x14ac:dyDescent="0.25">
      <c r="A25" s="23" t="s">
        <v>36</v>
      </c>
      <c r="B25" s="6" t="s">
        <v>87</v>
      </c>
      <c r="C25" s="9" t="s">
        <v>7</v>
      </c>
      <c r="D25" s="12">
        <v>1</v>
      </c>
      <c r="E25" s="7">
        <v>14175300</v>
      </c>
      <c r="F25" s="7">
        <f t="shared" si="7"/>
        <v>14175300</v>
      </c>
      <c r="G25" s="7">
        <f t="shared" si="8"/>
        <v>14175300</v>
      </c>
      <c r="H25" s="7">
        <v>0</v>
      </c>
      <c r="I25" s="14"/>
    </row>
    <row r="26" spans="1:9" ht="45" x14ac:dyDescent="0.25">
      <c r="A26" s="23" t="s">
        <v>37</v>
      </c>
      <c r="B26" s="6" t="s">
        <v>88</v>
      </c>
      <c r="C26" s="24" t="s">
        <v>7</v>
      </c>
      <c r="D26" s="12">
        <v>1</v>
      </c>
      <c r="E26" s="7">
        <v>4510300</v>
      </c>
      <c r="F26" s="7">
        <f t="shared" si="7"/>
        <v>4510300</v>
      </c>
      <c r="G26" s="7">
        <f t="shared" si="8"/>
        <v>4510300</v>
      </c>
      <c r="H26" s="7">
        <v>0</v>
      </c>
      <c r="I26" s="14"/>
    </row>
    <row r="27" spans="1:9" ht="22.5" x14ac:dyDescent="0.25">
      <c r="A27" s="23" t="s">
        <v>38</v>
      </c>
      <c r="B27" s="6" t="s">
        <v>89</v>
      </c>
      <c r="C27" s="24" t="s">
        <v>7</v>
      </c>
      <c r="D27" s="12">
        <v>1</v>
      </c>
      <c r="E27" s="7">
        <v>1288700</v>
      </c>
      <c r="F27" s="7">
        <f t="shared" si="7"/>
        <v>1288700</v>
      </c>
      <c r="G27" s="7">
        <f t="shared" si="8"/>
        <v>1288700</v>
      </c>
      <c r="H27" s="7">
        <v>0</v>
      </c>
      <c r="I27" s="14"/>
    </row>
    <row r="28" spans="1:9" ht="38.25" customHeight="1" x14ac:dyDescent="0.25">
      <c r="A28" s="23" t="s">
        <v>39</v>
      </c>
      <c r="B28" s="6" t="s">
        <v>90</v>
      </c>
      <c r="C28" s="9" t="s">
        <v>7</v>
      </c>
      <c r="D28" s="12">
        <v>1</v>
      </c>
      <c r="E28" s="7">
        <v>7732000</v>
      </c>
      <c r="F28" s="7">
        <f t="shared" si="7"/>
        <v>7732000</v>
      </c>
      <c r="G28" s="7">
        <f t="shared" si="8"/>
        <v>7732000</v>
      </c>
      <c r="H28" s="7">
        <v>0</v>
      </c>
      <c r="I28" s="14"/>
    </row>
    <row r="29" spans="1:9" ht="33.75" x14ac:dyDescent="0.25">
      <c r="A29" s="23" t="s">
        <v>40</v>
      </c>
      <c r="B29" s="6" t="s">
        <v>91</v>
      </c>
      <c r="C29" s="24" t="s">
        <v>7</v>
      </c>
      <c r="D29" s="12">
        <v>1</v>
      </c>
      <c r="E29" s="7">
        <v>3221650</v>
      </c>
      <c r="F29" s="7">
        <f t="shared" si="7"/>
        <v>3221650</v>
      </c>
      <c r="G29" s="7">
        <f t="shared" si="8"/>
        <v>3221650</v>
      </c>
      <c r="H29" s="7">
        <v>0</v>
      </c>
      <c r="I29" s="14"/>
    </row>
    <row r="30" spans="1:9" ht="33.75" x14ac:dyDescent="0.25">
      <c r="A30" s="23" t="s">
        <v>41</v>
      </c>
      <c r="B30" s="6" t="s">
        <v>15</v>
      </c>
      <c r="C30" s="9" t="s">
        <v>10</v>
      </c>
      <c r="D30" s="12">
        <v>4</v>
      </c>
      <c r="E30" s="7">
        <v>902100</v>
      </c>
      <c r="F30" s="7">
        <f t="shared" si="7"/>
        <v>3608400</v>
      </c>
      <c r="G30" s="7">
        <f t="shared" si="8"/>
        <v>3608400</v>
      </c>
      <c r="H30" s="7">
        <v>0</v>
      </c>
      <c r="I30" s="14"/>
    </row>
    <row r="31" spans="1:9" x14ac:dyDescent="0.25">
      <c r="A31" s="23" t="s">
        <v>42</v>
      </c>
      <c r="B31" s="6" t="s">
        <v>18</v>
      </c>
      <c r="C31" s="9" t="s">
        <v>0</v>
      </c>
      <c r="D31" s="12">
        <v>1</v>
      </c>
      <c r="E31" s="7">
        <v>9074200</v>
      </c>
      <c r="F31" s="7">
        <f t="shared" si="7"/>
        <v>9074200</v>
      </c>
      <c r="G31" s="7">
        <f t="shared" si="8"/>
        <v>9074200</v>
      </c>
      <c r="H31" s="7">
        <v>0</v>
      </c>
      <c r="I31" s="14"/>
    </row>
    <row r="32" spans="1:9" x14ac:dyDescent="0.25">
      <c r="A32" s="11">
        <v>3.2</v>
      </c>
      <c r="B32" s="53" t="s">
        <v>19</v>
      </c>
      <c r="C32" s="53"/>
      <c r="D32" s="53"/>
      <c r="E32" s="53"/>
      <c r="F32" s="10">
        <f>+SUM(F33:F33)</f>
        <v>496100</v>
      </c>
      <c r="G32" s="10">
        <f t="shared" ref="G32:H32" si="9">+SUM(G33:G33)</f>
        <v>496100</v>
      </c>
      <c r="H32" s="10">
        <f t="shared" si="9"/>
        <v>0</v>
      </c>
      <c r="I32" s="21"/>
    </row>
    <row r="33" spans="1:9" ht="67.5" x14ac:dyDescent="0.25">
      <c r="A33" s="23" t="s">
        <v>51</v>
      </c>
      <c r="B33" s="27" t="s">
        <v>92</v>
      </c>
      <c r="C33" s="24" t="s">
        <v>7</v>
      </c>
      <c r="D33" s="25">
        <v>11</v>
      </c>
      <c r="E33" s="7">
        <v>45100</v>
      </c>
      <c r="F33" s="7">
        <f t="shared" ref="F33" si="10">+E33*D33</f>
        <v>496100</v>
      </c>
      <c r="G33" s="7">
        <f t="shared" si="8"/>
        <v>496100</v>
      </c>
      <c r="H33" s="7">
        <v>0</v>
      </c>
      <c r="I33" s="14"/>
    </row>
    <row r="34" spans="1:9" x14ac:dyDescent="0.25">
      <c r="A34" s="11">
        <v>3.3</v>
      </c>
      <c r="B34" s="45" t="s">
        <v>25</v>
      </c>
      <c r="C34" s="45"/>
      <c r="D34" s="45"/>
      <c r="E34" s="45"/>
      <c r="F34" s="10">
        <f>+SUM(F35:F36)</f>
        <v>13404000</v>
      </c>
      <c r="G34" s="10">
        <f t="shared" ref="G34:H34" si="11">+SUM(G35:G36)</f>
        <v>13404000</v>
      </c>
      <c r="H34" s="10">
        <f t="shared" si="11"/>
        <v>0</v>
      </c>
      <c r="I34" s="21"/>
    </row>
    <row r="35" spans="1:9" ht="67.5" x14ac:dyDescent="0.25">
      <c r="A35" s="26" t="s">
        <v>52</v>
      </c>
      <c r="B35" s="27" t="s">
        <v>93</v>
      </c>
      <c r="C35" s="24" t="s">
        <v>7</v>
      </c>
      <c r="D35" s="25">
        <v>1000</v>
      </c>
      <c r="E35" s="7">
        <v>11600</v>
      </c>
      <c r="F35" s="7">
        <f t="shared" ref="F35:F36" si="12">+E35*D35</f>
        <v>11600000</v>
      </c>
      <c r="G35" s="7">
        <f t="shared" si="8"/>
        <v>11600000</v>
      </c>
      <c r="H35" s="7">
        <v>0</v>
      </c>
      <c r="I35" s="14"/>
    </row>
    <row r="36" spans="1:9" ht="78.75" x14ac:dyDescent="0.25">
      <c r="A36" s="26" t="s">
        <v>53</v>
      </c>
      <c r="B36" s="27" t="s">
        <v>59</v>
      </c>
      <c r="C36" s="24" t="s">
        <v>7</v>
      </c>
      <c r="D36" s="25">
        <v>80</v>
      </c>
      <c r="E36" s="7">
        <v>22550</v>
      </c>
      <c r="F36" s="7">
        <f t="shared" si="12"/>
        <v>1804000</v>
      </c>
      <c r="G36" s="7">
        <f t="shared" si="8"/>
        <v>1804000</v>
      </c>
      <c r="H36" s="7">
        <v>0</v>
      </c>
      <c r="I36" s="14"/>
    </row>
    <row r="37" spans="1:9" x14ac:dyDescent="0.25">
      <c r="A37" s="11">
        <v>3.4</v>
      </c>
      <c r="B37" s="45" t="s">
        <v>12</v>
      </c>
      <c r="C37" s="45"/>
      <c r="D37" s="45"/>
      <c r="E37" s="45"/>
      <c r="F37" s="10">
        <f>+SUM(F38:F38)</f>
        <v>78610000</v>
      </c>
      <c r="G37" s="10">
        <f t="shared" ref="G37:H37" si="13">+SUM(G38:G38)</f>
        <v>78610000</v>
      </c>
      <c r="H37" s="10">
        <f t="shared" si="13"/>
        <v>0</v>
      </c>
      <c r="I37" s="21"/>
    </row>
    <row r="38" spans="1:9" ht="56.25" x14ac:dyDescent="0.25">
      <c r="A38" s="23" t="s">
        <v>54</v>
      </c>
      <c r="B38" s="27" t="s">
        <v>48</v>
      </c>
      <c r="C38" s="24" t="s">
        <v>7</v>
      </c>
      <c r="D38" s="25">
        <v>1400</v>
      </c>
      <c r="E38" s="7">
        <v>56150</v>
      </c>
      <c r="F38" s="7">
        <f t="shared" ref="F38" si="14">+E38*D38</f>
        <v>78610000</v>
      </c>
      <c r="G38" s="7">
        <f t="shared" si="8"/>
        <v>78610000</v>
      </c>
      <c r="H38" s="7">
        <v>0</v>
      </c>
      <c r="I38" s="14"/>
    </row>
    <row r="39" spans="1:9" x14ac:dyDescent="0.25">
      <c r="A39" s="30">
        <v>4</v>
      </c>
      <c r="B39" s="52" t="s">
        <v>16</v>
      </c>
      <c r="C39" s="52"/>
      <c r="D39" s="52"/>
      <c r="E39" s="52"/>
      <c r="F39" s="32">
        <f t="shared" ref="F39:H39" si="15">+F40+F42+F44</f>
        <v>11257500</v>
      </c>
      <c r="G39" s="32">
        <f t="shared" si="15"/>
        <v>11257500</v>
      </c>
      <c r="H39" s="32">
        <f t="shared" si="15"/>
        <v>0</v>
      </c>
      <c r="I39" s="21"/>
    </row>
    <row r="40" spans="1:9" x14ac:dyDescent="0.25">
      <c r="A40" s="11">
        <v>4.0999999999999996</v>
      </c>
      <c r="B40" s="45" t="s">
        <v>45</v>
      </c>
      <c r="C40" s="45"/>
      <c r="D40" s="45"/>
      <c r="E40" s="45"/>
      <c r="F40" s="10">
        <f t="shared" ref="F40:H40" si="16">+SUM(F41:F41)</f>
        <v>4700000</v>
      </c>
      <c r="G40" s="10">
        <f t="shared" si="16"/>
        <v>4700000</v>
      </c>
      <c r="H40" s="10">
        <f t="shared" si="16"/>
        <v>0</v>
      </c>
      <c r="I40" s="21"/>
    </row>
    <row r="41" spans="1:9" s="13" customFormat="1" ht="67.5" x14ac:dyDescent="0.25">
      <c r="A41" s="26" t="s">
        <v>55</v>
      </c>
      <c r="B41" s="27" t="s">
        <v>94</v>
      </c>
      <c r="C41" s="24" t="s">
        <v>7</v>
      </c>
      <c r="D41" s="25">
        <v>20</v>
      </c>
      <c r="E41" s="7">
        <v>235000</v>
      </c>
      <c r="F41" s="7">
        <f t="shared" ref="F41" si="17">+E41*D41</f>
        <v>4700000</v>
      </c>
      <c r="G41" s="7">
        <f t="shared" ref="G41" si="18">+F41</f>
        <v>4700000</v>
      </c>
      <c r="H41" s="7">
        <v>0</v>
      </c>
      <c r="I41" s="14"/>
    </row>
    <row r="42" spans="1:9" s="13" customFormat="1" x14ac:dyDescent="0.25">
      <c r="A42" s="11">
        <v>4.2</v>
      </c>
      <c r="B42" s="45" t="s">
        <v>46</v>
      </c>
      <c r="C42" s="45"/>
      <c r="D42" s="45"/>
      <c r="E42" s="45"/>
      <c r="F42" s="10">
        <f>+SUM(F43:F43)</f>
        <v>2627500</v>
      </c>
      <c r="G42" s="10">
        <f t="shared" ref="G42:H42" si="19">+SUM(G43:G43)</f>
        <v>2627500</v>
      </c>
      <c r="H42" s="10">
        <f t="shared" si="19"/>
        <v>0</v>
      </c>
      <c r="I42" s="21"/>
    </row>
    <row r="43" spans="1:9" s="13" customFormat="1" ht="45" x14ac:dyDescent="0.25">
      <c r="A43" s="26" t="s">
        <v>56</v>
      </c>
      <c r="B43" s="27" t="s">
        <v>95</v>
      </c>
      <c r="C43" s="24" t="s">
        <v>7</v>
      </c>
      <c r="D43" s="25">
        <v>25</v>
      </c>
      <c r="E43" s="7">
        <v>105100</v>
      </c>
      <c r="F43" s="7">
        <f t="shared" ref="F43" si="20">+E43*D43</f>
        <v>2627500</v>
      </c>
      <c r="G43" s="7">
        <f t="shared" ref="G43" si="21">+F43</f>
        <v>2627500</v>
      </c>
      <c r="H43" s="7">
        <v>0</v>
      </c>
      <c r="I43" s="14"/>
    </row>
    <row r="44" spans="1:9" s="13" customFormat="1" x14ac:dyDescent="0.25">
      <c r="A44" s="11">
        <v>4.3</v>
      </c>
      <c r="B44" s="45" t="s">
        <v>47</v>
      </c>
      <c r="C44" s="45"/>
      <c r="D44" s="45"/>
      <c r="E44" s="45"/>
      <c r="F44" s="10">
        <f t="shared" ref="F44:H44" si="22">+SUM(F45:F45)</f>
        <v>3930000</v>
      </c>
      <c r="G44" s="10">
        <f t="shared" si="22"/>
        <v>3930000</v>
      </c>
      <c r="H44" s="10">
        <f t="shared" si="22"/>
        <v>0</v>
      </c>
      <c r="I44" s="21"/>
    </row>
    <row r="45" spans="1:9" s="13" customFormat="1" ht="56.25" x14ac:dyDescent="0.25">
      <c r="A45" s="26" t="s">
        <v>57</v>
      </c>
      <c r="B45" s="27" t="s">
        <v>30</v>
      </c>
      <c r="C45" s="24" t="s">
        <v>7</v>
      </c>
      <c r="D45" s="25">
        <v>60</v>
      </c>
      <c r="E45" s="7">
        <v>65500</v>
      </c>
      <c r="F45" s="7">
        <f t="shared" ref="F45" si="23">+E45*D45</f>
        <v>3930000</v>
      </c>
      <c r="G45" s="7">
        <f t="shared" ref="G45" si="24">+F45</f>
        <v>3930000</v>
      </c>
      <c r="H45" s="7">
        <v>0</v>
      </c>
      <c r="I45" s="14"/>
    </row>
    <row r="46" spans="1:9" x14ac:dyDescent="0.25">
      <c r="A46" s="30">
        <v>5</v>
      </c>
      <c r="B46" s="52" t="s">
        <v>43</v>
      </c>
      <c r="C46" s="52"/>
      <c r="D46" s="52"/>
      <c r="E46" s="52"/>
      <c r="F46" s="34">
        <f t="shared" ref="F46:H46" si="25">+SUM(F47:F65)</f>
        <v>109931350</v>
      </c>
      <c r="G46" s="34">
        <f t="shared" si="25"/>
        <v>100659850</v>
      </c>
      <c r="H46" s="34">
        <f t="shared" si="25"/>
        <v>9271500</v>
      </c>
      <c r="I46" s="29"/>
    </row>
    <row r="47" spans="1:9" x14ac:dyDescent="0.25">
      <c r="A47" s="23">
        <v>5.0999999999999996</v>
      </c>
      <c r="B47" s="27" t="s">
        <v>9</v>
      </c>
      <c r="C47" s="24" t="s">
        <v>10</v>
      </c>
      <c r="D47" s="25">
        <v>1</v>
      </c>
      <c r="E47" s="7">
        <v>4495850</v>
      </c>
      <c r="F47" s="7">
        <f t="shared" ref="F47:F65" si="26">+E47*D47</f>
        <v>4495850</v>
      </c>
      <c r="G47" s="7">
        <f t="shared" ref="G47:G59" si="27">+F47</f>
        <v>4495850</v>
      </c>
      <c r="H47" s="7">
        <v>0</v>
      </c>
      <c r="I47" s="14"/>
    </row>
    <row r="48" spans="1:9" ht="123.75" x14ac:dyDescent="0.25">
      <c r="A48" s="23">
        <v>5.2</v>
      </c>
      <c r="B48" s="27" t="s">
        <v>96</v>
      </c>
      <c r="C48" s="24" t="s">
        <v>10</v>
      </c>
      <c r="D48" s="25">
        <v>4</v>
      </c>
      <c r="E48" s="7">
        <v>2587350</v>
      </c>
      <c r="F48" s="7">
        <f t="shared" si="26"/>
        <v>10349400</v>
      </c>
      <c r="G48" s="7">
        <f t="shared" si="27"/>
        <v>10349400</v>
      </c>
      <c r="H48" s="7">
        <v>0</v>
      </c>
      <c r="I48" s="14"/>
    </row>
    <row r="49" spans="1:9" ht="67.5" x14ac:dyDescent="0.25">
      <c r="A49" s="23">
        <v>5.3</v>
      </c>
      <c r="B49" s="27" t="s">
        <v>97</v>
      </c>
      <c r="C49" s="24" t="s">
        <v>10</v>
      </c>
      <c r="D49" s="25">
        <v>4</v>
      </c>
      <c r="E49" s="7">
        <v>3159550</v>
      </c>
      <c r="F49" s="7">
        <f t="shared" si="26"/>
        <v>12638200</v>
      </c>
      <c r="G49" s="7">
        <f t="shared" si="27"/>
        <v>12638200</v>
      </c>
      <c r="H49" s="7">
        <v>0</v>
      </c>
      <c r="I49" s="14"/>
    </row>
    <row r="50" spans="1:9" ht="230.25" customHeight="1" x14ac:dyDescent="0.25">
      <c r="A50" s="23">
        <v>5.4</v>
      </c>
      <c r="B50" s="6" t="s">
        <v>98</v>
      </c>
      <c r="C50" s="9" t="s">
        <v>10</v>
      </c>
      <c r="D50" s="12">
        <v>4</v>
      </c>
      <c r="E50" s="7">
        <v>8782900</v>
      </c>
      <c r="F50" s="7">
        <f t="shared" si="26"/>
        <v>35131600</v>
      </c>
      <c r="G50" s="7">
        <f t="shared" si="27"/>
        <v>35131600</v>
      </c>
      <c r="H50" s="7">
        <v>0</v>
      </c>
      <c r="I50" s="14"/>
    </row>
    <row r="51" spans="1:9" ht="33.75" x14ac:dyDescent="0.25">
      <c r="A51" s="23">
        <v>5.5</v>
      </c>
      <c r="B51" s="27" t="s">
        <v>24</v>
      </c>
      <c r="C51" s="24" t="s">
        <v>7</v>
      </c>
      <c r="D51" s="25">
        <v>4</v>
      </c>
      <c r="E51" s="7">
        <v>793200</v>
      </c>
      <c r="F51" s="7">
        <f t="shared" si="26"/>
        <v>3172800</v>
      </c>
      <c r="G51" s="7">
        <f t="shared" si="27"/>
        <v>3172800</v>
      </c>
      <c r="H51" s="7">
        <v>0</v>
      </c>
      <c r="I51" s="14"/>
    </row>
    <row r="52" spans="1:9" ht="67.5" x14ac:dyDescent="0.25">
      <c r="A52" s="23">
        <v>5.6</v>
      </c>
      <c r="B52" s="27" t="s">
        <v>99</v>
      </c>
      <c r="C52" s="24" t="s">
        <v>7</v>
      </c>
      <c r="D52" s="25">
        <v>80</v>
      </c>
      <c r="E52" s="7">
        <v>11700</v>
      </c>
      <c r="F52" s="7">
        <f t="shared" si="26"/>
        <v>936000</v>
      </c>
      <c r="G52" s="7">
        <f t="shared" si="27"/>
        <v>936000</v>
      </c>
      <c r="H52" s="7">
        <v>0</v>
      </c>
      <c r="I52" s="14"/>
    </row>
    <row r="53" spans="1:9" ht="78.75" x14ac:dyDescent="0.25">
      <c r="A53" s="23">
        <v>5.7</v>
      </c>
      <c r="B53" s="27" t="s">
        <v>100</v>
      </c>
      <c r="C53" s="24" t="s">
        <v>7</v>
      </c>
      <c r="D53" s="25">
        <v>80</v>
      </c>
      <c r="E53" s="7">
        <v>19550</v>
      </c>
      <c r="F53" s="7">
        <f t="shared" si="26"/>
        <v>1564000</v>
      </c>
      <c r="G53" s="7">
        <f t="shared" si="27"/>
        <v>1564000</v>
      </c>
      <c r="H53" s="7">
        <v>0</v>
      </c>
      <c r="I53" s="14"/>
    </row>
    <row r="54" spans="1:9" ht="47.25" customHeight="1" x14ac:dyDescent="0.25">
      <c r="A54" s="23">
        <v>5.8</v>
      </c>
      <c r="B54" s="27" t="s">
        <v>26</v>
      </c>
      <c r="C54" s="24" t="s">
        <v>7</v>
      </c>
      <c r="D54" s="25">
        <v>700</v>
      </c>
      <c r="E54" s="7">
        <v>26800</v>
      </c>
      <c r="F54" s="7">
        <f t="shared" si="26"/>
        <v>18760000</v>
      </c>
      <c r="G54" s="7">
        <f t="shared" si="27"/>
        <v>18760000</v>
      </c>
      <c r="H54" s="7">
        <v>0</v>
      </c>
      <c r="I54" s="14"/>
    </row>
    <row r="55" spans="1:9" ht="56.25" x14ac:dyDescent="0.25">
      <c r="A55" s="23">
        <v>5.9</v>
      </c>
      <c r="B55" s="27" t="s">
        <v>101</v>
      </c>
      <c r="C55" s="24" t="s">
        <v>23</v>
      </c>
      <c r="D55" s="25">
        <v>380</v>
      </c>
      <c r="E55" s="7">
        <v>22300</v>
      </c>
      <c r="F55" s="7">
        <f t="shared" si="26"/>
        <v>8474000</v>
      </c>
      <c r="G55" s="7">
        <f t="shared" si="27"/>
        <v>8474000</v>
      </c>
      <c r="H55" s="7">
        <v>0</v>
      </c>
      <c r="I55" s="14"/>
    </row>
    <row r="56" spans="1:9" x14ac:dyDescent="0.25">
      <c r="A56" s="28">
        <v>5.0999999999999996</v>
      </c>
      <c r="B56" s="27" t="s">
        <v>20</v>
      </c>
      <c r="C56" s="24" t="s">
        <v>7</v>
      </c>
      <c r="D56" s="25">
        <v>1200</v>
      </c>
      <c r="E56" s="7">
        <v>1000</v>
      </c>
      <c r="F56" s="7">
        <f t="shared" si="26"/>
        <v>1200000</v>
      </c>
      <c r="G56" s="7">
        <f t="shared" si="27"/>
        <v>1200000</v>
      </c>
      <c r="H56" s="7">
        <v>0</v>
      </c>
      <c r="I56" s="14"/>
    </row>
    <row r="57" spans="1:9" x14ac:dyDescent="0.25">
      <c r="A57" s="28">
        <v>5.1100000000000003</v>
      </c>
      <c r="B57" s="27" t="s">
        <v>17</v>
      </c>
      <c r="C57" s="24" t="s">
        <v>7</v>
      </c>
      <c r="D57" s="25">
        <v>100</v>
      </c>
      <c r="E57" s="7">
        <v>2100</v>
      </c>
      <c r="F57" s="7">
        <f t="shared" si="26"/>
        <v>210000</v>
      </c>
      <c r="G57" s="7">
        <f t="shared" si="27"/>
        <v>210000</v>
      </c>
      <c r="H57" s="7">
        <v>0</v>
      </c>
      <c r="I57" s="14"/>
    </row>
    <row r="58" spans="1:9" x14ac:dyDescent="0.25">
      <c r="A58" s="28">
        <v>5.12</v>
      </c>
      <c r="B58" s="27" t="s">
        <v>27</v>
      </c>
      <c r="C58" s="24" t="s">
        <v>7</v>
      </c>
      <c r="D58" s="25">
        <v>80</v>
      </c>
      <c r="E58" s="7">
        <v>2600</v>
      </c>
      <c r="F58" s="7">
        <f t="shared" si="26"/>
        <v>208000</v>
      </c>
      <c r="G58" s="7">
        <f t="shared" si="27"/>
        <v>208000</v>
      </c>
      <c r="H58" s="7">
        <v>0</v>
      </c>
      <c r="I58" s="14"/>
    </row>
    <row r="59" spans="1:9" x14ac:dyDescent="0.25">
      <c r="A59" s="28">
        <v>5.13</v>
      </c>
      <c r="B59" s="27" t="s">
        <v>58</v>
      </c>
      <c r="C59" s="24" t="s">
        <v>7</v>
      </c>
      <c r="D59" s="25">
        <v>1600</v>
      </c>
      <c r="E59" s="7">
        <v>2200</v>
      </c>
      <c r="F59" s="7">
        <f t="shared" si="26"/>
        <v>3520000</v>
      </c>
      <c r="G59" s="7">
        <f t="shared" si="27"/>
        <v>3520000</v>
      </c>
      <c r="H59" s="7">
        <v>0</v>
      </c>
      <c r="I59" s="14"/>
    </row>
    <row r="60" spans="1:9" ht="168.75" x14ac:dyDescent="0.25">
      <c r="A60" s="28">
        <v>5.14</v>
      </c>
      <c r="B60" s="27" t="s">
        <v>75</v>
      </c>
      <c r="C60" s="24" t="s">
        <v>0</v>
      </c>
      <c r="D60" s="25">
        <v>1</v>
      </c>
      <c r="E60" s="7">
        <v>6300000</v>
      </c>
      <c r="F60" s="7">
        <f t="shared" si="26"/>
        <v>6300000</v>
      </c>
      <c r="G60" s="7">
        <v>0</v>
      </c>
      <c r="H60" s="7">
        <f t="shared" ref="H60:H65" si="28">+F60</f>
        <v>6300000</v>
      </c>
      <c r="I60" s="14"/>
    </row>
    <row r="61" spans="1:9" ht="112.5" x14ac:dyDescent="0.25">
      <c r="A61" s="28">
        <v>5.15</v>
      </c>
      <c r="B61" s="27" t="s">
        <v>76</v>
      </c>
      <c r="C61" s="24" t="s">
        <v>0</v>
      </c>
      <c r="D61" s="25">
        <v>1</v>
      </c>
      <c r="E61" s="7">
        <v>750000</v>
      </c>
      <c r="F61" s="7">
        <f t="shared" si="26"/>
        <v>750000</v>
      </c>
      <c r="G61" s="7">
        <v>0</v>
      </c>
      <c r="H61" s="7">
        <f t="shared" si="28"/>
        <v>750000</v>
      </c>
      <c r="I61" s="14"/>
    </row>
    <row r="62" spans="1:9" ht="112.5" x14ac:dyDescent="0.25">
      <c r="A62" s="28">
        <v>5.16</v>
      </c>
      <c r="B62" s="27" t="s">
        <v>77</v>
      </c>
      <c r="C62" s="24" t="s">
        <v>0</v>
      </c>
      <c r="D62" s="25">
        <v>1</v>
      </c>
      <c r="E62" s="7">
        <v>500000</v>
      </c>
      <c r="F62" s="7">
        <f t="shared" ref="F62" si="29">+E62*D62</f>
        <v>500000</v>
      </c>
      <c r="G62" s="7">
        <v>0</v>
      </c>
      <c r="H62" s="7">
        <f t="shared" si="28"/>
        <v>500000</v>
      </c>
      <c r="I62" s="14"/>
    </row>
    <row r="63" spans="1:9" ht="112.5" x14ac:dyDescent="0.25">
      <c r="A63" s="28">
        <v>5.17</v>
      </c>
      <c r="B63" s="27" t="s">
        <v>78</v>
      </c>
      <c r="C63" s="24" t="s">
        <v>0</v>
      </c>
      <c r="D63" s="25">
        <v>1</v>
      </c>
      <c r="E63" s="7">
        <v>200000</v>
      </c>
      <c r="F63" s="7">
        <f t="shared" ref="F63" si="30">+E63*D63</f>
        <v>200000</v>
      </c>
      <c r="G63" s="7">
        <v>0</v>
      </c>
      <c r="H63" s="7">
        <f t="shared" si="28"/>
        <v>200000</v>
      </c>
      <c r="I63" s="14"/>
    </row>
    <row r="64" spans="1:9" ht="45" x14ac:dyDescent="0.25">
      <c r="A64" s="28">
        <v>5.18</v>
      </c>
      <c r="B64" s="6" t="s">
        <v>22</v>
      </c>
      <c r="C64" s="9" t="s">
        <v>7</v>
      </c>
      <c r="D64" s="12">
        <v>10</v>
      </c>
      <c r="E64" s="7">
        <v>32150</v>
      </c>
      <c r="F64" s="7">
        <f t="shared" si="26"/>
        <v>321500</v>
      </c>
      <c r="G64" s="7">
        <v>0</v>
      </c>
      <c r="H64" s="7">
        <f t="shared" si="28"/>
        <v>321500</v>
      </c>
      <c r="I64" s="14"/>
    </row>
    <row r="65" spans="1:9" ht="33.75" x14ac:dyDescent="0.25">
      <c r="A65" s="28">
        <v>5.19</v>
      </c>
      <c r="B65" s="6" t="s">
        <v>8</v>
      </c>
      <c r="C65" s="9" t="s">
        <v>7</v>
      </c>
      <c r="D65" s="12">
        <v>1000</v>
      </c>
      <c r="E65" s="7">
        <v>1200</v>
      </c>
      <c r="F65" s="7">
        <f t="shared" si="26"/>
        <v>1200000</v>
      </c>
      <c r="G65" s="7">
        <v>0</v>
      </c>
      <c r="H65" s="7">
        <f t="shared" si="28"/>
        <v>1200000</v>
      </c>
      <c r="I65" s="14"/>
    </row>
    <row r="66" spans="1:9" s="13" customFormat="1" x14ac:dyDescent="0.25">
      <c r="A66" s="16"/>
      <c r="B66" s="1"/>
      <c r="C66" s="2"/>
      <c r="D66" s="17"/>
      <c r="E66" s="17"/>
      <c r="F66" s="17"/>
      <c r="G66" s="17"/>
      <c r="H66" s="17"/>
      <c r="I66" s="42"/>
    </row>
    <row r="67" spans="1:9" x14ac:dyDescent="0.25">
      <c r="A67" s="48" t="s">
        <v>21</v>
      </c>
      <c r="B67" s="49"/>
      <c r="C67" s="49"/>
      <c r="D67" s="50"/>
      <c r="E67" s="40"/>
      <c r="F67" s="10">
        <f>+F5+F7+F19+F39+F46</f>
        <v>439594000</v>
      </c>
      <c r="G67" s="10">
        <f>+G5+G7+G19+G39+G46</f>
        <v>430322500</v>
      </c>
      <c r="H67" s="41">
        <f>+H5+H7+H19+H39+H46</f>
        <v>9271500</v>
      </c>
      <c r="I67" s="21"/>
    </row>
    <row r="68" spans="1:9" s="13" customFormat="1" x14ac:dyDescent="0.25">
      <c r="A68" s="16"/>
      <c r="B68" s="1"/>
      <c r="C68" s="2"/>
      <c r="D68" s="17"/>
      <c r="E68" s="17"/>
      <c r="F68" s="17"/>
      <c r="G68" s="17"/>
      <c r="H68" s="17"/>
      <c r="I68" s="42"/>
    </row>
    <row r="70" spans="1:9" x14ac:dyDescent="0.25">
      <c r="F70" s="33"/>
    </row>
    <row r="71" spans="1:9" x14ac:dyDescent="0.25">
      <c r="F71" s="33"/>
    </row>
  </sheetData>
  <mergeCells count="13">
    <mergeCell ref="B37:E37"/>
    <mergeCell ref="A1:H1"/>
    <mergeCell ref="A67:D67"/>
    <mergeCell ref="B5:E5"/>
    <mergeCell ref="B7:E7"/>
    <mergeCell ref="B17:E17"/>
    <mergeCell ref="B39:E39"/>
    <mergeCell ref="B40:E40"/>
    <mergeCell ref="B42:E42"/>
    <mergeCell ref="B44:E44"/>
    <mergeCell ref="B46:E46"/>
    <mergeCell ref="B34:E34"/>
    <mergeCell ref="B32:E3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0B54-6132-4DFF-BB9E-CCA1D536520E}">
  <dimension ref="A1:I71"/>
  <sheetViews>
    <sheetView zoomScale="120" zoomScaleNormal="120" workbookViewId="0">
      <pane ySplit="4" topLeftCell="A62" activePane="bottomLeft" state="frozen"/>
      <selection pane="bottomLeft" activeCell="E65" sqref="E65"/>
    </sheetView>
  </sheetViews>
  <sheetFormatPr baseColWidth="10" defaultColWidth="11" defaultRowHeight="11.25" x14ac:dyDescent="0.25"/>
  <cols>
    <col min="1" max="1" width="5.28515625" style="16" bestFit="1" customWidth="1"/>
    <col min="2" max="2" width="30.42578125" style="1" customWidth="1"/>
    <col min="3" max="3" width="4.5703125" style="2" bestFit="1" customWidth="1"/>
    <col min="4" max="4" width="7.85546875" style="17" bestFit="1" customWidth="1"/>
    <col min="5" max="5" width="11.7109375" style="17" bestFit="1" customWidth="1"/>
    <col min="6" max="7" width="12.5703125" style="17" bestFit="1" customWidth="1"/>
    <col min="8" max="8" width="11.85546875" style="17" customWidth="1"/>
    <col min="9" max="9" width="6" style="42" customWidth="1"/>
    <col min="10" max="16384" width="11" style="1"/>
  </cols>
  <sheetData>
    <row r="1" spans="1:9" ht="51.75" customHeight="1" x14ac:dyDescent="0.25">
      <c r="A1" s="46" t="s">
        <v>28</v>
      </c>
      <c r="B1" s="47"/>
      <c r="C1" s="47"/>
      <c r="D1" s="47"/>
      <c r="E1" s="47"/>
      <c r="F1" s="47"/>
      <c r="G1" s="47"/>
      <c r="H1" s="47"/>
      <c r="I1" s="44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18" t="s">
        <v>1</v>
      </c>
      <c r="B4" s="3" t="s">
        <v>2</v>
      </c>
      <c r="C4" s="3" t="s">
        <v>3</v>
      </c>
      <c r="D4" s="19" t="s">
        <v>4</v>
      </c>
      <c r="E4" s="4" t="s">
        <v>5</v>
      </c>
      <c r="F4" s="5" t="s">
        <v>6</v>
      </c>
      <c r="G4" s="5" t="s">
        <v>44</v>
      </c>
      <c r="H4" s="5" t="s">
        <v>50</v>
      </c>
      <c r="I4" s="20"/>
    </row>
    <row r="5" spans="1:9" x14ac:dyDescent="0.25">
      <c r="A5" s="30">
        <v>1</v>
      </c>
      <c r="B5" s="51" t="s">
        <v>31</v>
      </c>
      <c r="C5" s="51"/>
      <c r="D5" s="51"/>
      <c r="E5" s="51"/>
      <c r="F5" s="31">
        <f>+SUM(F6:F6)</f>
        <v>0</v>
      </c>
      <c r="G5" s="31">
        <f t="shared" ref="G5" si="0">+SUM(G6:G6)</f>
        <v>0</v>
      </c>
      <c r="H5" s="31">
        <f>+SUM(H6:H6)</f>
        <v>0</v>
      </c>
      <c r="I5" s="22"/>
    </row>
    <row r="6" spans="1:9" ht="68.25" customHeight="1" x14ac:dyDescent="0.25">
      <c r="A6" s="23">
        <v>1.1000000000000001</v>
      </c>
      <c r="B6" s="6" t="s">
        <v>29</v>
      </c>
      <c r="C6" s="24" t="s">
        <v>0</v>
      </c>
      <c r="D6" s="25">
        <v>1</v>
      </c>
      <c r="E6" s="7"/>
      <c r="F6" s="7">
        <f>+E6*D6</f>
        <v>0</v>
      </c>
      <c r="G6" s="7">
        <f>+F6</f>
        <v>0</v>
      </c>
      <c r="H6" s="7">
        <v>0</v>
      </c>
      <c r="I6" s="14"/>
    </row>
    <row r="7" spans="1:9" x14ac:dyDescent="0.25">
      <c r="A7" s="30">
        <v>2</v>
      </c>
      <c r="B7" s="51" t="s">
        <v>49</v>
      </c>
      <c r="C7" s="51"/>
      <c r="D7" s="51"/>
      <c r="E7" s="51"/>
      <c r="F7" s="32">
        <f>+F8+F17</f>
        <v>0</v>
      </c>
      <c r="G7" s="32">
        <f>+G8+G17</f>
        <v>0</v>
      </c>
      <c r="H7" s="32">
        <f>+H8+H17</f>
        <v>0</v>
      </c>
      <c r="I7" s="21"/>
    </row>
    <row r="8" spans="1:9" s="37" customFormat="1" x14ac:dyDescent="0.25">
      <c r="A8" s="35">
        <v>2.1</v>
      </c>
      <c r="B8" s="36" t="s">
        <v>60</v>
      </c>
      <c r="C8" s="36"/>
      <c r="D8" s="36"/>
      <c r="E8" s="36"/>
      <c r="F8" s="10">
        <f>+SUM(F9:F16)</f>
        <v>0</v>
      </c>
      <c r="G8" s="10">
        <f>+SUM(G9:G16)</f>
        <v>0</v>
      </c>
      <c r="H8" s="10">
        <f>+SUM(H9:H16)</f>
        <v>0</v>
      </c>
      <c r="I8" s="21"/>
    </row>
    <row r="9" spans="1:9" s="37" customFormat="1" x14ac:dyDescent="0.25">
      <c r="A9" s="26" t="s">
        <v>64</v>
      </c>
      <c r="B9" s="6" t="s">
        <v>68</v>
      </c>
      <c r="C9" s="38" t="s">
        <v>3</v>
      </c>
      <c r="D9" s="25">
        <v>1</v>
      </c>
      <c r="E9" s="7"/>
      <c r="F9" s="7">
        <f>+E9*D9</f>
        <v>0</v>
      </c>
      <c r="G9" s="7">
        <f>+F9</f>
        <v>0</v>
      </c>
      <c r="H9" s="7">
        <v>0</v>
      </c>
      <c r="I9" s="14"/>
    </row>
    <row r="10" spans="1:9" s="37" customFormat="1" x14ac:dyDescent="0.25">
      <c r="A10" s="26" t="s">
        <v>65</v>
      </c>
      <c r="B10" s="6" t="s">
        <v>63</v>
      </c>
      <c r="C10" s="38" t="s">
        <v>3</v>
      </c>
      <c r="D10" s="25">
        <v>1</v>
      </c>
      <c r="E10" s="7"/>
      <c r="F10" s="7">
        <f t="shared" ref="F10:F16" si="1">+E10*D10</f>
        <v>0</v>
      </c>
      <c r="G10" s="7">
        <f t="shared" ref="G10:G18" si="2">+F10</f>
        <v>0</v>
      </c>
      <c r="H10" s="7">
        <v>0</v>
      </c>
      <c r="I10" s="14"/>
    </row>
    <row r="11" spans="1:9" s="37" customFormat="1" ht="22.5" x14ac:dyDescent="0.25">
      <c r="A11" s="26" t="s">
        <v>67</v>
      </c>
      <c r="B11" s="6" t="s">
        <v>66</v>
      </c>
      <c r="C11" s="38" t="s">
        <v>3</v>
      </c>
      <c r="D11" s="25">
        <v>1</v>
      </c>
      <c r="E11" s="7"/>
      <c r="F11" s="7">
        <f t="shared" si="1"/>
        <v>0</v>
      </c>
      <c r="G11" s="7">
        <f t="shared" si="2"/>
        <v>0</v>
      </c>
      <c r="H11" s="7">
        <v>0</v>
      </c>
      <c r="I11" s="14"/>
    </row>
    <row r="12" spans="1:9" s="37" customFormat="1" ht="45" x14ac:dyDescent="0.25">
      <c r="A12" s="26" t="s">
        <v>69</v>
      </c>
      <c r="B12" s="6" t="s">
        <v>74</v>
      </c>
      <c r="C12" s="38" t="s">
        <v>0</v>
      </c>
      <c r="D12" s="25">
        <v>1</v>
      </c>
      <c r="E12" s="7"/>
      <c r="F12" s="7">
        <f t="shared" si="1"/>
        <v>0</v>
      </c>
      <c r="G12" s="7">
        <f t="shared" si="2"/>
        <v>0</v>
      </c>
      <c r="H12" s="7">
        <v>0</v>
      </c>
      <c r="I12" s="14"/>
    </row>
    <row r="13" spans="1:9" s="37" customFormat="1" ht="67.5" x14ac:dyDescent="0.25">
      <c r="A13" s="26" t="s">
        <v>70</v>
      </c>
      <c r="B13" s="6" t="s">
        <v>79</v>
      </c>
      <c r="C13" s="38" t="s">
        <v>3</v>
      </c>
      <c r="D13" s="25">
        <v>40</v>
      </c>
      <c r="E13" s="7"/>
      <c r="F13" s="7">
        <f t="shared" si="1"/>
        <v>0</v>
      </c>
      <c r="G13" s="7">
        <f t="shared" si="2"/>
        <v>0</v>
      </c>
      <c r="H13" s="7">
        <v>0</v>
      </c>
      <c r="I13" s="14"/>
    </row>
    <row r="14" spans="1:9" s="37" customFormat="1" ht="67.5" x14ac:dyDescent="0.25">
      <c r="A14" s="26" t="s">
        <v>71</v>
      </c>
      <c r="B14" s="6" t="s">
        <v>80</v>
      </c>
      <c r="C14" s="24" t="s">
        <v>7</v>
      </c>
      <c r="D14" s="25">
        <v>7</v>
      </c>
      <c r="E14" s="7"/>
      <c r="F14" s="7">
        <f t="shared" si="1"/>
        <v>0</v>
      </c>
      <c r="G14" s="7">
        <f t="shared" si="2"/>
        <v>0</v>
      </c>
      <c r="H14" s="7">
        <v>0</v>
      </c>
      <c r="I14" s="14"/>
    </row>
    <row r="15" spans="1:9" s="37" customFormat="1" ht="67.5" x14ac:dyDescent="0.25">
      <c r="A15" s="26" t="s">
        <v>72</v>
      </c>
      <c r="B15" s="6" t="s">
        <v>81</v>
      </c>
      <c r="C15" s="24" t="s">
        <v>7</v>
      </c>
      <c r="D15" s="25">
        <v>7</v>
      </c>
      <c r="E15" s="7"/>
      <c r="F15" s="7">
        <f t="shared" si="1"/>
        <v>0</v>
      </c>
      <c r="G15" s="7">
        <f t="shared" si="2"/>
        <v>0</v>
      </c>
      <c r="H15" s="7">
        <v>0</v>
      </c>
      <c r="I15" s="14"/>
    </row>
    <row r="16" spans="1:9" s="37" customFormat="1" ht="67.5" x14ac:dyDescent="0.25">
      <c r="A16" s="26" t="s">
        <v>73</v>
      </c>
      <c r="B16" s="6" t="s">
        <v>82</v>
      </c>
      <c r="C16" s="24" t="s">
        <v>7</v>
      </c>
      <c r="D16" s="25">
        <v>7</v>
      </c>
      <c r="E16" s="7"/>
      <c r="F16" s="7">
        <f t="shared" si="1"/>
        <v>0</v>
      </c>
      <c r="G16" s="7">
        <f t="shared" si="2"/>
        <v>0</v>
      </c>
      <c r="H16" s="7">
        <v>0</v>
      </c>
      <c r="I16" s="14"/>
    </row>
    <row r="17" spans="1:9" s="39" customFormat="1" x14ac:dyDescent="0.25">
      <c r="A17" s="35">
        <v>2.2000000000000002</v>
      </c>
      <c r="B17" s="45" t="s">
        <v>61</v>
      </c>
      <c r="C17" s="45"/>
      <c r="D17" s="45"/>
      <c r="E17" s="45"/>
      <c r="F17" s="10">
        <f t="shared" ref="F17:H17" si="3">+SUM(F18)</f>
        <v>0</v>
      </c>
      <c r="G17" s="10">
        <f t="shared" si="3"/>
        <v>0</v>
      </c>
      <c r="H17" s="10">
        <f t="shared" si="3"/>
        <v>0</v>
      </c>
      <c r="I17" s="21"/>
    </row>
    <row r="18" spans="1:9" s="37" customFormat="1" ht="70.5" customHeight="1" x14ac:dyDescent="0.25">
      <c r="A18" s="26" t="s">
        <v>62</v>
      </c>
      <c r="B18" s="6" t="s">
        <v>83</v>
      </c>
      <c r="C18" s="24" t="s">
        <v>7</v>
      </c>
      <c r="D18" s="25">
        <v>50</v>
      </c>
      <c r="E18" s="7"/>
      <c r="F18" s="7">
        <f t="shared" ref="F18" si="4">+E18*D18</f>
        <v>0</v>
      </c>
      <c r="G18" s="7">
        <f t="shared" si="2"/>
        <v>0</v>
      </c>
      <c r="H18" s="7"/>
      <c r="I18" s="14"/>
    </row>
    <row r="19" spans="1:9" x14ac:dyDescent="0.25">
      <c r="A19" s="30">
        <v>3</v>
      </c>
      <c r="B19" s="43" t="s">
        <v>11</v>
      </c>
      <c r="C19" s="43"/>
      <c r="D19" s="43"/>
      <c r="E19" s="43"/>
      <c r="F19" s="32">
        <f>+F20+F32+F34+F37</f>
        <v>0</v>
      </c>
      <c r="G19" s="32">
        <f t="shared" ref="G19:H19" si="5">+G20+G32+G34+G37</f>
        <v>0</v>
      </c>
      <c r="H19" s="32">
        <f t="shared" si="5"/>
        <v>0</v>
      </c>
      <c r="I19" s="21"/>
    </row>
    <row r="20" spans="1:9" x14ac:dyDescent="0.25">
      <c r="A20" s="11">
        <v>3.1</v>
      </c>
      <c r="B20" s="8" t="s">
        <v>13</v>
      </c>
      <c r="C20" s="9"/>
      <c r="D20" s="12"/>
      <c r="E20" s="12"/>
      <c r="F20" s="10">
        <f>+SUM(F21:F31)</f>
        <v>0</v>
      </c>
      <c r="G20" s="10">
        <f t="shared" ref="G20:H20" si="6">+SUM(G21:G31)</f>
        <v>0</v>
      </c>
      <c r="H20" s="10">
        <f t="shared" si="6"/>
        <v>0</v>
      </c>
      <c r="I20" s="21"/>
    </row>
    <row r="21" spans="1:9" ht="22.5" x14ac:dyDescent="0.25">
      <c r="A21" s="23" t="s">
        <v>32</v>
      </c>
      <c r="B21" s="6" t="s">
        <v>14</v>
      </c>
      <c r="C21" s="9" t="s">
        <v>7</v>
      </c>
      <c r="D21" s="12">
        <v>1</v>
      </c>
      <c r="E21" s="7"/>
      <c r="F21" s="7">
        <f>+E21*D21</f>
        <v>0</v>
      </c>
      <c r="G21" s="7">
        <f>+F21</f>
        <v>0</v>
      </c>
      <c r="H21" s="7">
        <v>0</v>
      </c>
      <c r="I21" s="14"/>
    </row>
    <row r="22" spans="1:9" ht="33.75" x14ac:dyDescent="0.25">
      <c r="A22" s="23" t="s">
        <v>33</v>
      </c>
      <c r="B22" s="6" t="s">
        <v>84</v>
      </c>
      <c r="C22" s="9" t="s">
        <v>7</v>
      </c>
      <c r="D22" s="12">
        <v>1</v>
      </c>
      <c r="E22" s="7"/>
      <c r="F22" s="7">
        <f t="shared" ref="F22:F31" si="7">+E22*D22</f>
        <v>0</v>
      </c>
      <c r="G22" s="7">
        <f t="shared" ref="G22:G38" si="8">+F22</f>
        <v>0</v>
      </c>
      <c r="H22" s="7">
        <v>0</v>
      </c>
      <c r="I22" s="14"/>
    </row>
    <row r="23" spans="1:9" ht="56.25" x14ac:dyDescent="0.25">
      <c r="A23" s="23" t="s">
        <v>34</v>
      </c>
      <c r="B23" s="6" t="s">
        <v>85</v>
      </c>
      <c r="C23" s="24" t="s">
        <v>7</v>
      </c>
      <c r="D23" s="12">
        <v>1</v>
      </c>
      <c r="E23" s="7"/>
      <c r="F23" s="7">
        <f t="shared" si="7"/>
        <v>0</v>
      </c>
      <c r="G23" s="7">
        <f t="shared" si="8"/>
        <v>0</v>
      </c>
      <c r="H23" s="7">
        <v>0</v>
      </c>
      <c r="I23" s="14"/>
    </row>
    <row r="24" spans="1:9" ht="45" customHeight="1" x14ac:dyDescent="0.25">
      <c r="A24" s="23" t="s">
        <v>35</v>
      </c>
      <c r="B24" s="6" t="s">
        <v>86</v>
      </c>
      <c r="C24" s="9" t="s">
        <v>7</v>
      </c>
      <c r="D24" s="12">
        <v>1</v>
      </c>
      <c r="E24" s="7"/>
      <c r="F24" s="7">
        <f t="shared" si="7"/>
        <v>0</v>
      </c>
      <c r="G24" s="7">
        <f t="shared" si="8"/>
        <v>0</v>
      </c>
      <c r="H24" s="7">
        <v>0</v>
      </c>
      <c r="I24" s="14"/>
    </row>
    <row r="25" spans="1:9" ht="56.25" x14ac:dyDescent="0.25">
      <c r="A25" s="23" t="s">
        <v>36</v>
      </c>
      <c r="B25" s="6" t="s">
        <v>87</v>
      </c>
      <c r="C25" s="9" t="s">
        <v>7</v>
      </c>
      <c r="D25" s="12">
        <v>1</v>
      </c>
      <c r="E25" s="7"/>
      <c r="F25" s="7">
        <f t="shared" si="7"/>
        <v>0</v>
      </c>
      <c r="G25" s="7">
        <f t="shared" si="8"/>
        <v>0</v>
      </c>
      <c r="H25" s="7">
        <v>0</v>
      </c>
      <c r="I25" s="14"/>
    </row>
    <row r="26" spans="1:9" ht="45" x14ac:dyDescent="0.25">
      <c r="A26" s="23" t="s">
        <v>37</v>
      </c>
      <c r="B26" s="6" t="s">
        <v>88</v>
      </c>
      <c r="C26" s="24" t="s">
        <v>7</v>
      </c>
      <c r="D26" s="12">
        <v>1</v>
      </c>
      <c r="E26" s="7"/>
      <c r="F26" s="7">
        <f t="shared" si="7"/>
        <v>0</v>
      </c>
      <c r="G26" s="7">
        <f t="shared" si="8"/>
        <v>0</v>
      </c>
      <c r="H26" s="7">
        <v>0</v>
      </c>
      <c r="I26" s="14"/>
    </row>
    <row r="27" spans="1:9" ht="22.5" x14ac:dyDescent="0.25">
      <c r="A27" s="23" t="s">
        <v>38</v>
      </c>
      <c r="B27" s="6" t="s">
        <v>89</v>
      </c>
      <c r="C27" s="24" t="s">
        <v>7</v>
      </c>
      <c r="D27" s="12">
        <v>1</v>
      </c>
      <c r="E27" s="7"/>
      <c r="F27" s="7">
        <f t="shared" si="7"/>
        <v>0</v>
      </c>
      <c r="G27" s="7">
        <f t="shared" si="8"/>
        <v>0</v>
      </c>
      <c r="H27" s="7">
        <v>0</v>
      </c>
      <c r="I27" s="14"/>
    </row>
    <row r="28" spans="1:9" ht="45" x14ac:dyDescent="0.25">
      <c r="A28" s="23" t="s">
        <v>39</v>
      </c>
      <c r="B28" s="6" t="s">
        <v>90</v>
      </c>
      <c r="C28" s="9" t="s">
        <v>7</v>
      </c>
      <c r="D28" s="12">
        <v>1</v>
      </c>
      <c r="E28" s="7"/>
      <c r="F28" s="7">
        <f t="shared" si="7"/>
        <v>0</v>
      </c>
      <c r="G28" s="7">
        <f t="shared" si="8"/>
        <v>0</v>
      </c>
      <c r="H28" s="7">
        <v>0</v>
      </c>
      <c r="I28" s="14"/>
    </row>
    <row r="29" spans="1:9" ht="33.75" x14ac:dyDescent="0.25">
      <c r="A29" s="23" t="s">
        <v>40</v>
      </c>
      <c r="B29" s="6" t="s">
        <v>91</v>
      </c>
      <c r="C29" s="24" t="s">
        <v>7</v>
      </c>
      <c r="D29" s="12">
        <v>1</v>
      </c>
      <c r="E29" s="7"/>
      <c r="F29" s="7">
        <f t="shared" si="7"/>
        <v>0</v>
      </c>
      <c r="G29" s="7">
        <f t="shared" si="8"/>
        <v>0</v>
      </c>
      <c r="H29" s="7">
        <v>0</v>
      </c>
      <c r="I29" s="14"/>
    </row>
    <row r="30" spans="1:9" ht="33.75" x14ac:dyDescent="0.25">
      <c r="A30" s="23" t="s">
        <v>41</v>
      </c>
      <c r="B30" s="6" t="s">
        <v>15</v>
      </c>
      <c r="C30" s="9" t="s">
        <v>10</v>
      </c>
      <c r="D30" s="12">
        <v>4</v>
      </c>
      <c r="E30" s="7"/>
      <c r="F30" s="7">
        <f t="shared" si="7"/>
        <v>0</v>
      </c>
      <c r="G30" s="7">
        <f t="shared" si="8"/>
        <v>0</v>
      </c>
      <c r="H30" s="7">
        <v>0</v>
      </c>
      <c r="I30" s="14"/>
    </row>
    <row r="31" spans="1:9" x14ac:dyDescent="0.25">
      <c r="A31" s="23" t="s">
        <v>42</v>
      </c>
      <c r="B31" s="6" t="s">
        <v>18</v>
      </c>
      <c r="C31" s="9" t="s">
        <v>0</v>
      </c>
      <c r="D31" s="12">
        <v>1</v>
      </c>
      <c r="E31" s="7"/>
      <c r="F31" s="7">
        <f t="shared" si="7"/>
        <v>0</v>
      </c>
      <c r="G31" s="7">
        <f t="shared" si="8"/>
        <v>0</v>
      </c>
      <c r="H31" s="7">
        <v>0</v>
      </c>
      <c r="I31" s="14"/>
    </row>
    <row r="32" spans="1:9" x14ac:dyDescent="0.25">
      <c r="A32" s="11">
        <v>3.2</v>
      </c>
      <c r="B32" s="53" t="s">
        <v>19</v>
      </c>
      <c r="C32" s="53"/>
      <c r="D32" s="53"/>
      <c r="E32" s="53"/>
      <c r="F32" s="10">
        <f>+SUM(F33:F33)</f>
        <v>0</v>
      </c>
      <c r="G32" s="10">
        <f t="shared" ref="G32:H32" si="9">+SUM(G33:G33)</f>
        <v>0</v>
      </c>
      <c r="H32" s="10">
        <f t="shared" si="9"/>
        <v>0</v>
      </c>
      <c r="I32" s="21"/>
    </row>
    <row r="33" spans="1:9" ht="67.5" x14ac:dyDescent="0.25">
      <c r="A33" s="23" t="s">
        <v>51</v>
      </c>
      <c r="B33" s="27" t="s">
        <v>92</v>
      </c>
      <c r="C33" s="24" t="s">
        <v>7</v>
      </c>
      <c r="D33" s="25">
        <v>11</v>
      </c>
      <c r="E33" s="7"/>
      <c r="F33" s="7">
        <f t="shared" ref="F33" si="10">+E33*D33</f>
        <v>0</v>
      </c>
      <c r="G33" s="7">
        <f t="shared" si="8"/>
        <v>0</v>
      </c>
      <c r="H33" s="7">
        <v>0</v>
      </c>
      <c r="I33" s="14"/>
    </row>
    <row r="34" spans="1:9" x14ac:dyDescent="0.25">
      <c r="A34" s="11">
        <v>3.3</v>
      </c>
      <c r="B34" s="45" t="s">
        <v>25</v>
      </c>
      <c r="C34" s="45"/>
      <c r="D34" s="45"/>
      <c r="E34" s="45"/>
      <c r="F34" s="10">
        <f>+SUM(F35:F36)</f>
        <v>0</v>
      </c>
      <c r="G34" s="10">
        <f t="shared" ref="G34:H34" si="11">+SUM(G35:G36)</f>
        <v>0</v>
      </c>
      <c r="H34" s="10">
        <f t="shared" si="11"/>
        <v>0</v>
      </c>
      <c r="I34" s="21"/>
    </row>
    <row r="35" spans="1:9" ht="67.5" x14ac:dyDescent="0.25">
      <c r="A35" s="26" t="s">
        <v>52</v>
      </c>
      <c r="B35" s="27" t="s">
        <v>93</v>
      </c>
      <c r="C35" s="24" t="s">
        <v>7</v>
      </c>
      <c r="D35" s="25">
        <v>1000</v>
      </c>
      <c r="E35" s="7"/>
      <c r="F35" s="7">
        <f t="shared" ref="F35:F36" si="12">+E35*D35</f>
        <v>0</v>
      </c>
      <c r="G35" s="7">
        <f t="shared" si="8"/>
        <v>0</v>
      </c>
      <c r="H35" s="7">
        <v>0</v>
      </c>
      <c r="I35" s="14"/>
    </row>
    <row r="36" spans="1:9" ht="78.75" x14ac:dyDescent="0.25">
      <c r="A36" s="26" t="s">
        <v>53</v>
      </c>
      <c r="B36" s="27" t="s">
        <v>59</v>
      </c>
      <c r="C36" s="24" t="s">
        <v>7</v>
      </c>
      <c r="D36" s="25">
        <v>80</v>
      </c>
      <c r="E36" s="7"/>
      <c r="F36" s="7">
        <f t="shared" si="12"/>
        <v>0</v>
      </c>
      <c r="G36" s="7">
        <f t="shared" si="8"/>
        <v>0</v>
      </c>
      <c r="H36" s="7">
        <v>0</v>
      </c>
      <c r="I36" s="14"/>
    </row>
    <row r="37" spans="1:9" x14ac:dyDescent="0.25">
      <c r="A37" s="11">
        <v>3.4</v>
      </c>
      <c r="B37" s="45" t="s">
        <v>12</v>
      </c>
      <c r="C37" s="45"/>
      <c r="D37" s="45"/>
      <c r="E37" s="45"/>
      <c r="F37" s="10">
        <f>+SUM(F38:F38)</f>
        <v>0</v>
      </c>
      <c r="G37" s="10">
        <f t="shared" ref="G37:H37" si="13">+SUM(G38:G38)</f>
        <v>0</v>
      </c>
      <c r="H37" s="10">
        <f t="shared" si="13"/>
        <v>0</v>
      </c>
      <c r="I37" s="21"/>
    </row>
    <row r="38" spans="1:9" ht="56.25" x14ac:dyDescent="0.25">
      <c r="A38" s="23" t="s">
        <v>54</v>
      </c>
      <c r="B38" s="27" t="s">
        <v>48</v>
      </c>
      <c r="C38" s="24" t="s">
        <v>7</v>
      </c>
      <c r="D38" s="25">
        <v>1400</v>
      </c>
      <c r="E38" s="7"/>
      <c r="F38" s="7">
        <f t="shared" ref="F38" si="14">+E38*D38</f>
        <v>0</v>
      </c>
      <c r="G38" s="7">
        <f t="shared" si="8"/>
        <v>0</v>
      </c>
      <c r="H38" s="7">
        <v>0</v>
      </c>
      <c r="I38" s="14"/>
    </row>
    <row r="39" spans="1:9" x14ac:dyDescent="0.25">
      <c r="A39" s="30">
        <v>4</v>
      </c>
      <c r="B39" s="52" t="s">
        <v>16</v>
      </c>
      <c r="C39" s="52"/>
      <c r="D39" s="52"/>
      <c r="E39" s="52"/>
      <c r="F39" s="32">
        <f t="shared" ref="F39:H39" si="15">+F40+F42+F44</f>
        <v>0</v>
      </c>
      <c r="G39" s="32">
        <f t="shared" si="15"/>
        <v>0</v>
      </c>
      <c r="H39" s="32">
        <f t="shared" si="15"/>
        <v>0</v>
      </c>
      <c r="I39" s="21"/>
    </row>
    <row r="40" spans="1:9" x14ac:dyDescent="0.25">
      <c r="A40" s="11">
        <v>4.0999999999999996</v>
      </c>
      <c r="B40" s="45" t="s">
        <v>45</v>
      </c>
      <c r="C40" s="45"/>
      <c r="D40" s="45"/>
      <c r="E40" s="45"/>
      <c r="F40" s="10">
        <f t="shared" ref="F40:H40" si="16">+SUM(F41:F41)</f>
        <v>0</v>
      </c>
      <c r="G40" s="10">
        <f t="shared" si="16"/>
        <v>0</v>
      </c>
      <c r="H40" s="10">
        <f t="shared" si="16"/>
        <v>0</v>
      </c>
      <c r="I40" s="21"/>
    </row>
    <row r="41" spans="1:9" s="13" customFormat="1" ht="67.5" x14ac:dyDescent="0.25">
      <c r="A41" s="26" t="s">
        <v>55</v>
      </c>
      <c r="B41" s="27" t="s">
        <v>94</v>
      </c>
      <c r="C41" s="24" t="s">
        <v>7</v>
      </c>
      <c r="D41" s="25">
        <v>20</v>
      </c>
      <c r="E41" s="7"/>
      <c r="F41" s="7">
        <f t="shared" ref="F41" si="17">+E41*D41</f>
        <v>0</v>
      </c>
      <c r="G41" s="7">
        <f t="shared" ref="G41" si="18">+F41</f>
        <v>0</v>
      </c>
      <c r="H41" s="7">
        <v>0</v>
      </c>
      <c r="I41" s="14"/>
    </row>
    <row r="42" spans="1:9" s="13" customFormat="1" x14ac:dyDescent="0.25">
      <c r="A42" s="11">
        <v>4.2</v>
      </c>
      <c r="B42" s="45" t="s">
        <v>46</v>
      </c>
      <c r="C42" s="45"/>
      <c r="D42" s="45"/>
      <c r="E42" s="45"/>
      <c r="F42" s="10">
        <f>+SUM(F43:F43)</f>
        <v>0</v>
      </c>
      <c r="G42" s="10">
        <f t="shared" ref="G42:H42" si="19">+SUM(G43:G43)</f>
        <v>0</v>
      </c>
      <c r="H42" s="10">
        <f t="shared" si="19"/>
        <v>0</v>
      </c>
      <c r="I42" s="21"/>
    </row>
    <row r="43" spans="1:9" s="13" customFormat="1" ht="45" x14ac:dyDescent="0.25">
      <c r="A43" s="26" t="s">
        <v>56</v>
      </c>
      <c r="B43" s="27" t="s">
        <v>95</v>
      </c>
      <c r="C43" s="24" t="s">
        <v>7</v>
      </c>
      <c r="D43" s="25">
        <v>25</v>
      </c>
      <c r="E43" s="7"/>
      <c r="F43" s="7">
        <f t="shared" ref="F43" si="20">+E43*D43</f>
        <v>0</v>
      </c>
      <c r="G43" s="7">
        <f t="shared" ref="G43" si="21">+F43</f>
        <v>0</v>
      </c>
      <c r="H43" s="7">
        <v>0</v>
      </c>
      <c r="I43" s="14"/>
    </row>
    <row r="44" spans="1:9" s="13" customFormat="1" x14ac:dyDescent="0.25">
      <c r="A44" s="11">
        <v>4.3</v>
      </c>
      <c r="B44" s="45" t="s">
        <v>47</v>
      </c>
      <c r="C44" s="45"/>
      <c r="D44" s="45"/>
      <c r="E44" s="45"/>
      <c r="F44" s="10">
        <f t="shared" ref="F44:H44" si="22">+SUM(F45:F45)</f>
        <v>0</v>
      </c>
      <c r="G44" s="10">
        <f t="shared" si="22"/>
        <v>0</v>
      </c>
      <c r="H44" s="10">
        <f t="shared" si="22"/>
        <v>0</v>
      </c>
      <c r="I44" s="21"/>
    </row>
    <row r="45" spans="1:9" s="13" customFormat="1" ht="56.25" x14ac:dyDescent="0.25">
      <c r="A45" s="26" t="s">
        <v>57</v>
      </c>
      <c r="B45" s="27" t="s">
        <v>30</v>
      </c>
      <c r="C45" s="24" t="s">
        <v>7</v>
      </c>
      <c r="D45" s="25">
        <v>60</v>
      </c>
      <c r="E45" s="7"/>
      <c r="F45" s="7">
        <f t="shared" ref="F45" si="23">+E45*D45</f>
        <v>0</v>
      </c>
      <c r="G45" s="7">
        <f t="shared" ref="G45" si="24">+F45</f>
        <v>0</v>
      </c>
      <c r="H45" s="7">
        <v>0</v>
      </c>
      <c r="I45" s="14"/>
    </row>
    <row r="46" spans="1:9" x14ac:dyDescent="0.25">
      <c r="A46" s="30">
        <v>5</v>
      </c>
      <c r="B46" s="52" t="s">
        <v>43</v>
      </c>
      <c r="C46" s="52"/>
      <c r="D46" s="52"/>
      <c r="E46" s="52"/>
      <c r="F46" s="34">
        <f t="shared" ref="F46:H46" si="25">+SUM(F47:F65)</f>
        <v>0</v>
      </c>
      <c r="G46" s="34">
        <f t="shared" si="25"/>
        <v>0</v>
      </c>
      <c r="H46" s="34">
        <f t="shared" si="25"/>
        <v>0</v>
      </c>
      <c r="I46" s="29"/>
    </row>
    <row r="47" spans="1:9" x14ac:dyDescent="0.25">
      <c r="A47" s="23">
        <v>5.0999999999999996</v>
      </c>
      <c r="B47" s="27" t="s">
        <v>9</v>
      </c>
      <c r="C47" s="24" t="s">
        <v>10</v>
      </c>
      <c r="D47" s="25">
        <v>1</v>
      </c>
      <c r="E47" s="7"/>
      <c r="F47" s="7">
        <f t="shared" ref="F47:F65" si="26">+E47*D47</f>
        <v>0</v>
      </c>
      <c r="G47" s="7">
        <f t="shared" ref="G47:G59" si="27">+F47</f>
        <v>0</v>
      </c>
      <c r="H47" s="7">
        <v>0</v>
      </c>
      <c r="I47" s="14"/>
    </row>
    <row r="48" spans="1:9" ht="123.75" x14ac:dyDescent="0.25">
      <c r="A48" s="23">
        <v>5.2</v>
      </c>
      <c r="B48" s="27" t="s">
        <v>96</v>
      </c>
      <c r="C48" s="24" t="s">
        <v>10</v>
      </c>
      <c r="D48" s="25">
        <v>4</v>
      </c>
      <c r="E48" s="7"/>
      <c r="F48" s="7">
        <f t="shared" si="26"/>
        <v>0</v>
      </c>
      <c r="G48" s="7">
        <f t="shared" si="27"/>
        <v>0</v>
      </c>
      <c r="H48" s="7">
        <v>0</v>
      </c>
      <c r="I48" s="14"/>
    </row>
    <row r="49" spans="1:9" ht="67.5" x14ac:dyDescent="0.25">
      <c r="A49" s="23">
        <v>5.3</v>
      </c>
      <c r="B49" s="27" t="s">
        <v>97</v>
      </c>
      <c r="C49" s="24" t="s">
        <v>10</v>
      </c>
      <c r="D49" s="25">
        <v>4</v>
      </c>
      <c r="E49" s="7"/>
      <c r="F49" s="7">
        <f t="shared" si="26"/>
        <v>0</v>
      </c>
      <c r="G49" s="7">
        <f t="shared" si="27"/>
        <v>0</v>
      </c>
      <c r="H49" s="7">
        <v>0</v>
      </c>
      <c r="I49" s="14"/>
    </row>
    <row r="50" spans="1:9" ht="230.25" customHeight="1" x14ac:dyDescent="0.25">
      <c r="A50" s="23">
        <v>5.4</v>
      </c>
      <c r="B50" s="6" t="s">
        <v>98</v>
      </c>
      <c r="C50" s="9" t="s">
        <v>10</v>
      </c>
      <c r="D50" s="12">
        <v>4</v>
      </c>
      <c r="E50" s="7"/>
      <c r="F50" s="7">
        <f t="shared" si="26"/>
        <v>0</v>
      </c>
      <c r="G50" s="7">
        <f t="shared" si="27"/>
        <v>0</v>
      </c>
      <c r="H50" s="7">
        <v>0</v>
      </c>
      <c r="I50" s="14"/>
    </row>
    <row r="51" spans="1:9" ht="33.75" x14ac:dyDescent="0.25">
      <c r="A51" s="23">
        <v>5.5</v>
      </c>
      <c r="B51" s="27" t="s">
        <v>24</v>
      </c>
      <c r="C51" s="24" t="s">
        <v>7</v>
      </c>
      <c r="D51" s="25">
        <v>4</v>
      </c>
      <c r="E51" s="7"/>
      <c r="F51" s="7">
        <f t="shared" si="26"/>
        <v>0</v>
      </c>
      <c r="G51" s="7">
        <f t="shared" si="27"/>
        <v>0</v>
      </c>
      <c r="H51" s="7">
        <v>0</v>
      </c>
      <c r="I51" s="14"/>
    </row>
    <row r="52" spans="1:9" ht="67.5" x14ac:dyDescent="0.25">
      <c r="A52" s="23">
        <v>5.6</v>
      </c>
      <c r="B52" s="27" t="s">
        <v>99</v>
      </c>
      <c r="C52" s="24" t="s">
        <v>7</v>
      </c>
      <c r="D52" s="25">
        <v>80</v>
      </c>
      <c r="E52" s="7"/>
      <c r="F52" s="7">
        <f t="shared" si="26"/>
        <v>0</v>
      </c>
      <c r="G52" s="7">
        <f t="shared" si="27"/>
        <v>0</v>
      </c>
      <c r="H52" s="7">
        <v>0</v>
      </c>
      <c r="I52" s="14"/>
    </row>
    <row r="53" spans="1:9" ht="78.75" x14ac:dyDescent="0.25">
      <c r="A53" s="23">
        <v>5.7</v>
      </c>
      <c r="B53" s="27" t="s">
        <v>100</v>
      </c>
      <c r="C53" s="24" t="s">
        <v>7</v>
      </c>
      <c r="D53" s="25">
        <v>80</v>
      </c>
      <c r="E53" s="7"/>
      <c r="F53" s="7">
        <f t="shared" si="26"/>
        <v>0</v>
      </c>
      <c r="G53" s="7">
        <f t="shared" si="27"/>
        <v>0</v>
      </c>
      <c r="H53" s="7">
        <v>0</v>
      </c>
      <c r="I53" s="14"/>
    </row>
    <row r="54" spans="1:9" ht="47.25" customHeight="1" x14ac:dyDescent="0.25">
      <c r="A54" s="23">
        <v>5.8</v>
      </c>
      <c r="B54" s="27" t="s">
        <v>26</v>
      </c>
      <c r="C54" s="24" t="s">
        <v>7</v>
      </c>
      <c r="D54" s="25">
        <v>700</v>
      </c>
      <c r="E54" s="7"/>
      <c r="F54" s="7">
        <f t="shared" si="26"/>
        <v>0</v>
      </c>
      <c r="G54" s="7">
        <f t="shared" si="27"/>
        <v>0</v>
      </c>
      <c r="H54" s="7">
        <v>0</v>
      </c>
      <c r="I54" s="14"/>
    </row>
    <row r="55" spans="1:9" ht="56.25" x14ac:dyDescent="0.25">
      <c r="A55" s="23">
        <v>5.9</v>
      </c>
      <c r="B55" s="27" t="s">
        <v>101</v>
      </c>
      <c r="C55" s="24" t="s">
        <v>23</v>
      </c>
      <c r="D55" s="25">
        <v>380</v>
      </c>
      <c r="E55" s="7"/>
      <c r="F55" s="7">
        <f t="shared" si="26"/>
        <v>0</v>
      </c>
      <c r="G55" s="7">
        <f t="shared" si="27"/>
        <v>0</v>
      </c>
      <c r="H55" s="7">
        <v>0</v>
      </c>
      <c r="I55" s="14"/>
    </row>
    <row r="56" spans="1:9" x14ac:dyDescent="0.25">
      <c r="A56" s="28">
        <v>5.0999999999999996</v>
      </c>
      <c r="B56" s="27" t="s">
        <v>20</v>
      </c>
      <c r="C56" s="24" t="s">
        <v>7</v>
      </c>
      <c r="D56" s="25">
        <v>1200</v>
      </c>
      <c r="E56" s="7"/>
      <c r="F56" s="7">
        <f t="shared" si="26"/>
        <v>0</v>
      </c>
      <c r="G56" s="7">
        <f t="shared" si="27"/>
        <v>0</v>
      </c>
      <c r="H56" s="7">
        <v>0</v>
      </c>
      <c r="I56" s="14"/>
    </row>
    <row r="57" spans="1:9" x14ac:dyDescent="0.25">
      <c r="A57" s="28">
        <v>5.1100000000000003</v>
      </c>
      <c r="B57" s="27" t="s">
        <v>17</v>
      </c>
      <c r="C57" s="24" t="s">
        <v>7</v>
      </c>
      <c r="D57" s="25">
        <v>100</v>
      </c>
      <c r="E57" s="7"/>
      <c r="F57" s="7">
        <f t="shared" si="26"/>
        <v>0</v>
      </c>
      <c r="G57" s="7">
        <f t="shared" si="27"/>
        <v>0</v>
      </c>
      <c r="H57" s="7">
        <v>0</v>
      </c>
      <c r="I57" s="14"/>
    </row>
    <row r="58" spans="1:9" x14ac:dyDescent="0.25">
      <c r="A58" s="28">
        <v>5.12</v>
      </c>
      <c r="B58" s="27" t="s">
        <v>27</v>
      </c>
      <c r="C58" s="24" t="s">
        <v>7</v>
      </c>
      <c r="D58" s="25">
        <v>80</v>
      </c>
      <c r="E58" s="7"/>
      <c r="F58" s="7">
        <f t="shared" si="26"/>
        <v>0</v>
      </c>
      <c r="G58" s="7">
        <f t="shared" si="27"/>
        <v>0</v>
      </c>
      <c r="H58" s="7">
        <v>0</v>
      </c>
      <c r="I58" s="14"/>
    </row>
    <row r="59" spans="1:9" x14ac:dyDescent="0.25">
      <c r="A59" s="28">
        <v>5.13</v>
      </c>
      <c r="B59" s="27" t="s">
        <v>58</v>
      </c>
      <c r="C59" s="24" t="s">
        <v>7</v>
      </c>
      <c r="D59" s="25">
        <v>1600</v>
      </c>
      <c r="E59" s="7"/>
      <c r="F59" s="7">
        <f t="shared" si="26"/>
        <v>0</v>
      </c>
      <c r="G59" s="7">
        <f t="shared" si="27"/>
        <v>0</v>
      </c>
      <c r="H59" s="7">
        <v>0</v>
      </c>
      <c r="I59" s="14"/>
    </row>
    <row r="60" spans="1:9" ht="168.75" x14ac:dyDescent="0.25">
      <c r="A60" s="28">
        <v>5.14</v>
      </c>
      <c r="B60" s="27" t="s">
        <v>75</v>
      </c>
      <c r="C60" s="24" t="s">
        <v>0</v>
      </c>
      <c r="D60" s="25">
        <v>1</v>
      </c>
      <c r="E60" s="7"/>
      <c r="F60" s="7">
        <f t="shared" si="26"/>
        <v>0</v>
      </c>
      <c r="G60" s="7">
        <v>0</v>
      </c>
      <c r="H60" s="7">
        <f t="shared" ref="H60:H65" si="28">+F60</f>
        <v>0</v>
      </c>
      <c r="I60" s="14"/>
    </row>
    <row r="61" spans="1:9" ht="112.5" x14ac:dyDescent="0.25">
      <c r="A61" s="28">
        <v>5.15</v>
      </c>
      <c r="B61" s="27" t="s">
        <v>76</v>
      </c>
      <c r="C61" s="24" t="s">
        <v>0</v>
      </c>
      <c r="D61" s="25">
        <v>1</v>
      </c>
      <c r="E61" s="7"/>
      <c r="F61" s="7">
        <f t="shared" si="26"/>
        <v>0</v>
      </c>
      <c r="G61" s="7">
        <v>0</v>
      </c>
      <c r="H61" s="7">
        <f t="shared" si="28"/>
        <v>0</v>
      </c>
      <c r="I61" s="14"/>
    </row>
    <row r="62" spans="1:9" ht="112.5" x14ac:dyDescent="0.25">
      <c r="A62" s="28">
        <v>5.16</v>
      </c>
      <c r="B62" s="27" t="s">
        <v>77</v>
      </c>
      <c r="C62" s="24" t="s">
        <v>0</v>
      </c>
      <c r="D62" s="25">
        <v>1</v>
      </c>
      <c r="E62" s="7"/>
      <c r="F62" s="7">
        <f t="shared" si="26"/>
        <v>0</v>
      </c>
      <c r="G62" s="7">
        <v>0</v>
      </c>
      <c r="H62" s="7">
        <f t="shared" si="28"/>
        <v>0</v>
      </c>
      <c r="I62" s="14"/>
    </row>
    <row r="63" spans="1:9" ht="112.5" x14ac:dyDescent="0.25">
      <c r="A63" s="28">
        <v>5.17</v>
      </c>
      <c r="B63" s="27" t="s">
        <v>78</v>
      </c>
      <c r="C63" s="24" t="s">
        <v>0</v>
      </c>
      <c r="D63" s="25">
        <v>1</v>
      </c>
      <c r="E63" s="7"/>
      <c r="F63" s="7">
        <f t="shared" si="26"/>
        <v>0</v>
      </c>
      <c r="G63" s="7">
        <v>0</v>
      </c>
      <c r="H63" s="7">
        <f t="shared" si="28"/>
        <v>0</v>
      </c>
      <c r="I63" s="14"/>
    </row>
    <row r="64" spans="1:9" ht="45" x14ac:dyDescent="0.25">
      <c r="A64" s="28">
        <v>5.18</v>
      </c>
      <c r="B64" s="6" t="s">
        <v>22</v>
      </c>
      <c r="C64" s="9" t="s">
        <v>7</v>
      </c>
      <c r="D64" s="12">
        <v>10</v>
      </c>
      <c r="E64" s="7"/>
      <c r="F64" s="7">
        <f t="shared" si="26"/>
        <v>0</v>
      </c>
      <c r="G64" s="7">
        <v>0</v>
      </c>
      <c r="H64" s="7">
        <f t="shared" si="28"/>
        <v>0</v>
      </c>
      <c r="I64" s="14"/>
    </row>
    <row r="65" spans="1:9" ht="33.75" x14ac:dyDescent="0.25">
      <c r="A65" s="28">
        <v>5.19</v>
      </c>
      <c r="B65" s="6" t="s">
        <v>8</v>
      </c>
      <c r="C65" s="9" t="s">
        <v>7</v>
      </c>
      <c r="D65" s="12">
        <v>1000</v>
      </c>
      <c r="E65" s="7"/>
      <c r="F65" s="7">
        <f t="shared" si="26"/>
        <v>0</v>
      </c>
      <c r="G65" s="7">
        <v>0</v>
      </c>
      <c r="H65" s="7">
        <f t="shared" si="28"/>
        <v>0</v>
      </c>
      <c r="I65" s="14"/>
    </row>
    <row r="66" spans="1:9" s="13" customFormat="1" x14ac:dyDescent="0.25">
      <c r="A66" s="16"/>
      <c r="B66" s="1"/>
      <c r="C66" s="2"/>
      <c r="D66" s="17"/>
      <c r="E66" s="17"/>
      <c r="F66" s="17"/>
      <c r="G66" s="17"/>
      <c r="H66" s="17"/>
      <c r="I66" s="42"/>
    </row>
    <row r="67" spans="1:9" ht="11.25" customHeight="1" x14ac:dyDescent="0.25">
      <c r="A67" s="54" t="s">
        <v>21</v>
      </c>
      <c r="B67" s="55"/>
      <c r="C67" s="55"/>
      <c r="D67" s="55"/>
      <c r="E67" s="56"/>
      <c r="F67" s="10">
        <f>+F5+F7+F19+F39+F46</f>
        <v>0</v>
      </c>
      <c r="G67" s="10">
        <f>+G5+G7+G19+G39+G46</f>
        <v>0</v>
      </c>
      <c r="H67" s="41">
        <f>+H5+H7+H19+H39+H46</f>
        <v>0</v>
      </c>
      <c r="I67" s="21"/>
    </row>
    <row r="68" spans="1:9" s="13" customFormat="1" x14ac:dyDescent="0.25">
      <c r="A68" s="16"/>
      <c r="B68" s="1"/>
      <c r="C68" s="2"/>
      <c r="D68" s="17"/>
      <c r="E68" s="17"/>
      <c r="F68" s="17"/>
      <c r="G68" s="17"/>
      <c r="H68" s="17"/>
      <c r="I68" s="42"/>
    </row>
    <row r="70" spans="1:9" x14ac:dyDescent="0.25">
      <c r="F70" s="33"/>
    </row>
    <row r="71" spans="1:9" x14ac:dyDescent="0.25">
      <c r="F71" s="33"/>
    </row>
  </sheetData>
  <mergeCells count="13">
    <mergeCell ref="A67:E67"/>
    <mergeCell ref="B37:E37"/>
    <mergeCell ref="B39:E39"/>
    <mergeCell ref="B40:E40"/>
    <mergeCell ref="B42:E42"/>
    <mergeCell ref="B44:E44"/>
    <mergeCell ref="B46:E46"/>
    <mergeCell ref="B34:E34"/>
    <mergeCell ref="A1:H1"/>
    <mergeCell ref="B5:E5"/>
    <mergeCell ref="B7:E7"/>
    <mergeCell ref="B17:E17"/>
    <mergeCell ref="B32:E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Formulario presupuesto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</dc:creator>
  <cp:lastModifiedBy>Wilmer Cala Villarreal</cp:lastModifiedBy>
  <cp:lastPrinted>2024-10-10T21:57:51Z</cp:lastPrinted>
  <dcterms:created xsi:type="dcterms:W3CDTF">2024-08-01T19:48:22Z</dcterms:created>
  <dcterms:modified xsi:type="dcterms:W3CDTF">2026-09-16T19:57:17Z</dcterms:modified>
</cp:coreProperties>
</file>