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gobiernobogota-my.sharepoint.com/personal/sistemas_chapinero_gobiernobogota_gov_co/Documents/PLANEACION CHAPINERO 5222026/3. FUNCIONAMIENTO/6. SISTEMAS/2026/02. MANTENIMIENTO JAL/"/>
    </mc:Choice>
  </mc:AlternateContent>
  <xr:revisionPtr revIDLastSave="7" documentId="8_{A5D8FA66-9739-472F-A4D2-65273230D4D4}" xr6:coauthVersionLast="47" xr6:coauthVersionMax="47" xr10:uidLastSave="{56F1C1DA-F5FF-47E3-AB4A-940A0AEC55D0}"/>
  <bookViews>
    <workbookView xWindow="-120" yWindow="-120" windowWidth="29040" windowHeight="15720" tabRatio="900"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TRATAMIENTO'!$M$1:$M$68</definedName>
    <definedName name="_xlnm.Print_Area" localSheetId="4">'ASIGNACION Y TRATAMIENTO'!$B$2:$X$57</definedName>
    <definedName name="_xlnm.Print_Area" localSheetId="0">CONTEXTO!$B$2:$F$20</definedName>
    <definedName name="_xlnm.Print_Area" localSheetId="2">EVALUACION!$B$2:$L$72</definedName>
    <definedName name="_xlnm.Print_Area" localSheetId="3">'EVALUACION CON CONTROLES'!$B$2:$R$64</definedName>
    <definedName name="_xlnm.Print_Area" localSheetId="1">'IDENTIFICACION Y ANALISIS'!$B$2:$F$50</definedName>
    <definedName name="contratación">'IDENTIFICACION Y ANALISIS'!$B$34:$B$37</definedName>
    <definedName name="ejecución">'IDENTIFICACION Y ANALISIS'!$B$39:$B$50</definedName>
    <definedName name="OPCIONES">'ASIGNACION Y TRATAMIENTO'!$B$61:$B$63</definedName>
    <definedName name="planeación">'IDENTIFICACION Y ANALISIS'!$B$19:$B$25</definedName>
    <definedName name="selección">'IDENTIFICACION Y ANALISIS'!$B$27:$B$32</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 i="6" l="1"/>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D17"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O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J24" i="6"/>
  <c r="N24" i="6"/>
  <c r="S24" i="6"/>
  <c r="T24" i="6"/>
  <c r="U24" i="6"/>
  <c r="V24" i="6"/>
  <c r="W24" i="6"/>
  <c r="X24" i="6"/>
  <c r="G25" i="6"/>
  <c r="H25" i="6"/>
  <c r="I25" i="6"/>
  <c r="N25" i="6"/>
  <c r="S25" i="6"/>
  <c r="T25" i="6"/>
  <c r="U25" i="6"/>
  <c r="V25" i="6"/>
  <c r="W25" i="6"/>
  <c r="X25" i="6"/>
  <c r="G26" i="6"/>
  <c r="H26" i="6"/>
  <c r="I26" i="6"/>
  <c r="N26" i="6"/>
  <c r="S26" i="6"/>
  <c r="T26" i="6"/>
  <c r="U26" i="6"/>
  <c r="V26" i="6"/>
  <c r="W26" i="6"/>
  <c r="X26" i="6"/>
  <c r="G27" i="6"/>
  <c r="H27" i="6"/>
  <c r="I27" i="6"/>
  <c r="J27" i="6"/>
  <c r="N27" i="6"/>
  <c r="S27" i="6"/>
  <c r="T27" i="6"/>
  <c r="U27" i="6"/>
  <c r="V27" i="6"/>
  <c r="W27" i="6"/>
  <c r="X27" i="6"/>
  <c r="G28" i="6"/>
  <c r="H28" i="6"/>
  <c r="I28" i="6"/>
  <c r="N28" i="6"/>
  <c r="S28" i="6"/>
  <c r="T28" i="6"/>
  <c r="U28" i="6"/>
  <c r="V28" i="6"/>
  <c r="W28" i="6"/>
  <c r="X28" i="6"/>
  <c r="G29" i="6"/>
  <c r="H29" i="6"/>
  <c r="I29" i="6"/>
  <c r="K29" i="6"/>
  <c r="N29" i="6"/>
  <c r="O29" i="6"/>
  <c r="S29" i="6"/>
  <c r="T29" i="6"/>
  <c r="U29" i="6"/>
  <c r="V29" i="6"/>
  <c r="W29" i="6"/>
  <c r="X29" i="6"/>
  <c r="G30" i="6"/>
  <c r="H30" i="6"/>
  <c r="I30" i="6"/>
  <c r="J30" i="6"/>
  <c r="N30" i="6"/>
  <c r="S30" i="6"/>
  <c r="T30" i="6"/>
  <c r="U30" i="6"/>
  <c r="V30" i="6"/>
  <c r="W30" i="6"/>
  <c r="X30" i="6"/>
  <c r="G31" i="6"/>
  <c r="H31" i="6"/>
  <c r="I31" i="6"/>
  <c r="J31" i="6"/>
  <c r="N31" i="6"/>
  <c r="S31" i="6"/>
  <c r="T31" i="6"/>
  <c r="U31" i="6"/>
  <c r="V31" i="6"/>
  <c r="W31" i="6"/>
  <c r="X31" i="6"/>
  <c r="G32" i="6"/>
  <c r="H32" i="6"/>
  <c r="I32" i="6"/>
  <c r="J32" i="6"/>
  <c r="K32" i="6"/>
  <c r="N32" i="6"/>
  <c r="S32" i="6"/>
  <c r="T32" i="6"/>
  <c r="U32" i="6"/>
  <c r="V32" i="6"/>
  <c r="W32" i="6"/>
  <c r="X32" i="6"/>
  <c r="G33" i="6"/>
  <c r="H33" i="6"/>
  <c r="I33" i="6"/>
  <c r="N33" i="6"/>
  <c r="S33" i="6"/>
  <c r="T33" i="6"/>
  <c r="U33" i="6"/>
  <c r="V33" i="6"/>
  <c r="W33" i="6"/>
  <c r="X33" i="6"/>
  <c r="D34" i="6"/>
  <c r="G34" i="6"/>
  <c r="H34" i="6"/>
  <c r="I34" i="6"/>
  <c r="N34" i="6"/>
  <c r="S34" i="6"/>
  <c r="T34" i="6"/>
  <c r="U34" i="6"/>
  <c r="V34" i="6"/>
  <c r="W34" i="6"/>
  <c r="X34" i="6"/>
  <c r="G35" i="6"/>
  <c r="H35" i="6"/>
  <c r="I35" i="6"/>
  <c r="N35" i="6"/>
  <c r="S35" i="6"/>
  <c r="T35" i="6"/>
  <c r="U35" i="6"/>
  <c r="V35" i="6"/>
  <c r="W35" i="6"/>
  <c r="X35" i="6"/>
  <c r="G36" i="6"/>
  <c r="H36" i="6"/>
  <c r="I36" i="6"/>
  <c r="N36" i="6"/>
  <c r="S36" i="6"/>
  <c r="T36" i="6"/>
  <c r="U36" i="6"/>
  <c r="V36" i="6"/>
  <c r="W36" i="6"/>
  <c r="X36" i="6"/>
  <c r="D37" i="6"/>
  <c r="G37" i="6"/>
  <c r="H37" i="6"/>
  <c r="I37" i="6"/>
  <c r="J37" i="6"/>
  <c r="N37" i="6"/>
  <c r="S37" i="6"/>
  <c r="T37" i="6"/>
  <c r="U37" i="6"/>
  <c r="V37" i="6"/>
  <c r="W37" i="6"/>
  <c r="X37" i="6"/>
  <c r="G38" i="6"/>
  <c r="H38" i="6"/>
  <c r="I38" i="6"/>
  <c r="N38" i="6"/>
  <c r="S38" i="6"/>
  <c r="T38" i="6"/>
  <c r="U38" i="6"/>
  <c r="V38" i="6"/>
  <c r="W38" i="6"/>
  <c r="X38" i="6"/>
  <c r="G39" i="6"/>
  <c r="H39" i="6"/>
  <c r="I39" i="6"/>
  <c r="J39" i="6"/>
  <c r="K39" i="6"/>
  <c r="N39" i="6"/>
  <c r="S39" i="6"/>
  <c r="T39" i="6"/>
  <c r="U39" i="6"/>
  <c r="V39" i="6"/>
  <c r="W39" i="6"/>
  <c r="X39" i="6"/>
  <c r="J44" i="15"/>
  <c r="P39" i="6" s="1"/>
  <c r="I44" i="15"/>
  <c r="O39" i="6" s="1"/>
  <c r="C44" i="15"/>
  <c r="C39" i="6" s="1"/>
  <c r="B44" i="15"/>
  <c r="D39" i="6" s="1"/>
  <c r="J43" i="15"/>
  <c r="P38" i="6" s="1"/>
  <c r="I43" i="15"/>
  <c r="K43" i="15" s="1"/>
  <c r="L43" i="15" s="1"/>
  <c r="R38" i="6" s="1"/>
  <c r="B43" i="15"/>
  <c r="D38" i="6" s="1"/>
  <c r="J42" i="15"/>
  <c r="P37" i="6" s="1"/>
  <c r="I42" i="15"/>
  <c r="O37" i="6" s="1"/>
  <c r="B42" i="15"/>
  <c r="J41" i="15"/>
  <c r="P36" i="6" s="1"/>
  <c r="I41" i="15"/>
  <c r="K41" i="15" s="1"/>
  <c r="L41" i="15" s="1"/>
  <c r="R36" i="6" s="1"/>
  <c r="B41" i="15"/>
  <c r="D36" i="6" s="1"/>
  <c r="J40" i="15"/>
  <c r="P35" i="6" s="1"/>
  <c r="I40" i="15"/>
  <c r="O35" i="6" s="1"/>
  <c r="B40" i="15"/>
  <c r="D35" i="6" s="1"/>
  <c r="J39" i="15"/>
  <c r="P34" i="6" s="1"/>
  <c r="I39" i="15"/>
  <c r="B39" i="15"/>
  <c r="J38" i="15"/>
  <c r="P33" i="6" s="1"/>
  <c r="I38" i="15"/>
  <c r="O33" i="6" s="1"/>
  <c r="C38" i="15"/>
  <c r="C33" i="6" s="1"/>
  <c r="B38" i="15"/>
  <c r="D33" i="6" s="1"/>
  <c r="J37" i="15"/>
  <c r="P32" i="6" s="1"/>
  <c r="I37" i="15"/>
  <c r="K37" i="15" s="1"/>
  <c r="L37" i="15" s="1"/>
  <c r="R32" i="6" s="1"/>
  <c r="B37" i="15"/>
  <c r="D32" i="6" s="1"/>
  <c r="J36" i="15"/>
  <c r="P31" i="6" s="1"/>
  <c r="I36" i="15"/>
  <c r="O31" i="6" s="1"/>
  <c r="B36" i="15"/>
  <c r="D31" i="6" s="1"/>
  <c r="J35" i="15"/>
  <c r="P30" i="6" s="1"/>
  <c r="I35" i="15"/>
  <c r="B35" i="15"/>
  <c r="D30" i="6" s="1"/>
  <c r="J34" i="15"/>
  <c r="P29" i="6" s="1"/>
  <c r="I34" i="15"/>
  <c r="C34" i="15"/>
  <c r="C29" i="6" s="1"/>
  <c r="B34" i="15"/>
  <c r="D29" i="6" s="1"/>
  <c r="J33" i="15"/>
  <c r="P28" i="6" s="1"/>
  <c r="I33" i="15"/>
  <c r="K33" i="15" s="1"/>
  <c r="L33" i="15" s="1"/>
  <c r="R28" i="6" s="1"/>
  <c r="B33" i="15"/>
  <c r="D28" i="6" s="1"/>
  <c r="J32" i="15"/>
  <c r="P27" i="6" s="1"/>
  <c r="I32" i="15"/>
  <c r="O27" i="6" s="1"/>
  <c r="C32" i="15"/>
  <c r="C27" i="6" s="1"/>
  <c r="B32" i="15"/>
  <c r="D27" i="6" s="1"/>
  <c r="J31" i="15"/>
  <c r="P26" i="6" s="1"/>
  <c r="I31" i="15"/>
  <c r="K31" i="15" s="1"/>
  <c r="L31" i="15" s="1"/>
  <c r="R26" i="6" s="1"/>
  <c r="B31" i="15"/>
  <c r="D26" i="6" s="1"/>
  <c r="J30" i="15"/>
  <c r="P25" i="6" s="1"/>
  <c r="I30" i="15"/>
  <c r="O25" i="6" s="1"/>
  <c r="B30" i="15"/>
  <c r="D25" i="6" s="1"/>
  <c r="J29" i="15"/>
  <c r="P24" i="6" s="1"/>
  <c r="I29" i="15"/>
  <c r="K29" i="15" s="1"/>
  <c r="L29" i="15" s="1"/>
  <c r="R24" i="6" s="1"/>
  <c r="B29" i="15"/>
  <c r="D24" i="6" s="1"/>
  <c r="J28" i="15"/>
  <c r="P23" i="6" s="1"/>
  <c r="I28" i="15"/>
  <c r="O23" i="6" s="1"/>
  <c r="B28" i="15"/>
  <c r="D23" i="6" s="1"/>
  <c r="J27" i="15"/>
  <c r="P22" i="6" s="1"/>
  <c r="I27" i="15"/>
  <c r="K27" i="15" s="1"/>
  <c r="L27" i="15" s="1"/>
  <c r="R22" i="6" s="1"/>
  <c r="B27" i="15"/>
  <c r="D22" i="6" s="1"/>
  <c r="J26" i="15"/>
  <c r="P21" i="6" s="1"/>
  <c r="I26" i="15"/>
  <c r="B26" i="15"/>
  <c r="D21" i="6" s="1"/>
  <c r="J25" i="15"/>
  <c r="P20" i="6" s="1"/>
  <c r="I25" i="15"/>
  <c r="K25" i="15" s="1"/>
  <c r="L25" i="15" s="1"/>
  <c r="R20" i="6" s="1"/>
  <c r="B25" i="15"/>
  <c r="D20" i="6" s="1"/>
  <c r="J24" i="15"/>
  <c r="P19" i="6" s="1"/>
  <c r="I24" i="15"/>
  <c r="O19" i="6" s="1"/>
  <c r="B24" i="15"/>
  <c r="D19" i="6" s="1"/>
  <c r="J23" i="15"/>
  <c r="P18" i="6" s="1"/>
  <c r="I23" i="15"/>
  <c r="K23" i="15" s="1"/>
  <c r="L23" i="15" s="1"/>
  <c r="R18" i="6" s="1"/>
  <c r="B23" i="15"/>
  <c r="D18" i="6" s="1"/>
  <c r="J22" i="15"/>
  <c r="P17" i="6" s="1"/>
  <c r="I22" i="15"/>
  <c r="O17" i="6" s="1"/>
  <c r="C22" i="15"/>
  <c r="C17" i="6" s="1"/>
  <c r="B22" i="15"/>
  <c r="J21" i="15"/>
  <c r="P16" i="6" s="1"/>
  <c r="I21" i="15"/>
  <c r="K21" i="15" s="1"/>
  <c r="L21" i="15" s="1"/>
  <c r="R16" i="6" s="1"/>
  <c r="B21" i="15"/>
  <c r="D16" i="6" s="1"/>
  <c r="J20" i="15"/>
  <c r="P15" i="6" s="1"/>
  <c r="I20" i="15"/>
  <c r="O15" i="6" s="1"/>
  <c r="B20" i="15"/>
  <c r="D15" i="6" s="1"/>
  <c r="J19" i="15"/>
  <c r="P14" i="6" s="1"/>
  <c r="I19" i="15"/>
  <c r="B19" i="15"/>
  <c r="D14" i="6" s="1"/>
  <c r="J18" i="15"/>
  <c r="P13" i="6" s="1"/>
  <c r="I18" i="15"/>
  <c r="O13" i="6" s="1"/>
  <c r="B18" i="15"/>
  <c r="D13" i="6" s="1"/>
  <c r="I17" i="15"/>
  <c r="O12" i="6" s="1"/>
  <c r="J17" i="15"/>
  <c r="K17" i="15" s="1"/>
  <c r="L17" i="15" s="1"/>
  <c r="R12" i="6" s="1"/>
  <c r="B17" i="15"/>
  <c r="D12" i="6" s="1"/>
  <c r="C16" i="15"/>
  <c r="B16" i="15"/>
  <c r="C43" i="11"/>
  <c r="C42" i="15" s="1"/>
  <c r="C37" i="6" s="1"/>
  <c r="C44" i="11"/>
  <c r="C43" i="15" s="1"/>
  <c r="C38" i="6" s="1"/>
  <c r="C45" i="11"/>
  <c r="C38" i="11"/>
  <c r="C37" i="15" s="1"/>
  <c r="C32" i="6" s="1"/>
  <c r="C39" i="11"/>
  <c r="C40" i="11"/>
  <c r="C39" i="15" s="1"/>
  <c r="C34" i="6" s="1"/>
  <c r="C41" i="11"/>
  <c r="C40" i="15" s="1"/>
  <c r="C35" i="6" s="1"/>
  <c r="C42" i="11"/>
  <c r="C41" i="15" s="1"/>
  <c r="C36" i="6" s="1"/>
  <c r="C34" i="11"/>
  <c r="C33" i="15" s="1"/>
  <c r="C28" i="6" s="1"/>
  <c r="C35" i="11"/>
  <c r="C36" i="11"/>
  <c r="C35" i="15" s="1"/>
  <c r="C30" i="6" s="1"/>
  <c r="C37" i="11"/>
  <c r="C36" i="15" s="1"/>
  <c r="C31" i="6" s="1"/>
  <c r="C30" i="11"/>
  <c r="C29" i="15" s="1"/>
  <c r="C24" i="6" s="1"/>
  <c r="C31" i="11"/>
  <c r="C30" i="15" s="1"/>
  <c r="C25" i="6" s="1"/>
  <c r="F25" i="6" s="1"/>
  <c r="C32" i="11"/>
  <c r="C31" i="15" s="1"/>
  <c r="C26" i="6" s="1"/>
  <c r="C33" i="11"/>
  <c r="C25" i="11"/>
  <c r="C24" i="15" s="1"/>
  <c r="C19" i="6" s="1"/>
  <c r="C26" i="11"/>
  <c r="C25" i="15" s="1"/>
  <c r="C20" i="6" s="1"/>
  <c r="C27" i="11"/>
  <c r="C26" i="15" s="1"/>
  <c r="C21" i="6" s="1"/>
  <c r="C28" i="11"/>
  <c r="C27" i="15" s="1"/>
  <c r="C22" i="6" s="1"/>
  <c r="C29" i="11"/>
  <c r="C28" i="15" s="1"/>
  <c r="C23" i="6" s="1"/>
  <c r="C24" i="11"/>
  <c r="C23" i="15" s="1"/>
  <c r="C18" i="6" s="1"/>
  <c r="C22" i="11"/>
  <c r="C21" i="15" s="1"/>
  <c r="C16" i="6" s="1"/>
  <c r="C23" i="11"/>
  <c r="C18" i="11"/>
  <c r="C17" i="15" s="1"/>
  <c r="C12" i="6" s="1"/>
  <c r="C19" i="11"/>
  <c r="C18" i="15" s="1"/>
  <c r="C13" i="6" s="1"/>
  <c r="C20" i="11"/>
  <c r="C19" i="15" s="1"/>
  <c r="C14" i="6" s="1"/>
  <c r="C21" i="11"/>
  <c r="C20" i="15" s="1"/>
  <c r="C15" i="6" s="1"/>
  <c r="C17" i="11"/>
  <c r="K45" i="11"/>
  <c r="L45" i="11" s="1"/>
  <c r="K44" i="11"/>
  <c r="L44" i="11" s="1"/>
  <c r="K38" i="6" s="1"/>
  <c r="K43" i="11"/>
  <c r="L43" i="11" s="1"/>
  <c r="K37" i="6" s="1"/>
  <c r="K42" i="11"/>
  <c r="L42" i="11" s="1"/>
  <c r="K36" i="6" s="1"/>
  <c r="K41" i="11"/>
  <c r="L41" i="11" s="1"/>
  <c r="K35" i="6" s="1"/>
  <c r="K40" i="11"/>
  <c r="L40" i="11" s="1"/>
  <c r="K34" i="6" s="1"/>
  <c r="K39" i="11"/>
  <c r="L39" i="11" s="1"/>
  <c r="K33" i="6" s="1"/>
  <c r="K38" i="11"/>
  <c r="L38" i="11" s="1"/>
  <c r="K37" i="11"/>
  <c r="L37" i="11" s="1"/>
  <c r="K31" i="6" s="1"/>
  <c r="K36" i="11"/>
  <c r="L36" i="11" s="1"/>
  <c r="K30" i="6" s="1"/>
  <c r="K35" i="11"/>
  <c r="L35" i="11" s="1"/>
  <c r="K34" i="11"/>
  <c r="L34" i="11" s="1"/>
  <c r="K28" i="6" s="1"/>
  <c r="K33" i="11"/>
  <c r="L33" i="11" s="1"/>
  <c r="K27" i="6" s="1"/>
  <c r="K32" i="11"/>
  <c r="L32" i="11" s="1"/>
  <c r="K26" i="6" s="1"/>
  <c r="K31" i="11"/>
  <c r="L31" i="11" s="1"/>
  <c r="K25" i="6" s="1"/>
  <c r="K30" i="11"/>
  <c r="L30" i="11" s="1"/>
  <c r="K24" i="6" s="1"/>
  <c r="K35" i="15" l="1"/>
  <c r="L35" i="15" s="1"/>
  <c r="R30" i="6" s="1"/>
  <c r="K19" i="15"/>
  <c r="L19" i="15" s="1"/>
  <c r="R14" i="6" s="1"/>
  <c r="K39" i="15"/>
  <c r="L39" i="15" s="1"/>
  <c r="R34" i="6" s="1"/>
  <c r="F16" i="6"/>
  <c r="E16" i="6"/>
  <c r="E26" i="6"/>
  <c r="F26" i="6"/>
  <c r="E18" i="6"/>
  <c r="F18" i="6"/>
  <c r="F35" i="6"/>
  <c r="E35" i="6"/>
  <c r="F33" i="6"/>
  <c r="E33" i="6"/>
  <c r="E34" i="6"/>
  <c r="F34" i="6"/>
  <c r="E24" i="6"/>
  <c r="F24" i="6"/>
  <c r="F17" i="6"/>
  <c r="E17" i="6"/>
  <c r="F15" i="6"/>
  <c r="E15" i="6"/>
  <c r="E22" i="6"/>
  <c r="F22" i="6"/>
  <c r="F31" i="6"/>
  <c r="E31" i="6"/>
  <c r="F29" i="6"/>
  <c r="E29" i="6"/>
  <c r="F30" i="6"/>
  <c r="E30" i="6"/>
  <c r="F27" i="6"/>
  <c r="E27" i="6"/>
  <c r="E20" i="6"/>
  <c r="F20" i="6"/>
  <c r="F13" i="6"/>
  <c r="E13" i="6"/>
  <c r="E28" i="6"/>
  <c r="F28" i="6"/>
  <c r="F32" i="6"/>
  <c r="E32" i="6"/>
  <c r="F39" i="6"/>
  <c r="E39" i="6"/>
  <c r="F14" i="6"/>
  <c r="E14" i="6"/>
  <c r="E38" i="6"/>
  <c r="F38" i="6"/>
  <c r="E12" i="6"/>
  <c r="F12" i="6"/>
  <c r="F19" i="6"/>
  <c r="E19" i="6"/>
  <c r="F37" i="6"/>
  <c r="E37" i="6"/>
  <c r="F23" i="6"/>
  <c r="E23" i="6"/>
  <c r="E36" i="6"/>
  <c r="F36" i="6"/>
  <c r="F21" i="6"/>
  <c r="E21" i="6"/>
  <c r="O36" i="6"/>
  <c r="Q34" i="6"/>
  <c r="Q18" i="6"/>
  <c r="Q36" i="6"/>
  <c r="J33" i="6"/>
  <c r="O32" i="6"/>
  <c r="J26" i="6"/>
  <c r="E25" i="6"/>
  <c r="Q20" i="6"/>
  <c r="O16" i="6"/>
  <c r="O30" i="6"/>
  <c r="O14" i="6"/>
  <c r="Q38" i="6"/>
  <c r="J35" i="6"/>
  <c r="O34" i="6"/>
  <c r="J28" i="6"/>
  <c r="Q22" i="6"/>
  <c r="O18" i="6"/>
  <c r="O20" i="6"/>
  <c r="O38" i="6"/>
  <c r="Q26" i="6"/>
  <c r="O22" i="6"/>
  <c r="J34" i="6"/>
  <c r="Q28" i="6"/>
  <c r="J25" i="6"/>
  <c r="O24" i="6"/>
  <c r="Q12" i="6"/>
  <c r="Q14" i="6"/>
  <c r="P12" i="6"/>
  <c r="Q24" i="6"/>
  <c r="J36" i="6"/>
  <c r="Q30" i="6"/>
  <c r="O26" i="6"/>
  <c r="K18" i="15"/>
  <c r="K22" i="15"/>
  <c r="K26" i="15"/>
  <c r="K30" i="15"/>
  <c r="K34" i="15"/>
  <c r="K38" i="15"/>
  <c r="K42" i="15"/>
  <c r="J38" i="6"/>
  <c r="Q32" i="6"/>
  <c r="J29" i="6"/>
  <c r="O28" i="6"/>
  <c r="Q16" i="6"/>
  <c r="K20" i="15"/>
  <c r="K24" i="15"/>
  <c r="K28" i="15"/>
  <c r="K32" i="15"/>
  <c r="K36" i="15"/>
  <c r="K40" i="15"/>
  <c r="K44" i="15"/>
  <c r="L26" i="15" l="1"/>
  <c r="R21" i="6" s="1"/>
  <c r="Q21" i="6"/>
  <c r="L40" i="15"/>
  <c r="R35" i="6" s="1"/>
  <c r="Q35" i="6"/>
  <c r="L30" i="15"/>
  <c r="R25" i="6" s="1"/>
  <c r="Q25" i="6"/>
  <c r="L36" i="15"/>
  <c r="R31" i="6" s="1"/>
  <c r="Q31" i="6"/>
  <c r="L32" i="15"/>
  <c r="R27" i="6" s="1"/>
  <c r="Q27" i="6"/>
  <c r="L22" i="15"/>
  <c r="R17" i="6" s="1"/>
  <c r="Q17" i="6"/>
  <c r="L38" i="15"/>
  <c r="R33" i="6" s="1"/>
  <c r="Q33" i="6"/>
  <c r="L44" i="15"/>
  <c r="R39" i="6" s="1"/>
  <c r="Q39" i="6"/>
  <c r="L34" i="15"/>
  <c r="R29" i="6" s="1"/>
  <c r="Q29" i="6"/>
  <c r="L28" i="15"/>
  <c r="R23" i="6" s="1"/>
  <c r="Q23" i="6"/>
  <c r="L18" i="15"/>
  <c r="R13" i="6" s="1"/>
  <c r="Q13" i="6"/>
  <c r="L24" i="15"/>
  <c r="R19" i="6" s="1"/>
  <c r="Q19" i="6"/>
  <c r="L20" i="15"/>
  <c r="R15" i="6" s="1"/>
  <c r="Q15" i="6"/>
  <c r="L42" i="15"/>
  <c r="R37" i="6" s="1"/>
  <c r="Q37" i="6"/>
  <c r="I16" i="15"/>
  <c r="O11" i="6" s="1"/>
  <c r="J16" i="15"/>
  <c r="P11" i="6" s="1"/>
  <c r="K17" i="11"/>
  <c r="J11" i="6" s="1"/>
  <c r="B6" i="6"/>
  <c r="B6" i="15"/>
  <c r="C11" i="6"/>
  <c r="F11" i="6" s="1"/>
  <c r="K29" i="11"/>
  <c r="J23" i="6" s="1"/>
  <c r="K28" i="11"/>
  <c r="J22" i="6" s="1"/>
  <c r="K27" i="11"/>
  <c r="K26" i="11"/>
  <c r="K25" i="11"/>
  <c r="K24" i="11"/>
  <c r="K23" i="11"/>
  <c r="J17" i="6" s="1"/>
  <c r="K22" i="11"/>
  <c r="K21" i="11"/>
  <c r="K20" i="11"/>
  <c r="K19" i="11"/>
  <c r="J13" i="6" s="1"/>
  <c r="K18" i="11"/>
  <c r="J12" i="6" s="1"/>
  <c r="D11" i="6"/>
  <c r="X11" i="6"/>
  <c r="W11" i="6"/>
  <c r="V11" i="6"/>
  <c r="U11" i="6"/>
  <c r="T11" i="6"/>
  <c r="S11" i="6"/>
  <c r="N11" i="6"/>
  <c r="I11" i="6"/>
  <c r="H11" i="6"/>
  <c r="G11" i="6"/>
  <c r="L20" i="11" l="1"/>
  <c r="K14" i="6" s="1"/>
  <c r="J14" i="6"/>
  <c r="L22" i="11"/>
  <c r="K16" i="6" s="1"/>
  <c r="J16" i="6"/>
  <c r="L26" i="11"/>
  <c r="K20" i="6" s="1"/>
  <c r="J20" i="6"/>
  <c r="L21" i="11"/>
  <c r="K15" i="6" s="1"/>
  <c r="J15" i="6"/>
  <c r="L24" i="11"/>
  <c r="K18" i="6" s="1"/>
  <c r="J18" i="6"/>
  <c r="L25" i="11"/>
  <c r="K19" i="6" s="1"/>
  <c r="J19" i="6"/>
  <c r="L27" i="11"/>
  <c r="K21" i="6" s="1"/>
  <c r="J21" i="6"/>
  <c r="L23" i="11"/>
  <c r="K17" i="6" s="1"/>
  <c r="L19" i="11"/>
  <c r="K13" i="6" s="1"/>
  <c r="L18" i="11"/>
  <c r="K12" i="6" s="1"/>
  <c r="L28" i="11"/>
  <c r="K22" i="6" s="1"/>
  <c r="E11" i="6"/>
  <c r="L29" i="11"/>
  <c r="K23" i="6" s="1"/>
  <c r="K16" i="15"/>
  <c r="L17" i="11"/>
  <c r="K11" i="6" s="1"/>
  <c r="Q11" i="6" l="1"/>
  <c r="L16" i="15"/>
  <c r="R11" i="6" s="1"/>
</calcChain>
</file>

<file path=xl/sharedStrings.xml><?xml version="1.0" encoding="utf-8"?>
<sst xmlns="http://schemas.openxmlformats.org/spreadsheetml/2006/main" count="662" uniqueCount="220">
  <si>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</si>
  <si>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</si>
  <si>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</si>
  <si>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</si>
  <si>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</si>
  <si>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</si>
  <si>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</si>
  <si>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</si>
  <si>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Factores ambientales: </t>
    </r>
    <r>
      <rPr>
        <sz val="12"/>
        <rFont val="Garamond"/>
        <family val="1"/>
      </rPr>
      <t>El proceso de contratación incorpora los aspectos relacionados al programa de Compras Públicas sostenibles del Plan Institucional de Gestión Ambiental adoptando las Fichas de Contratación Sostenible.</t>
    </r>
  </si>
  <si>
    <r>
      <t xml:space="preserve">Sector del objeto del Proceso de Contratación y su mercado: </t>
    </r>
    <r>
      <rPr>
        <sz val="12"/>
        <rFont val="Garamond"/>
        <family val="1"/>
      </rPr>
      <t>Sector terciario o de servicios.</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</si>
  <si>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</si>
  <si>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</si>
  <si>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</si>
  <si>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</si>
  <si>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</si>
  <si>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</si>
  <si>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</si>
  <si>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</si>
  <si>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</si>
  <si>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</si>
  <si>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 xml:space="preserve">Requisitos habilitantes inapropiados para el proceso de selección </t>
  </si>
  <si>
    <t>Especifico</t>
  </si>
  <si>
    <t>Interno</t>
  </si>
  <si>
    <t>Operacionales</t>
  </si>
  <si>
    <t>Inadecuado análisis  económico estimativo del valor del contrato</t>
  </si>
  <si>
    <t>Economicos</t>
  </si>
  <si>
    <t xml:space="preserve">Inadecuada  descripción del bien o servicio requerido </t>
  </si>
  <si>
    <t>Requisitos habilitantes que impidan la selección objetiva</t>
  </si>
  <si>
    <t xml:space="preserve">Falta de profundidad en el estudio de sector no identificandose claramente aspectos de oferta y demanda </t>
  </si>
  <si>
    <t>Inadecuada identificación de las condiciones contractuales</t>
  </si>
  <si>
    <t>Apertura de procesos sin disponibilidad  presupuestal</t>
  </si>
  <si>
    <t>SELECCIÓN</t>
  </si>
  <si>
    <t>Inadecuada evaluación de las ofertas y/o verificación de requisitos habilitantes</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</si>
  <si>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</si>
  <si>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</si>
  <si>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</si>
  <si>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</si>
  <si>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Externo</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</si>
  <si>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</si>
  <si>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</si>
  <si>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</si>
  <si>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</si>
  <si>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</si>
  <si>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EJECUCIÓN</t>
  </si>
  <si>
    <t>Fluctuaciones del valor de la moneda</t>
  </si>
  <si>
    <t>Estatal</t>
  </si>
  <si>
    <t>Variación de los precios del mercado</t>
  </si>
  <si>
    <t>Factores políticos o macroeconómicos.</t>
  </si>
  <si>
    <t>Sociales o Políticos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</si>
  <si>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</si>
  <si>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</si>
  <si>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</si>
  <si>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</si>
  <si>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</si>
  <si>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</si>
  <si>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</si>
  <si>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</si>
  <si>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</si>
  <si>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Variación de tasas o tarifas</t>
  </si>
  <si>
    <t>Financieros</t>
  </si>
  <si>
    <t>General</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</si>
  <si>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</si>
  <si>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</si>
  <si>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</si>
  <si>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</si>
  <si>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</si>
  <si>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</si>
  <si>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</si>
  <si>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</si>
  <si>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</si>
  <si>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</si>
  <si>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</si>
  <si>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</si>
  <si>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</si>
  <si>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</si>
  <si>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</si>
  <si>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Selección de oferentes que no cumplan con las capacidades necesarias para el desarrollo del contrato.</t>
  </si>
  <si>
    <t>Definición de precios por encima o por debajo del mercado ocasionando una estimación superior o defícit del presupuesto.</t>
  </si>
  <si>
    <t>Deficiencias en la ejecución de las actividades del contrato</t>
  </si>
  <si>
    <t>Declaración del proceso de contratación como "desierto"</t>
  </si>
  <si>
    <t>Declaración del proceso de contratación como "desierto".</t>
  </si>
  <si>
    <t>Selección de oferentes que no cumplan con las capacidades necesarias para el desarrollo del contrato o Selección de oferentes que no cumplan con las capacidades necesarias para el desarrollo del contrato.</t>
  </si>
  <si>
    <t>No suscripción del proceso contractual y no dar cumplimiento a las metas del PDL</t>
  </si>
  <si>
    <t>Retrasos en la adjudicación del proceso contractual y/o suscripción del contractual.</t>
  </si>
  <si>
    <t>Selección de oferente que no cumplan con las capacidades necesarias para el desarrollo del contrato.</t>
  </si>
  <si>
    <t>Deficit en la ejecución del contrato ya que los valores no corresponden al mercado</t>
  </si>
  <si>
    <t>No cumplimiento de las metas del PDL</t>
  </si>
  <si>
    <t>Retrasos en la ejecución del contrato.</t>
  </si>
  <si>
    <t>Inposibildiad de seguimiento por cuenta de ciudadanía y entes de control</t>
  </si>
  <si>
    <t>Defícit presupuestal del contrato</t>
  </si>
  <si>
    <t>Afectaciones en la ejecución del contrato.</t>
  </si>
  <si>
    <t>Incumplimiento del contrato</t>
  </si>
  <si>
    <t>Afectaciones de las instalaciones y de los demás bienes e insumos objeto del contrato.</t>
  </si>
  <si>
    <t>Afectaciones a las instalaciones y de los demás bienes e insumos objeto del contrato.</t>
  </si>
  <si>
    <t>Cambio de condiciones del contrato al afectar la ecuación económica en contra del ejecutor.</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</si>
  <si>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</si>
  <si>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</si>
  <si>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</si>
  <si>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</si>
  <si>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</si>
  <si>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</si>
  <si>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</si>
  <si>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</si>
  <si>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</si>
  <si>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</si>
  <si>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</si>
  <si>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</si>
  <si>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</si>
  <si>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</si>
  <si>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</si>
  <si>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</si>
  <si>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</si>
  <si>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</si>
  <si>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</si>
  <si>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</si>
  <si>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</si>
  <si>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</si>
  <si>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</si>
  <si>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</si>
  <si>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</si>
  <si>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</si>
  <si>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</si>
  <si>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</si>
  <si>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</si>
  <si>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</si>
  <si>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</si>
  <si>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</si>
  <si>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</si>
  <si>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</si>
  <si>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</si>
  <si>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</si>
  <si>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</si>
  <si>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</si>
  <si>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</si>
  <si>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</si>
  <si>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</si>
  <si>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</si>
  <si>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</si>
  <si>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</si>
  <si>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</si>
  <si>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</si>
  <si>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</si>
  <si>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Revisión de documentación</t>
  </si>
  <si>
    <t>NO</t>
  </si>
  <si>
    <t>Lídees de equipos de planeación y contratación</t>
  </si>
  <si>
    <t>Durante la formulación</t>
  </si>
  <si>
    <t>Hasta la publicación de documentos.</t>
  </si>
  <si>
    <t>Revisión de documentación de proceso estructurado</t>
  </si>
  <si>
    <t>Una única vez</t>
  </si>
  <si>
    <t>Revisiones de documentación</t>
  </si>
  <si>
    <t>Líder de equipo ambiental y de Oficina de Planeación</t>
  </si>
  <si>
    <t>SI</t>
  </si>
  <si>
    <t>Revisión de disponibilidad presupuestal</t>
  </si>
  <si>
    <t>Responsible de presupuestos</t>
  </si>
  <si>
    <t>Revisión de sistema bogadata</t>
  </si>
  <si>
    <t>Revisión de líder de planeación y oficina de contratación</t>
  </si>
  <si>
    <t>Durante la etapada de selección</t>
  </si>
  <si>
    <t>Hasta la finalización de la etapa de selección</t>
  </si>
  <si>
    <t>Revisión de documentación presentada por oferentes</t>
  </si>
  <si>
    <t>Revisión de documentación a publicar</t>
  </si>
  <si>
    <t>Líder de oficna de contratación</t>
  </si>
  <si>
    <t>Revisión constante de la plataforma SECOP II en busca de solicitudes u observaciones.</t>
  </si>
  <si>
    <t>Equipo evaluador</t>
  </si>
  <si>
    <t>Cuando se requiera</t>
  </si>
  <si>
    <t>Publicación de documentación una vez sean generados.</t>
  </si>
  <si>
    <t>Responsible del equipo de contratación del proceso.</t>
  </si>
  <si>
    <t>Revisión de platadorma SECOP II</t>
  </si>
  <si>
    <t>Revisión de documentación presentada a la Alcaldía Local y curso de etapa de observaciones por parte de la entidad</t>
  </si>
  <si>
    <t>Documentación entregada por oferentes</t>
  </si>
  <si>
    <t>Revisión de valores proporcionados por oferentes(s) y aplicación de Guía de Colombia Compra en caso de presentarse flucutaciones representativas.</t>
  </si>
  <si>
    <t>Seguimiento por parte de oficinas de planeación y contratación.</t>
  </si>
  <si>
    <t>Apoyo a la supervisión</t>
  </si>
  <si>
    <t>Desde la fecha de suscripción del contrato</t>
  </si>
  <si>
    <t>Hasta la firma del contrato</t>
  </si>
  <si>
    <t>Comunicaciones teléfonicas y escritas</t>
  </si>
  <si>
    <t>Gestión constante por parte de apoyo a la supervisión para la generación y aprobación.</t>
  </si>
  <si>
    <t>Hasta la firma del acta de inicio</t>
  </si>
  <si>
    <t>Hasta la generación del registro presupuestal</t>
  </si>
  <si>
    <t>Responsible de la oficina de contratación</t>
  </si>
  <si>
    <t>Desde la suscripción del contrato</t>
  </si>
  <si>
    <t>Hasta la generación del acta de inicio</t>
  </si>
  <si>
    <t>Revisiones de plataforma SECOP II</t>
  </si>
  <si>
    <t>Constatemente</t>
  </si>
  <si>
    <t>Seguimiento a tasa representativa del mercado.</t>
  </si>
  <si>
    <t>Desde la fecha de la designación de apoyo a la supervisión</t>
  </si>
  <si>
    <t>Hasta la liquidación del contrato</t>
  </si>
  <si>
    <t>Información compartida por contratista y comunicaciones remitidas asociadas en la materia</t>
  </si>
  <si>
    <t>Seguimiento a los precios del mercado.</t>
  </si>
  <si>
    <t>Seguimiento a las condiciones políticas y económicas que puedan afectar al contrato.</t>
  </si>
  <si>
    <t>Seguimiento a condiciones del mercado.</t>
  </si>
  <si>
    <t>Seguimiento por parte del apoyo a la supervisión.</t>
  </si>
  <si>
    <t>Comunicaciones escritas y comités técnico</t>
  </si>
  <si>
    <t>Comités técnicos y/o informes financieros</t>
  </si>
  <si>
    <t>Mensualmente</t>
  </si>
  <si>
    <t>Visitas de seguimiento y comités técnicos</t>
  </si>
  <si>
    <t>Seguimiento a condiciones económicas del país.</t>
  </si>
  <si>
    <t>Seguimiento a condiciones normativas del país.</t>
  </si>
  <si>
    <t>Impacto del Riesgo</t>
  </si>
  <si>
    <t>Esta matriz es un documento anexo del Estudio Previo</t>
  </si>
  <si>
    <t>No</t>
  </si>
  <si>
    <t>Etapa</t>
  </si>
  <si>
    <t>Clase</t>
  </si>
  <si>
    <t>Fuente</t>
  </si>
  <si>
    <t>Calificación total</t>
  </si>
  <si>
    <t>¿A quien se le asigna?</t>
  </si>
  <si>
    <t>%</t>
  </si>
  <si>
    <t>¿Cómo se realiza el monitoreo</t>
  </si>
  <si>
    <t>SDG</t>
  </si>
  <si>
    <t>CONTRATISTA Y SDG</t>
  </si>
  <si>
    <t>50-50</t>
  </si>
  <si>
    <t>CONTRATISTA</t>
  </si>
  <si>
    <t>30-70</t>
  </si>
  <si>
    <t xml:space="preserve">Categoria </t>
  </si>
  <si>
    <r>
      <t xml:space="preserve">Entorno socio ambiental: </t>
    </r>
    <r>
      <rPr>
        <sz val="12"/>
        <rFont val="Garamond"/>
        <family val="1"/>
      </rPr>
      <t>No aplica</t>
    </r>
  </si>
  <si>
    <r>
      <t xml:space="preserve">Condiciones políticas: </t>
    </r>
    <r>
      <rPr>
        <i/>
        <sz val="12"/>
        <rFont val="Garamond"/>
        <family val="1"/>
      </rPr>
      <t>No aplica</t>
    </r>
  </si>
  <si>
    <r>
      <t>Objeto del Proceso de Contratación:</t>
    </r>
    <r>
      <rPr>
        <sz val="12"/>
        <rFont val="Garamond"/>
        <family val="1"/>
      </rPr>
      <t xml:space="preserve"> CONTRATAR EL SERVICIO DE MANTENIMIENTO DEL SISTEMA DE GRABACIÓN, AUDIO Y VÍDEO DE LA JUNTA DE ADMINISTRADORA LOCAL, DE PROPIEDAD DEL FONDO DE DESARROLLO LOCAL DE CHAPINERO.</t>
    </r>
  </si>
  <si>
    <r>
      <t xml:space="preserve">Condiciones geográficas y de acceso del lugar en el cual se debe cumplir el objeto del Proceso de Contratación: PRESTACION DEL </t>
    </r>
    <r>
      <rPr>
        <sz val="12"/>
        <rFont val="Garamond"/>
        <family val="1"/>
      </rPr>
      <t>SERVICIO DE MANTENIMIENTO DEL SISTEMA DE GRABACIÓN, AUDIO Y VÍDEO DE LA JUNTA DE ADMINISTRADORA LOCAL, DE PROPIEDAD DEL FONDO DE DESARROLLO LOCAL DE CHAPINERO..</t>
    </r>
  </si>
  <si>
    <r>
      <t xml:space="preserve">Experiencia propia y de otras Entidades Estatales en Procesos de Contratación del mismo tipo: </t>
    </r>
    <r>
      <rPr>
        <sz val="12"/>
        <rFont val="Garamond"/>
        <family val="1"/>
      </rPr>
      <t xml:space="preserve">La Alcaldía Local de Chapinero  ha ejecutado procesos de contratación relacionados con el presente proceso contratual, asi mismo, otras entidades que tienen sus actividades en la ciudada Bogotá han contratado la adquisición e instalación de equipos y elementos para salas de conferencias. Por lo tanto, el Fondo y las referencias tomadas de otras entidades aseguran el adelantamiento de este tipo de procesos. </t>
    </r>
  </si>
  <si>
    <r>
      <t xml:space="preserve">Normativa aplicable al objeto del Proceso de Contratación.
</t>
    </r>
    <r>
      <rPr>
        <sz val="12"/>
        <rFont val="Garamond"/>
        <family val="1"/>
      </rPr>
      <t>•	Constitución Política de Colombia de 1991 – Artículos 209, 267, 287 y 322.
•	Ley 2116 de 2021 – Estatuto Orgánico de Bogotá D.C.
•	Ley 80 de 1993 – Estatuto General de Contratación de la Administración Pública.
•	Ley 594 de 2000 – Ley General de Archivos.
•	Ley 590 de 2000 – Promoción del desarrollo de las MIPYMES.
•	Ley 1150 de 2007 – Medidas para la eficiencia y transparencia en la contratación pública.
•	Ley 1474 de 2011 – Estatuto Anticorrupción.
•	Decreto 019 de 2012 – Normas para suprimir o reformar regulaciones, procedimientos y trámites innecesarios en la Administración Pública.
•	Ley 1618 de 2013 – Garantía de los derechos de las personas con discapacidad.
•	Ley 1712 de 2014 – Ley de Transparencia y del Derecho de Acceso a la Información Pública.
•	Decreto 1082 de 2015 – Decreto Único Reglamentario del Sector Administrativo de Planeación Nacional.
•	Decreto 957 de 2019 – Clasificación de las MIPYMES.
•	Ley 2069 de 2020 – Ley de Emprendimiento.
•	Decreto 1860 de 2021 – Criterios diferenciales para MIPYMES y empresas de mujeres en el sistema de compras públicas.
•	Ley 2195 de 2022 – Medidas en materia de transparencia, prevención y lucha contra la corrupción.
•	Decreto Distrital 643 de 2025 – Decreto Único Reglamentario del Sector Mujeres.
•	Ley 2466 de 2025 – Reforma Laboral (en lo relacionado con las obligaciones laborales derivadas de la ejecución contractual).
•	Decreto 0287 de 2026 – Sistema de preferencias para emprendimientos y empresas de personas con discapacidad.
•	Acuerdo Distrital 927 de 2024 – Plan Distrital de Desarrollo 2024-2027 "Bogotá Camina Segura".
•	Acuerdos Distritales 53 de 2002, 187 de 2005, 188 de 2005, 568 de 2014 y 669 de 2017 – Estampillas distritales aplicables a la contratación.
•	Guía G-EES-02 V2 para la Elaboración de Estudios del Sector – Agencia Nacional de Contratación Pública Colombia Compra Eficiente.</t>
    </r>
  </si>
  <si>
    <r>
      <t xml:space="preserve">Objeto Contractual: </t>
    </r>
    <r>
      <rPr>
        <sz val="18"/>
        <rFont val="Garamond"/>
        <family val="1"/>
      </rPr>
      <t>CONTRATAR EL SERVICIO DE MANTENIMIENTO, MEJORAMIENTO Y RENOVACIÓN DEL SISTEMA DE GRABACIÓN, AUDIO Y VÍDEO DE LA JUNTA ADMINISTRADORA LOCAL, DE PROPIEDAD DEL FONDO DE DESARROLLO LOCAL DE CHAPINERO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</si>
</sst>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
      <sz val="18"/>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8">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s>
  <cellStyleXfs count="1">
    <xf numFmtId="0" fontId="0" fillId="0" borderId="0"/>
  </cellStyleXfs>
  <cellXfs count="316">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27"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1"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12" fillId="4" borderId="25" xfId="0" applyFont="1" applyFill="1" applyBorder="1" applyAlignment="1">
      <alignment horizontal="center" vertical="center" wrapText="1"/>
    </xf>
    <xf numFmtId="0" fontId="12" fillId="4" borderId="26" xfId="0" applyFont="1" applyFill="1" applyBorder="1" applyAlignment="1">
      <alignment horizontal="center" vertical="center" wrapText="1"/>
    </xf>
    <xf numFmtId="0" fontId="12" fillId="4" borderId="26" xfId="0" applyFont="1" applyFill="1" applyBorder="1" applyAlignment="1">
      <alignment horizontal="center" vertical="center" textRotation="90" wrapText="1"/>
    </xf>
    <xf numFmtId="0" fontId="12" fillId="4" borderId="27" xfId="0" applyFont="1" applyFill="1" applyBorder="1" applyAlignment="1">
      <alignment horizontal="center" vertical="center" wrapText="1"/>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0" xfId="0" applyFont="1" applyBorder="1" applyAlignment="1">
      <alignment horizontal="center" vertical="center" textRotation="90" wrapText="1"/>
    </xf>
    <xf numFmtId="0" fontId="7" fillId="0" borderId="33"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39" xfId="0" applyFont="1" applyBorder="1"/>
    <xf numFmtId="0" fontId="7" fillId="0" borderId="39"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28" xfId="0" applyFont="1" applyFill="1" applyBorder="1" applyAlignment="1">
      <alignment vertical="center" wrapText="1"/>
    </xf>
    <xf numFmtId="0" fontId="15" fillId="2" borderId="23" xfId="0" applyFont="1" applyFill="1" applyBorder="1" applyAlignment="1">
      <alignment horizontal="center" vertical="center" wrapText="1"/>
    </xf>
    <xf numFmtId="0" fontId="17" fillId="0" borderId="12" xfId="0" applyFont="1" applyBorder="1" applyAlignment="1">
      <alignment vertical="center"/>
    </xf>
    <xf numFmtId="0" fontId="21" fillId="2" borderId="21" xfId="0" applyFont="1" applyFill="1" applyBorder="1" applyAlignment="1">
      <alignment vertical="center" wrapText="1"/>
    </xf>
    <xf numFmtId="0" fontId="21" fillId="0" borderId="21" xfId="0" applyFont="1" applyBorder="1"/>
    <xf numFmtId="0" fontId="18" fillId="2" borderId="13" xfId="0" applyFont="1" applyFill="1" applyBorder="1" applyAlignment="1">
      <alignment vertical="center" wrapText="1"/>
    </xf>
    <xf numFmtId="0" fontId="17" fillId="0" borderId="14" xfId="0" applyFont="1" applyBorder="1" applyAlignment="1">
      <alignment vertical="center"/>
    </xf>
    <xf numFmtId="0" fontId="17" fillId="0" borderId="6" xfId="0" applyFont="1" applyBorder="1" applyAlignment="1">
      <alignment vertical="center"/>
    </xf>
    <xf numFmtId="0" fontId="21" fillId="2" borderId="22" xfId="0" applyFont="1" applyFill="1" applyBorder="1" applyAlignment="1">
      <alignment vertical="center" wrapText="1"/>
    </xf>
    <xf numFmtId="0" fontId="21" fillId="0" borderId="22"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7" fillId="0" borderId="17" xfId="0" applyFont="1" applyBorder="1" applyAlignment="1">
      <alignment vertical="center"/>
    </xf>
    <xf numFmtId="0" fontId="17" fillId="0" borderId="7" xfId="0" applyFont="1" applyBorder="1" applyAlignment="1">
      <alignment vertical="center"/>
    </xf>
    <xf numFmtId="0" fontId="18" fillId="2" borderId="18" xfId="0" applyFont="1" applyFill="1" applyBorder="1" applyAlignment="1">
      <alignment vertical="center" wrapText="1"/>
    </xf>
    <xf numFmtId="0" fontId="21" fillId="2" borderId="3" xfId="0" applyFont="1" applyFill="1" applyBorder="1" applyAlignment="1">
      <alignment vertical="center" wrapText="1"/>
    </xf>
    <xf numFmtId="0" fontId="18" fillId="2" borderId="19" xfId="0" applyFont="1" applyFill="1" applyBorder="1" applyAlignment="1">
      <alignment vertical="center" wrapText="1"/>
    </xf>
    <xf numFmtId="0" fontId="17" fillId="0" borderId="21" xfId="0" applyFont="1" applyBorder="1" applyAlignment="1">
      <alignment vertical="center"/>
    </xf>
    <xf numFmtId="0" fontId="17" fillId="0" borderId="22" xfId="0" applyFont="1" applyBorder="1" applyAlignment="1">
      <alignment vertical="center"/>
    </xf>
    <xf numFmtId="0" fontId="21" fillId="2" borderId="23" xfId="0" applyFont="1" applyFill="1" applyBorder="1" applyAlignment="1">
      <alignment vertical="center" wrapText="1"/>
    </xf>
    <xf numFmtId="0" fontId="18" fillId="2" borderId="20" xfId="0" applyFont="1" applyFill="1" applyBorder="1" applyAlignment="1">
      <alignment vertical="center" wrapText="1"/>
    </xf>
    <xf numFmtId="0" fontId="21" fillId="0" borderId="14" xfId="0" applyFont="1" applyBorder="1" applyAlignment="1">
      <alignment vertical="center"/>
    </xf>
    <xf numFmtId="0" fontId="21" fillId="0" borderId="23"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5" xfId="0" applyFont="1" applyFill="1" applyBorder="1" applyAlignment="1">
      <alignment horizontal="center" vertical="center" wrapText="1"/>
    </xf>
    <xf numFmtId="0" fontId="23" fillId="4" borderId="26" xfId="0" applyFont="1" applyFill="1" applyBorder="1" applyAlignment="1">
      <alignment horizontal="center" vertical="center" wrapText="1"/>
    </xf>
    <xf numFmtId="0" fontId="23" fillId="4" borderId="27" xfId="0" applyFont="1" applyFill="1" applyBorder="1" applyAlignment="1">
      <alignment horizontal="center" vertical="center" wrapText="1"/>
    </xf>
    <xf numFmtId="0" fontId="21" fillId="0" borderId="30"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3" xfId="0" applyFont="1" applyBorder="1" applyAlignment="1">
      <alignment horizontal="center" vertical="center" wrapText="1"/>
    </xf>
    <xf numFmtId="0" fontId="18" fillId="0" borderId="31" xfId="0" applyFont="1" applyBorder="1" applyAlignment="1">
      <alignment horizontal="left" vertical="center" wrapText="1"/>
    </xf>
    <xf numFmtId="0" fontId="21" fillId="0" borderId="3" xfId="0" applyFont="1" applyBorder="1" applyAlignment="1">
      <alignment horizontal="left" vertical="center" wrapText="1"/>
    </xf>
    <xf numFmtId="0" fontId="18" fillId="0" borderId="19" xfId="0" applyFont="1" applyBorder="1" applyAlignment="1">
      <alignment horizontal="center" vertical="center" wrapText="1"/>
    </xf>
    <xf numFmtId="0" fontId="18" fillId="0" borderId="9" xfId="0" applyFont="1" applyBorder="1" applyAlignment="1">
      <alignment horizontal="center" vertical="center" wrapText="1"/>
    </xf>
    <xf numFmtId="0" fontId="21" fillId="0" borderId="35" xfId="0" applyFont="1" applyBorder="1"/>
    <xf numFmtId="0" fontId="21" fillId="0" borderId="36" xfId="0" applyFont="1" applyBorder="1"/>
    <xf numFmtId="0" fontId="21" fillId="0" borderId="37"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4"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5" xfId="0" applyFont="1" applyFill="1" applyBorder="1" applyAlignment="1">
      <alignment horizontal="center" vertical="center" wrapText="1"/>
    </xf>
    <xf numFmtId="0" fontId="18" fillId="0" borderId="29" xfId="0" applyFont="1" applyBorder="1" applyAlignment="1">
      <alignment horizontal="center" vertical="center" wrapText="1"/>
    </xf>
    <xf numFmtId="0" fontId="18" fillId="0" borderId="30" xfId="0" applyFont="1" applyBorder="1" applyAlignment="1">
      <alignment horizontal="center" vertical="center" wrapText="1"/>
    </xf>
    <xf numFmtId="0" fontId="25" fillId="0" borderId="30" xfId="0" applyFont="1" applyBorder="1" applyAlignment="1">
      <alignment horizontal="center" vertical="center" wrapText="1"/>
    </xf>
    <xf numFmtId="0" fontId="18" fillId="0" borderId="31" xfId="0" applyFont="1" applyBorder="1" applyAlignment="1">
      <alignment horizontal="center" vertical="center" wrapText="1"/>
    </xf>
    <xf numFmtId="0" fontId="25" fillId="0" borderId="3"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1" xfId="0" applyFont="1" applyBorder="1"/>
    <xf numFmtId="0" fontId="26" fillId="0" borderId="0" xfId="0" applyFont="1" applyAlignment="1">
      <alignment horizontal="center" vertical="center"/>
    </xf>
    <xf numFmtId="0" fontId="26" fillId="0" borderId="2" xfId="0" applyFont="1" applyBorder="1" applyAlignment="1">
      <alignment horizontal="center" vertical="center"/>
    </xf>
    <xf numFmtId="0" fontId="26" fillId="0" borderId="0" xfId="0" applyFont="1"/>
    <xf numFmtId="0" fontId="26" fillId="0" borderId="0" xfId="0" applyFont="1" applyAlignment="1">
      <alignment horizontal="left"/>
    </xf>
    <xf numFmtId="0" fontId="26" fillId="0" borderId="2" xfId="0" applyFont="1" applyBorder="1" applyAlignment="1">
      <alignment horizontal="center"/>
    </xf>
    <xf numFmtId="0" fontId="17" fillId="0" borderId="4" xfId="0" applyFont="1" applyBorder="1" applyAlignment="1">
      <alignment horizontal="left" vertical="center" wrapText="1"/>
    </xf>
    <xf numFmtId="0" fontId="17" fillId="0" borderId="40" xfId="0" applyFont="1" applyBorder="1" applyAlignment="1">
      <alignment horizontal="left" vertical="center" wrapText="1"/>
    </xf>
    <xf numFmtId="0" fontId="17" fillId="0" borderId="23" xfId="0" applyFont="1" applyBorder="1" applyAlignment="1">
      <alignment horizontal="left" vertical="center" wrapText="1"/>
    </xf>
    <xf numFmtId="0" fontId="22" fillId="4" borderId="26" xfId="0" applyFont="1" applyFill="1" applyBorder="1" applyAlignment="1">
      <alignment horizontal="center" vertical="center" wrapText="1"/>
    </xf>
    <xf numFmtId="0" fontId="16" fillId="0" borderId="49" xfId="0" applyFont="1" applyBorder="1" applyAlignment="1">
      <alignment horizontal="center" vertical="center"/>
    </xf>
    <xf numFmtId="0" fontId="16" fillId="0" borderId="36" xfId="0" applyFont="1" applyBorder="1" applyAlignment="1">
      <alignment horizontal="center" vertical="center"/>
    </xf>
    <xf numFmtId="0" fontId="16" fillId="0" borderId="37" xfId="0" applyFont="1" applyBorder="1" applyAlignment="1">
      <alignment horizontal="center" vertical="center"/>
    </xf>
    <xf numFmtId="0" fontId="22" fillId="4" borderId="44" xfId="0" applyFont="1" applyFill="1" applyBorder="1" applyAlignment="1">
      <alignment horizontal="center" vertical="center" wrapText="1"/>
    </xf>
    <xf numFmtId="0" fontId="22" fillId="4" borderId="45" xfId="0" applyFont="1" applyFill="1" applyBorder="1" applyAlignment="1">
      <alignment horizontal="center" vertical="center" wrapText="1"/>
    </xf>
    <xf numFmtId="0" fontId="22" fillId="4" borderId="50" xfId="0" applyFont="1" applyFill="1" applyBorder="1" applyAlignment="1">
      <alignment horizontal="center" vertical="center" wrapText="1"/>
    </xf>
    <xf numFmtId="0" fontId="14" fillId="2" borderId="44" xfId="0" applyFont="1" applyFill="1" applyBorder="1" applyAlignment="1">
      <alignment horizontal="left" vertical="top" wrapText="1" readingOrder="1"/>
    </xf>
    <xf numFmtId="0" fontId="14" fillId="2" borderId="45" xfId="0" applyFont="1" applyFill="1" applyBorder="1" applyAlignment="1">
      <alignment horizontal="left" vertical="top" wrapText="1" readingOrder="1"/>
    </xf>
    <xf numFmtId="0" fontId="14" fillId="2" borderId="46" xfId="0" applyFont="1" applyFill="1" applyBorder="1" applyAlignment="1">
      <alignment horizontal="left" vertical="top" wrapText="1" readingOrder="1"/>
    </xf>
    <xf numFmtId="0" fontId="5" fillId="0" borderId="3" xfId="0" applyFont="1" applyBorder="1" applyAlignment="1">
      <alignment horizontal="center"/>
    </xf>
    <xf numFmtId="0" fontId="26" fillId="0" borderId="1" xfId="0" applyFont="1" applyBorder="1" applyAlignment="1">
      <alignment horizontal="left" vertical="center" wrapText="1"/>
    </xf>
    <xf numFmtId="0" fontId="26" fillId="0" borderId="0" xfId="0" applyFont="1" applyAlignment="1">
      <alignment horizontal="left" vertical="center" wrapText="1"/>
    </xf>
    <xf numFmtId="0" fontId="26" fillId="0" borderId="2" xfId="0" applyFont="1" applyBorder="1" applyAlignment="1">
      <alignment horizontal="left" vertical="center" wrapText="1"/>
    </xf>
    <xf numFmtId="0" fontId="24" fillId="0" borderId="35" xfId="0" applyFont="1" applyBorder="1" applyAlignment="1">
      <alignment horizontal="center" vertical="center"/>
    </xf>
    <xf numFmtId="0" fontId="24" fillId="0" borderId="36" xfId="0" applyFont="1" applyBorder="1" applyAlignment="1">
      <alignment horizontal="center" vertical="center"/>
    </xf>
    <xf numFmtId="0" fontId="24" fillId="0" borderId="37" xfId="0" applyFont="1" applyBorder="1" applyAlignment="1">
      <alignment horizontal="center" vertical="center"/>
    </xf>
    <xf numFmtId="0" fontId="13" fillId="0" borderId="51" xfId="0" applyFont="1" applyBorder="1" applyAlignment="1">
      <alignment horizontal="center"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13" fillId="0" borderId="59" xfId="0" applyFont="1" applyBorder="1" applyAlignment="1">
      <alignment horizontal="center" vertical="center"/>
    </xf>
    <xf numFmtId="0" fontId="13" fillId="0" borderId="0" xfId="0" applyFont="1" applyAlignment="1">
      <alignment horizontal="center" vertical="center"/>
    </xf>
    <xf numFmtId="0" fontId="13" fillId="0" borderId="58" xfId="0" applyFont="1" applyBorder="1" applyAlignment="1">
      <alignment horizontal="center" vertical="center"/>
    </xf>
    <xf numFmtId="0" fontId="13" fillId="0" borderId="54" xfId="0" applyFont="1" applyBorder="1" applyAlignment="1">
      <alignment horizontal="center" vertical="center"/>
    </xf>
    <xf numFmtId="0" fontId="13" fillId="0" borderId="47" xfId="0" applyFont="1" applyBorder="1" applyAlignment="1">
      <alignment horizontal="center" vertical="center"/>
    </xf>
    <xf numFmtId="0" fontId="13" fillId="0" borderId="55" xfId="0" applyFont="1" applyBorder="1" applyAlignment="1">
      <alignment horizontal="center" vertical="center"/>
    </xf>
    <xf numFmtId="0" fontId="18" fillId="0" borderId="51" xfId="0" applyFont="1" applyBorder="1" applyAlignment="1">
      <alignment horizontal="left" vertical="center" wrapText="1"/>
    </xf>
    <xf numFmtId="0" fontId="18" fillId="0" borderId="53" xfId="0" applyFont="1" applyBorder="1" applyAlignment="1">
      <alignment horizontal="left" vertical="center" wrapText="1"/>
    </xf>
    <xf numFmtId="0" fontId="18" fillId="0" borderId="59" xfId="0" applyFont="1" applyBorder="1" applyAlignment="1">
      <alignment horizontal="left" vertical="center" wrapText="1"/>
    </xf>
    <xf numFmtId="0" fontId="18" fillId="0" borderId="58" xfId="0" applyFont="1" applyBorder="1" applyAlignment="1">
      <alignment horizontal="left" vertical="center" wrapText="1"/>
    </xf>
    <xf numFmtId="0" fontId="18" fillId="0" borderId="54" xfId="0" applyFont="1" applyBorder="1" applyAlignment="1">
      <alignment horizontal="left" vertical="center" wrapText="1"/>
    </xf>
    <xf numFmtId="0" fontId="18" fillId="0" borderId="55" xfId="0" applyFont="1" applyBorder="1" applyAlignment="1">
      <alignment horizontal="left" vertical="center" wrapText="1"/>
    </xf>
    <xf numFmtId="0" fontId="15" fillId="0" borderId="48" xfId="0" applyFont="1" applyBorder="1" applyAlignment="1">
      <alignment horizontal="right" vertical="center" textRotation="90"/>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17" fillId="0" borderId="30" xfId="0" applyFont="1" applyBorder="1" applyAlignment="1">
      <alignment horizontal="left" vertical="center" wrapText="1"/>
    </xf>
    <xf numFmtId="0" fontId="15" fillId="0" borderId="0" xfId="0" applyFont="1" applyAlignment="1">
      <alignment horizontal="right" vertical="center" textRotation="90"/>
    </xf>
    <xf numFmtId="0" fontId="16" fillId="0" borderId="47" xfId="0" applyFont="1" applyBorder="1" applyAlignment="1">
      <alignment horizontal="center"/>
    </xf>
    <xf numFmtId="0" fontId="21" fillId="0" borderId="19" xfId="0" applyFont="1" applyBorder="1" applyAlignment="1">
      <alignment horizontal="center" vertical="center" wrapText="1"/>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9" borderId="19"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20" xfId="0" applyFont="1" applyFill="1" applyBorder="1" applyAlignment="1">
      <alignment horizontal="center" vertical="center"/>
    </xf>
    <xf numFmtId="0" fontId="21" fillId="10" borderId="19" xfId="0" applyFont="1" applyFill="1" applyBorder="1" applyAlignment="1">
      <alignment horizontal="center" vertical="center"/>
    </xf>
    <xf numFmtId="0" fontId="16" fillId="0" borderId="0" xfId="0" applyFont="1" applyAlignment="1">
      <alignment horizontal="center"/>
    </xf>
    <xf numFmtId="0" fontId="16" fillId="6" borderId="19" xfId="0" applyFont="1" applyFill="1" applyBorder="1" applyAlignment="1">
      <alignment horizontal="center" vertical="center" wrapText="1"/>
    </xf>
    <xf numFmtId="0" fontId="21" fillId="6" borderId="3" xfId="0" applyFont="1" applyFill="1" applyBorder="1" applyAlignment="1">
      <alignment horizontal="center"/>
    </xf>
    <xf numFmtId="0" fontId="21" fillId="6" borderId="19" xfId="0" applyFont="1" applyFill="1" applyBorder="1" applyAlignment="1">
      <alignment horizontal="center"/>
    </xf>
    <xf numFmtId="0" fontId="21" fillId="8" borderId="3" xfId="0" applyFont="1" applyFill="1" applyBorder="1" applyAlignment="1">
      <alignment horizontal="center" vertical="center"/>
    </xf>
    <xf numFmtId="0" fontId="16" fillId="2" borderId="0" xfId="0" applyFont="1" applyFill="1" applyAlignment="1">
      <alignment horizontal="center"/>
    </xf>
    <xf numFmtId="0" fontId="15" fillId="0" borderId="31" xfId="0" applyFont="1" applyBorder="1" applyAlignment="1">
      <alignment horizontal="left" vertical="top" wrapText="1"/>
    </xf>
    <xf numFmtId="0" fontId="15" fillId="0" borderId="3" xfId="0" applyFont="1" applyBorder="1" applyAlignment="1">
      <alignment horizontal="left" vertical="top" wrapText="1"/>
    </xf>
    <xf numFmtId="0" fontId="15" fillId="0" borderId="19" xfId="0" applyFont="1" applyBorder="1" applyAlignment="1">
      <alignment horizontal="left" vertical="top" wrapText="1"/>
    </xf>
    <xf numFmtId="0" fontId="15" fillId="0" borderId="25" xfId="0" applyFont="1" applyBorder="1" applyAlignment="1">
      <alignment horizontal="center"/>
    </xf>
    <xf numFmtId="0" fontId="15" fillId="0" borderId="26" xfId="0" applyFont="1" applyBorder="1" applyAlignment="1">
      <alignment horizontal="center"/>
    </xf>
    <xf numFmtId="0" fontId="15" fillId="0" borderId="27" xfId="0" applyFont="1" applyBorder="1" applyAlignment="1">
      <alignment horizontal="center"/>
    </xf>
    <xf numFmtId="0" fontId="20" fillId="0" borderId="31" xfId="0" applyFont="1" applyBorder="1" applyAlignment="1">
      <alignment horizontal="left" vertical="top" wrapText="1"/>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1" xfId="0" applyFont="1" applyBorder="1" applyAlignment="1">
      <alignment horizontal="left" vertical="center" wrapText="1"/>
    </xf>
    <xf numFmtId="0" fontId="18" fillId="0" borderId="24" xfId="0" applyFont="1" applyBorder="1" applyAlignment="1">
      <alignment horizontal="left" vertical="center" wrapText="1"/>
    </xf>
    <xf numFmtId="0" fontId="18" fillId="0" borderId="42" xfId="0" applyFont="1" applyBorder="1" applyAlignment="1">
      <alignment horizontal="left" vertical="center" wrapText="1"/>
    </xf>
    <xf numFmtId="0" fontId="18" fillId="0" borderId="43" xfId="0" applyFont="1" applyBorder="1" applyAlignment="1">
      <alignment horizontal="left" vertical="center" wrapText="1"/>
    </xf>
    <xf numFmtId="0" fontId="18" fillId="0" borderId="60" xfId="0" applyFont="1" applyBorder="1" applyAlignment="1">
      <alignment horizontal="left" vertical="center" wrapText="1"/>
    </xf>
    <xf numFmtId="0" fontId="8" fillId="0" borderId="0" xfId="0" applyFont="1" applyAlignment="1">
      <alignment horizontal="left" vertical="center" wrapText="1"/>
    </xf>
    <xf numFmtId="0" fontId="15" fillId="0" borderId="32" xfId="0" applyFont="1" applyBorder="1" applyAlignment="1">
      <alignment horizontal="left" vertical="top" wrapText="1"/>
    </xf>
    <xf numFmtId="0" fontId="15" fillId="0" borderId="9" xfId="0" applyFont="1" applyBorder="1" applyAlignment="1">
      <alignment horizontal="left" vertical="top" wrapText="1"/>
    </xf>
    <xf numFmtId="0" fontId="15" fillId="0" borderId="34" xfId="0" applyFont="1" applyBorder="1" applyAlignment="1">
      <alignment horizontal="left" vertical="top" wrapText="1"/>
    </xf>
    <xf numFmtId="0" fontId="15" fillId="0" borderId="64" xfId="0" applyFont="1" applyBorder="1" applyAlignment="1">
      <alignment horizontal="left" vertical="top" wrapText="1"/>
    </xf>
    <xf numFmtId="0" fontId="15" fillId="0" borderId="52" xfId="0" applyFont="1" applyBorder="1" applyAlignment="1">
      <alignment horizontal="left" vertical="top" wrapText="1"/>
    </xf>
    <xf numFmtId="0" fontId="15" fillId="0" borderId="65" xfId="0" applyFont="1" applyBorder="1" applyAlignment="1">
      <alignment horizontal="left" vertical="top" wrapText="1"/>
    </xf>
    <xf numFmtId="0" fontId="15" fillId="0" borderId="66" xfId="0" applyFont="1" applyBorder="1" applyAlignment="1">
      <alignment horizontal="left" vertical="top" wrapText="1"/>
    </xf>
    <xf numFmtId="0" fontId="15" fillId="0" borderId="47" xfId="0" applyFont="1" applyBorder="1" applyAlignment="1">
      <alignment horizontal="left" vertical="top" wrapText="1"/>
    </xf>
    <xf numFmtId="0" fontId="15" fillId="0" borderId="67" xfId="0" applyFont="1" applyBorder="1" applyAlignment="1">
      <alignment horizontal="left" vertical="top" wrapText="1"/>
    </xf>
    <xf numFmtId="0" fontId="16" fillId="0" borderId="44" xfId="0" applyFont="1" applyBorder="1" applyAlignment="1">
      <alignment horizontal="center" vertical="center"/>
    </xf>
    <xf numFmtId="0" fontId="16" fillId="0" borderId="45" xfId="0" applyFont="1" applyBorder="1" applyAlignment="1">
      <alignment horizontal="center" vertical="center"/>
    </xf>
    <xf numFmtId="0" fontId="16" fillId="0" borderId="46" xfId="0" applyFont="1" applyBorder="1" applyAlignment="1">
      <alignment horizontal="center" vertical="center"/>
    </xf>
    <xf numFmtId="0" fontId="15" fillId="0" borderId="35" xfId="0" applyFont="1" applyBorder="1" applyAlignment="1">
      <alignment horizontal="left" wrapText="1"/>
    </xf>
    <xf numFmtId="0" fontId="15" fillId="0" borderId="36"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27" fillId="0" borderId="61" xfId="0" applyFont="1" applyBorder="1" applyAlignment="1">
      <alignment horizontal="left" vertical="center" wrapText="1"/>
    </xf>
    <xf numFmtId="0" fontId="27" fillId="0" borderId="62" xfId="0" applyFont="1" applyBorder="1" applyAlignment="1">
      <alignment horizontal="left" vertical="center" wrapText="1"/>
    </xf>
    <xf numFmtId="0" fontId="27" fillId="0" borderId="63" xfId="0" applyFont="1" applyBorder="1" applyAlignment="1">
      <alignment horizontal="left" vertical="center" wrapText="1"/>
    </xf>
    <xf numFmtId="0" fontId="15" fillId="2" borderId="38" xfId="0" applyFont="1" applyFill="1" applyBorder="1" applyAlignment="1">
      <alignment horizontal="center" vertical="center" wrapText="1"/>
    </xf>
    <xf numFmtId="0" fontId="15" fillId="2" borderId="42" xfId="0" applyFont="1" applyFill="1" applyBorder="1" applyAlignment="1">
      <alignment horizontal="center" vertical="center" wrapText="1"/>
    </xf>
    <xf numFmtId="0" fontId="15" fillId="2" borderId="43" xfId="0" applyFont="1" applyFill="1" applyBorder="1" applyAlignment="1">
      <alignment horizontal="center" vertical="center" wrapText="1"/>
    </xf>
    <xf numFmtId="0" fontId="15" fillId="2" borderId="24" xfId="0" applyFont="1" applyFill="1" applyBorder="1" applyAlignment="1">
      <alignment horizontal="center" vertical="center" wrapText="1"/>
    </xf>
    <xf numFmtId="0" fontId="16" fillId="0" borderId="44" xfId="0" applyFont="1" applyBorder="1" applyAlignment="1">
      <alignment horizontal="center" vertical="center" wrapText="1"/>
    </xf>
    <xf numFmtId="0" fontId="16" fillId="0" borderId="45" xfId="0" applyFont="1" applyBorder="1" applyAlignment="1">
      <alignment horizontal="center" vertical="center" wrapText="1"/>
    </xf>
    <xf numFmtId="0" fontId="16" fillId="0" borderId="46" xfId="0" applyFont="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17" fillId="0" borderId="14" xfId="0" applyFont="1" applyBorder="1" applyAlignment="1">
      <alignment vertical="center"/>
    </xf>
    <xf numFmtId="0" fontId="17" fillId="0" borderId="6"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17"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23" xfId="0" applyFont="1" applyBorder="1" applyAlignment="1">
      <alignment horizontal="center" vertical="center" wrapText="1"/>
    </xf>
    <xf numFmtId="0" fontId="13" fillId="2" borderId="44" xfId="0" applyFont="1" applyFill="1" applyBorder="1" applyAlignment="1">
      <alignment horizontal="left" vertical="top" wrapText="1" readingOrder="1"/>
    </xf>
    <xf numFmtId="0" fontId="13" fillId="2" borderId="45" xfId="0" applyFont="1" applyFill="1" applyBorder="1" applyAlignment="1">
      <alignment horizontal="left" vertical="top" wrapText="1" readingOrder="1"/>
    </xf>
    <xf numFmtId="0" fontId="13" fillId="2" borderId="46"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1" fillId="0" borderId="30" xfId="0" applyFont="1" applyBorder="1" applyAlignment="1">
      <alignment horizontal="center" vertical="center" wrapText="1"/>
    </xf>
    <xf numFmtId="0" fontId="17" fillId="0" borderId="30" xfId="0" applyFont="1" applyBorder="1" applyAlignment="1">
      <alignment horizontal="center" vertical="center" wrapText="1"/>
    </xf>
    <xf numFmtId="0" fontId="23" fillId="4" borderId="26" xfId="0" applyFont="1" applyFill="1" applyBorder="1" applyAlignment="1">
      <alignment horizontal="center" vertical="center" wrapText="1"/>
    </xf>
    <xf numFmtId="0" fontId="27" fillId="0" borderId="1" xfId="0" applyFont="1" applyBorder="1" applyAlignment="1">
      <alignment vertical="center" wrapText="1"/>
    </xf>
    <xf numFmtId="0" fontId="27" fillId="0" borderId="0" xfId="0" applyFont="1" applyAlignment="1">
      <alignment vertical="center" wrapText="1"/>
    </xf>
    <xf numFmtId="0" fontId="27" fillId="0" borderId="1" xfId="0" applyFont="1" applyBorder="1"/>
    <xf numFmtId="0" fontId="27" fillId="0" borderId="0" xfId="0" applyFont="1"/>
    <xf numFmtId="0" fontId="21" fillId="9" borderId="40" xfId="0" applyFont="1" applyFill="1" applyBorder="1" applyAlignment="1">
      <alignment horizontal="center" vertical="center"/>
    </xf>
    <xf numFmtId="0" fontId="21" fillId="9" borderId="23" xfId="0" applyFont="1" applyFill="1" applyBorder="1" applyAlignment="1">
      <alignment horizontal="center" vertical="center"/>
    </xf>
    <xf numFmtId="0" fontId="21" fillId="10" borderId="4" xfId="0" applyFont="1" applyFill="1" applyBorder="1" applyAlignment="1">
      <alignment horizontal="center" vertical="center"/>
    </xf>
    <xf numFmtId="0" fontId="21" fillId="10" borderId="23" xfId="0" applyFont="1" applyFill="1" applyBorder="1" applyAlignment="1">
      <alignment horizontal="center" vertical="center"/>
    </xf>
    <xf numFmtId="0" fontId="21" fillId="7" borderId="4" xfId="0" applyFont="1" applyFill="1" applyBorder="1" applyAlignment="1">
      <alignment horizontal="center" vertical="center"/>
    </xf>
    <xf numFmtId="0" fontId="21" fillId="7" borderId="23" xfId="0" applyFont="1" applyFill="1" applyBorder="1" applyAlignment="1">
      <alignment horizontal="center" vertical="center"/>
    </xf>
    <xf numFmtId="0" fontId="21" fillId="0" borderId="40" xfId="0" applyFont="1" applyBorder="1" applyAlignment="1">
      <alignment horizontal="center" vertical="center" wrapText="1"/>
    </xf>
    <xf numFmtId="0" fontId="21" fillId="8" borderId="4" xfId="0" applyFont="1" applyFill="1" applyBorder="1" applyAlignment="1">
      <alignment horizontal="center" vertical="center"/>
    </xf>
    <xf numFmtId="0" fontId="21" fillId="8" borderId="23" xfId="0" applyFont="1" applyFill="1" applyBorder="1" applyAlignment="1">
      <alignment horizontal="center" vertical="center"/>
    </xf>
    <xf numFmtId="0" fontId="16" fillId="2" borderId="47" xfId="0" applyFont="1" applyFill="1" applyBorder="1" applyAlignment="1">
      <alignment horizontal="center"/>
    </xf>
    <xf numFmtId="0" fontId="16" fillId="6" borderId="4" xfId="0" applyFont="1" applyFill="1" applyBorder="1" applyAlignment="1">
      <alignment horizontal="center" vertical="center"/>
    </xf>
    <xf numFmtId="0" fontId="16" fillId="6" borderId="23" xfId="0" applyFont="1" applyFill="1" applyBorder="1" applyAlignment="1">
      <alignment horizontal="center" vertical="center"/>
    </xf>
    <xf numFmtId="0" fontId="16" fillId="6" borderId="4" xfId="0" applyFont="1" applyFill="1" applyBorder="1" applyAlignment="1">
      <alignment horizontal="center" vertical="center" wrapText="1"/>
    </xf>
    <xf numFmtId="0" fontId="16" fillId="6" borderId="23" xfId="0" applyFont="1" applyFill="1" applyBorder="1" applyAlignment="1">
      <alignment horizontal="center" vertical="center" wrapText="1"/>
    </xf>
    <xf numFmtId="0" fontId="21" fillId="7" borderId="56" xfId="0" applyFont="1" applyFill="1" applyBorder="1" applyAlignment="1">
      <alignment horizontal="center" vertical="center"/>
    </xf>
    <xf numFmtId="0" fontId="21" fillId="7" borderId="57" xfId="0" applyFont="1" applyFill="1" applyBorder="1" applyAlignment="1">
      <alignment horizontal="center" vertical="center"/>
    </xf>
    <xf numFmtId="0" fontId="16" fillId="6" borderId="40" xfId="0" applyFont="1" applyFill="1" applyBorder="1" applyAlignment="1">
      <alignment horizontal="center" vertical="center" wrapText="1"/>
    </xf>
    <xf numFmtId="0" fontId="21" fillId="8" borderId="40" xfId="0" applyFont="1" applyFill="1" applyBorder="1" applyAlignment="1">
      <alignment horizontal="center" vertical="center"/>
    </xf>
    <xf numFmtId="0" fontId="16" fillId="6" borderId="51" xfId="0" applyFont="1" applyFill="1" applyBorder="1" applyAlignment="1">
      <alignment horizontal="center" vertical="center" wrapText="1"/>
    </xf>
    <xf numFmtId="0" fontId="16" fillId="6" borderId="52" xfId="0" applyFont="1" applyFill="1" applyBorder="1" applyAlignment="1">
      <alignment horizontal="center" vertical="center" wrapText="1"/>
    </xf>
    <xf numFmtId="0" fontId="16" fillId="6" borderId="53" xfId="0" applyFont="1" applyFill="1" applyBorder="1" applyAlignment="1">
      <alignment horizontal="center" vertical="center" wrapText="1"/>
    </xf>
    <xf numFmtId="0" fontId="16" fillId="6" borderId="54" xfId="0" applyFont="1" applyFill="1" applyBorder="1" applyAlignment="1">
      <alignment horizontal="center" vertical="center" wrapText="1"/>
    </xf>
    <xf numFmtId="0" fontId="16" fillId="6" borderId="47" xfId="0" applyFont="1" applyFill="1" applyBorder="1" applyAlignment="1">
      <alignment horizontal="center" vertical="center" wrapText="1"/>
    </xf>
    <xf numFmtId="0" fontId="16" fillId="6" borderId="55" xfId="0" applyFont="1" applyFill="1" applyBorder="1" applyAlignment="1">
      <alignment horizontal="center" vertical="center" wrapText="1"/>
    </xf>
    <xf numFmtId="0" fontId="16" fillId="6" borderId="43" xfId="0" applyFont="1" applyFill="1" applyBorder="1" applyAlignment="1">
      <alignment horizontal="center" vertical="center" wrapText="1"/>
    </xf>
    <xf numFmtId="0" fontId="16" fillId="6" borderId="24" xfId="0" applyFont="1" applyFill="1" applyBorder="1" applyAlignment="1">
      <alignment horizontal="center" vertical="center" wrapText="1"/>
    </xf>
    <xf numFmtId="0" fontId="21" fillId="6" borderId="4" xfId="0" applyFont="1" applyFill="1" applyBorder="1" applyAlignment="1">
      <alignment horizontal="center"/>
    </xf>
    <xf numFmtId="0" fontId="21" fillId="6" borderId="23" xfId="0" applyFont="1" applyFill="1" applyBorder="1" applyAlignment="1">
      <alignment horizontal="center"/>
    </xf>
    <xf numFmtId="0" fontId="21" fillId="7" borderId="40" xfId="0" applyFont="1" applyFill="1" applyBorder="1" applyAlignment="1">
      <alignment horizontal="center" vertical="center"/>
    </xf>
    <xf numFmtId="0" fontId="16" fillId="6" borderId="40" xfId="0" applyFont="1" applyFill="1" applyBorder="1" applyAlignment="1">
      <alignment horizontal="center" vertical="center"/>
    </xf>
    <xf numFmtId="0" fontId="21" fillId="6" borderId="40" xfId="0" applyFont="1" applyFill="1" applyBorder="1" applyAlignment="1">
      <alignment horizontal="center"/>
    </xf>
    <xf numFmtId="0" fontId="7" fillId="0" borderId="3" xfId="0" applyFont="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5" xfId="0" applyFont="1" applyBorder="1" applyAlignment="1">
      <alignment horizontal="left" vertical="top" wrapText="1"/>
    </xf>
    <xf numFmtId="0" fontId="13" fillId="0" borderId="36" xfId="0" applyFont="1" applyBorder="1" applyAlignment="1">
      <alignment horizontal="left" vertical="top" wrapText="1"/>
    </xf>
    <xf numFmtId="0" fontId="13" fillId="0" borderId="37" xfId="0" applyFont="1" applyBorder="1" applyAlignment="1">
      <alignment horizontal="left" vertical="top" wrapText="1"/>
    </xf>
    <xf numFmtId="0" fontId="11" fillId="2" borderId="0" xfId="0" applyFont="1" applyFill="1" applyAlignment="1">
      <alignment horizontal="center"/>
    </xf>
    <xf numFmtId="0" fontId="11" fillId="0" borderId="47" xfId="0" applyFont="1" applyBorder="1" applyAlignment="1">
      <alignment horizontal="center"/>
    </xf>
    <xf numFmtId="0" fontId="11" fillId="6" borderId="4" xfId="0" applyFont="1" applyFill="1" applyBorder="1" applyAlignment="1">
      <alignment horizontal="center" vertical="center"/>
    </xf>
    <xf numFmtId="0" fontId="11" fillId="6" borderId="23"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3" xfId="0" applyFont="1" applyBorder="1" applyAlignment="1">
      <alignment horizontal="center" vertical="center" wrapText="1"/>
    </xf>
    <xf numFmtId="0" fontId="11" fillId="6"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23" xfId="0" applyFont="1" applyFill="1" applyBorder="1" applyAlignment="1">
      <alignment horizontal="center" vertic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3" xfId="0" applyFont="1" applyFill="1" applyBorder="1" applyAlignment="1">
      <alignment horizontal="center"/>
    </xf>
    <xf numFmtId="0" fontId="7" fillId="6" borderId="3" xfId="0" applyFont="1" applyFill="1" applyBorder="1" applyAlignment="1">
      <alignment horizontal="center"/>
    </xf>
    <xf numFmtId="0" fontId="11" fillId="0" borderId="58" xfId="0" applyFont="1" applyBorder="1" applyAlignment="1">
      <alignment horizontal="right" vertical="center" textRotation="90"/>
    </xf>
    <xf numFmtId="0" fontId="18" fillId="0" borderId="53" xfId="0" applyFont="1" applyBorder="1" applyAlignment="1">
      <alignment horizontal="left" vertical="center"/>
    </xf>
    <xf numFmtId="0" fontId="18" fillId="0" borderId="59" xfId="0" applyFont="1" applyBorder="1" applyAlignment="1">
      <alignment horizontal="left" vertical="center"/>
    </xf>
    <xf numFmtId="0" fontId="18" fillId="0" borderId="58" xfId="0" applyFont="1" applyBorder="1" applyAlignment="1">
      <alignment horizontal="left" vertical="center"/>
    </xf>
    <xf numFmtId="0" fontId="18" fillId="0" borderId="54" xfId="0" applyFont="1" applyBorder="1" applyAlignment="1">
      <alignment horizontal="left" vertical="center"/>
    </xf>
    <xf numFmtId="0" fontId="18" fillId="0" borderId="55" xfId="0" applyFont="1" applyBorder="1" applyAlignment="1">
      <alignment horizontal="left" vertical="center"/>
    </xf>
    <xf numFmtId="0" fontId="7" fillId="0" borderId="31"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3" xfId="0" applyFont="1" applyFill="1" applyBorder="1" applyAlignment="1">
      <alignment horizontal="center" vertical="center" wrapText="1"/>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3"/>
  <sheetViews>
    <sheetView showGridLines="0" tabSelected="1" topLeftCell="B1" zoomScale="55" zoomScaleNormal="55" zoomScalePageLayoutView="40" workbookViewId="0">
      <selection activeCell="B20" sqref="B20:F20"/>
    </sheetView>
  </sheetViews>
  <sheetFormatPr baseColWidth="10" defaultColWidth="11.42578125" defaultRowHeight="12.75" x14ac:dyDescent="0.2"/>
  <cols>
    <col min="1" max="1" width="2.7109375" customWidth="1"/>
    <col min="2" max="2" width="42" customWidth="1"/>
    <col min="3" max="3" width="71.42578125" customWidth="1"/>
    <col min="4" max="4" width="36.7109375" customWidth="1"/>
    <col min="5" max="5" width="28.42578125" customWidth="1"/>
    <col min="6" max="6" width="35.85546875" customWidth="1"/>
    <col min="7" max="7" width="2.7109375" customWidth="1"/>
  </cols>
  <sheetData>
    <row r="1" spans="2:6" ht="14.25" customHeight="1" x14ac:dyDescent="0.2"/>
    <row r="2" spans="2:6" ht="84" customHeight="1" x14ac:dyDescent="0.2">
      <c r="B2" s="138"/>
      <c r="C2" s="145" t="s">
        <v>0</v>
      </c>
      <c r="D2" s="146"/>
      <c r="E2" s="147"/>
      <c r="F2" s="192" t="s">
        <v>1</v>
      </c>
    </row>
    <row r="3" spans="2:6" ht="42.75" customHeight="1" x14ac:dyDescent="0.2">
      <c r="B3" s="138"/>
      <c r="C3" s="148"/>
      <c r="D3" s="149"/>
      <c r="E3" s="150"/>
      <c r="F3" s="193"/>
    </row>
    <row r="4" spans="2:6" ht="41.25" customHeight="1" x14ac:dyDescent="0.2">
      <c r="B4" s="138"/>
      <c r="C4" s="151"/>
      <c r="D4" s="152"/>
      <c r="E4" s="153"/>
      <c r="F4" s="190"/>
    </row>
    <row r="5" spans="2:6" ht="37.5" customHeight="1" thickBot="1" x14ac:dyDescent="0.25">
      <c r="B5" s="12"/>
      <c r="C5" s="13"/>
      <c r="D5" s="13"/>
      <c r="E5" s="13"/>
      <c r="F5" s="13"/>
    </row>
    <row r="6" spans="2:6" ht="21" customHeight="1" thickBot="1" x14ac:dyDescent="0.3">
      <c r="B6" s="183" t="s">
        <v>2</v>
      </c>
      <c r="C6" s="184"/>
      <c r="D6" s="184"/>
      <c r="E6" s="184"/>
      <c r="F6" s="185"/>
    </row>
    <row r="7" spans="2:6" ht="78.75" customHeight="1" x14ac:dyDescent="0.2">
      <c r="B7" s="189" t="s">
        <v>3</v>
      </c>
      <c r="C7" s="190"/>
      <c r="D7" s="190"/>
      <c r="E7" s="190"/>
      <c r="F7" s="191"/>
    </row>
    <row r="8" spans="2:6" ht="44.25" customHeight="1" x14ac:dyDescent="0.2">
      <c r="B8" s="186" t="s">
        <v>215</v>
      </c>
      <c r="C8" s="187"/>
      <c r="D8" s="187"/>
      <c r="E8" s="187"/>
      <c r="F8" s="188"/>
    </row>
    <row r="9" spans="2:6" ht="34.5" customHeight="1" x14ac:dyDescent="0.2">
      <c r="B9" s="180" t="s">
        <v>4</v>
      </c>
      <c r="C9" s="181"/>
      <c r="D9" s="181"/>
      <c r="E9" s="181"/>
      <c r="F9" s="182"/>
    </row>
    <row r="10" spans="2:6" ht="36" customHeight="1" x14ac:dyDescent="0.2">
      <c r="B10" s="180" t="s">
        <v>5</v>
      </c>
      <c r="C10" s="181"/>
      <c r="D10" s="181"/>
      <c r="E10" s="181"/>
      <c r="F10" s="182"/>
    </row>
    <row r="11" spans="2:6" ht="72" customHeight="1" x14ac:dyDescent="0.2">
      <c r="B11" s="180" t="s">
        <v>6</v>
      </c>
      <c r="C11" s="181"/>
      <c r="D11" s="181"/>
      <c r="E11" s="181"/>
      <c r="F11" s="182"/>
    </row>
    <row r="12" spans="2:6" ht="45" customHeight="1" x14ac:dyDescent="0.2">
      <c r="B12" s="180" t="s">
        <v>7</v>
      </c>
      <c r="C12" s="181"/>
      <c r="D12" s="181"/>
      <c r="E12" s="181"/>
      <c r="F12" s="182"/>
    </row>
    <row r="13" spans="2:6" ht="44.25" customHeight="1" x14ac:dyDescent="0.2">
      <c r="B13" s="180" t="s">
        <v>216</v>
      </c>
      <c r="C13" s="181"/>
      <c r="D13" s="181"/>
      <c r="E13" s="181"/>
      <c r="F13" s="182"/>
    </row>
    <row r="14" spans="2:6" ht="38.1" customHeight="1" x14ac:dyDescent="0.2">
      <c r="B14" s="180" t="s">
        <v>213</v>
      </c>
      <c r="C14" s="181"/>
      <c r="D14" s="181"/>
      <c r="E14" s="181"/>
      <c r="F14" s="182"/>
    </row>
    <row r="15" spans="2:6" ht="22.5" customHeight="1" x14ac:dyDescent="0.2">
      <c r="B15" s="180" t="s">
        <v>214</v>
      </c>
      <c r="C15" s="181"/>
      <c r="D15" s="181"/>
      <c r="E15" s="181"/>
      <c r="F15" s="182"/>
    </row>
    <row r="16" spans="2:6" ht="33" customHeight="1" x14ac:dyDescent="0.2">
      <c r="B16" s="180" t="s">
        <v>8</v>
      </c>
      <c r="C16" s="181"/>
      <c r="D16" s="181"/>
      <c r="E16" s="181"/>
      <c r="F16" s="182"/>
    </row>
    <row r="17" spans="2:6" ht="36" customHeight="1" x14ac:dyDescent="0.2">
      <c r="B17" s="180" t="s">
        <v>9</v>
      </c>
      <c r="C17" s="181"/>
      <c r="D17" s="181"/>
      <c r="E17" s="181"/>
      <c r="F17" s="182"/>
    </row>
    <row r="18" spans="2:6" ht="248.1" customHeight="1" x14ac:dyDescent="0.2">
      <c r="B18" s="198" t="s">
        <v>218</v>
      </c>
      <c r="C18" s="199"/>
      <c r="D18" s="199"/>
      <c r="E18" s="199"/>
      <c r="F18" s="200"/>
    </row>
    <row r="19" spans="2:6" ht="123" customHeight="1" x14ac:dyDescent="0.2">
      <c r="B19" s="201"/>
      <c r="C19" s="202"/>
      <c r="D19" s="202"/>
      <c r="E19" s="202"/>
      <c r="F19" s="203"/>
    </row>
    <row r="20" spans="2:6" ht="75" customHeight="1" thickBot="1" x14ac:dyDescent="0.25">
      <c r="B20" s="195" t="s">
        <v>217</v>
      </c>
      <c r="C20" s="196"/>
      <c r="D20" s="196"/>
      <c r="E20" s="196"/>
      <c r="F20" s="197"/>
    </row>
    <row r="21" spans="2:6" ht="14.25" customHeight="1" x14ac:dyDescent="0.2">
      <c r="B21" s="6"/>
    </row>
    <row r="22" spans="2:6" x14ac:dyDescent="0.2">
      <c r="B22" s="7"/>
    </row>
    <row r="23" spans="2:6" ht="17.25" customHeight="1" x14ac:dyDescent="0.2">
      <c r="B23" s="194"/>
      <c r="C23" s="194"/>
      <c r="D23" s="194"/>
      <c r="E23" s="194"/>
      <c r="F23" s="194"/>
    </row>
  </sheetData>
  <mergeCells count="18">
    <mergeCell ref="B23:F23"/>
    <mergeCell ref="B16:F16"/>
    <mergeCell ref="B17:F17"/>
    <mergeCell ref="B20:F20"/>
    <mergeCell ref="B18: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60"/>
  <sheetViews>
    <sheetView showGridLines="0" topLeftCell="A14" zoomScale="70" zoomScaleNormal="70" zoomScalePageLayoutView="85" workbookViewId="0">
      <selection activeCell="B7" sqref="B7:F14"/>
    </sheetView>
  </sheetViews>
  <sheetFormatPr baseColWidth="10" defaultColWidth="11.42578125" defaultRowHeight="12.75" x14ac:dyDescent="0.2"/>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x14ac:dyDescent="0.2">
      <c r="B2" s="138"/>
      <c r="C2" s="145" t="s">
        <v>10</v>
      </c>
      <c r="D2" s="146"/>
      <c r="E2" s="147"/>
      <c r="F2" s="192" t="s">
        <v>1</v>
      </c>
    </row>
    <row r="3" spans="2:6" ht="51" customHeight="1" x14ac:dyDescent="0.2">
      <c r="B3" s="138"/>
      <c r="C3" s="148"/>
      <c r="D3" s="149"/>
      <c r="E3" s="150"/>
      <c r="F3" s="193"/>
    </row>
    <row r="4" spans="2:6" ht="54" customHeight="1" x14ac:dyDescent="0.2">
      <c r="B4" s="138"/>
      <c r="C4" s="151"/>
      <c r="D4" s="152"/>
      <c r="E4" s="153"/>
      <c r="F4" s="190"/>
    </row>
    <row r="5" spans="2:6" ht="24.75" customHeight="1" thickBot="1" x14ac:dyDescent="0.25">
      <c r="B5" s="12"/>
      <c r="C5" s="13"/>
      <c r="D5" s="13"/>
      <c r="E5" s="13"/>
      <c r="F5" s="13"/>
    </row>
    <row r="6" spans="2:6" ht="18" customHeight="1" thickBot="1" x14ac:dyDescent="0.25">
      <c r="B6" s="204" t="s">
        <v>11</v>
      </c>
      <c r="C6" s="205"/>
      <c r="D6" s="205"/>
      <c r="E6" s="205"/>
      <c r="F6" s="206"/>
    </row>
    <row r="7" spans="2:6" ht="42.75" customHeight="1" x14ac:dyDescent="0.2">
      <c r="B7" s="207" t="s">
        <v>12</v>
      </c>
      <c r="C7" s="208"/>
      <c r="D7" s="208"/>
      <c r="E7" s="208"/>
      <c r="F7" s="208"/>
    </row>
    <row r="8" spans="2:6" ht="63" customHeight="1" x14ac:dyDescent="0.2">
      <c r="B8" s="209"/>
      <c r="C8" s="210"/>
      <c r="D8" s="210"/>
      <c r="E8" s="210"/>
      <c r="F8" s="210"/>
    </row>
    <row r="9" spans="2:6" ht="37.5" customHeight="1" x14ac:dyDescent="0.2">
      <c r="B9" s="209"/>
      <c r="C9" s="210"/>
      <c r="D9" s="210"/>
      <c r="E9" s="210"/>
      <c r="F9" s="210"/>
    </row>
    <row r="10" spans="2:6" ht="43.5" customHeight="1" x14ac:dyDescent="0.2">
      <c r="B10" s="209"/>
      <c r="C10" s="210"/>
      <c r="D10" s="210"/>
      <c r="E10" s="210"/>
      <c r="F10" s="210"/>
    </row>
    <row r="11" spans="2:6" ht="58.5" customHeight="1" x14ac:dyDescent="0.2">
      <c r="B11" s="209"/>
      <c r="C11" s="210"/>
      <c r="D11" s="210"/>
      <c r="E11" s="210"/>
      <c r="F11" s="210"/>
    </row>
    <row r="12" spans="2:6" ht="46.5" customHeight="1" x14ac:dyDescent="0.2">
      <c r="B12" s="209"/>
      <c r="C12" s="210"/>
      <c r="D12" s="210"/>
      <c r="E12" s="210"/>
      <c r="F12" s="210"/>
    </row>
    <row r="13" spans="2:6" ht="47.25" customHeight="1" x14ac:dyDescent="0.2">
      <c r="B13" s="209"/>
      <c r="C13" s="210"/>
      <c r="D13" s="210"/>
      <c r="E13" s="210"/>
      <c r="F13" s="210"/>
    </row>
    <row r="14" spans="2:6" ht="22.5" customHeight="1" thickBot="1" x14ac:dyDescent="0.25">
      <c r="B14" s="211"/>
      <c r="C14" s="212"/>
      <c r="D14" s="212"/>
      <c r="E14" s="212"/>
      <c r="F14" s="212"/>
    </row>
    <row r="15" spans="2:6" ht="16.5" customHeight="1" thickBot="1" x14ac:dyDescent="0.25">
      <c r="B15" s="220" t="s">
        <v>13</v>
      </c>
      <c r="C15" s="221"/>
      <c r="D15" s="221"/>
      <c r="E15" s="221"/>
      <c r="F15" s="222"/>
    </row>
    <row r="16" spans="2:6" ht="127.5" customHeight="1" x14ac:dyDescent="0.2">
      <c r="B16" s="213" t="s">
        <v>14</v>
      </c>
      <c r="C16" s="214"/>
      <c r="D16" s="214"/>
      <c r="E16" s="214"/>
      <c r="F16" s="215"/>
    </row>
    <row r="17" spans="2:6" ht="19.5" customHeight="1" x14ac:dyDescent="0.2">
      <c r="B17" s="49"/>
      <c r="C17" s="50" t="s">
        <v>15</v>
      </c>
      <c r="D17" s="218" t="s">
        <v>16</v>
      </c>
      <c r="E17" s="218" t="s">
        <v>17</v>
      </c>
      <c r="F17" s="216" t="s">
        <v>18</v>
      </c>
    </row>
    <row r="18" spans="2:6" ht="21" customHeight="1" x14ac:dyDescent="0.2">
      <c r="B18" s="49"/>
      <c r="C18" s="50" t="s">
        <v>19</v>
      </c>
      <c r="D18" s="219"/>
      <c r="E18" s="219"/>
      <c r="F18" s="217"/>
    </row>
    <row r="19" spans="2:6" ht="18.75" customHeight="1" x14ac:dyDescent="0.2">
      <c r="B19" s="55" t="s">
        <v>20</v>
      </c>
      <c r="C19" s="56"/>
      <c r="D19" s="57" t="s">
        <v>21</v>
      </c>
      <c r="E19" s="58" t="s">
        <v>22</v>
      </c>
      <c r="F19" s="59" t="s">
        <v>23</v>
      </c>
    </row>
    <row r="20" spans="2:6" ht="18.75" customHeight="1" x14ac:dyDescent="0.2">
      <c r="B20" s="55" t="s">
        <v>24</v>
      </c>
      <c r="C20" s="56"/>
      <c r="D20" s="57" t="s">
        <v>21</v>
      </c>
      <c r="E20" s="58" t="s">
        <v>22</v>
      </c>
      <c r="F20" s="59" t="s">
        <v>25</v>
      </c>
    </row>
    <row r="21" spans="2:6" ht="18.75" customHeight="1" x14ac:dyDescent="0.2">
      <c r="B21" s="55" t="s">
        <v>26</v>
      </c>
      <c r="C21" s="56"/>
      <c r="D21" s="57" t="s">
        <v>21</v>
      </c>
      <c r="E21" s="58" t="s">
        <v>22</v>
      </c>
      <c r="F21" s="59" t="s">
        <v>23</v>
      </c>
    </row>
    <row r="22" spans="2:6" ht="18.75" customHeight="1" x14ac:dyDescent="0.2">
      <c r="B22" s="55" t="s">
        <v>27</v>
      </c>
      <c r="C22" s="56"/>
      <c r="D22" s="57" t="s">
        <v>21</v>
      </c>
      <c r="E22" s="58" t="s">
        <v>22</v>
      </c>
      <c r="F22" s="59" t="s">
        <v>23</v>
      </c>
    </row>
    <row r="23" spans="2:6" ht="18.75" customHeight="1" x14ac:dyDescent="0.2">
      <c r="B23" s="55" t="s">
        <v>28</v>
      </c>
      <c r="C23" s="56"/>
      <c r="D23" s="57" t="s">
        <v>21</v>
      </c>
      <c r="E23" s="58" t="s">
        <v>22</v>
      </c>
      <c r="F23" s="60" t="s">
        <v>25</v>
      </c>
    </row>
    <row r="24" spans="2:6" ht="18.75" customHeight="1" x14ac:dyDescent="0.2">
      <c r="B24" s="55" t="s">
        <v>29</v>
      </c>
      <c r="C24" s="56"/>
      <c r="D24" s="57" t="s">
        <v>21</v>
      </c>
      <c r="E24" s="58" t="s">
        <v>22</v>
      </c>
      <c r="F24" s="59" t="s">
        <v>23</v>
      </c>
    </row>
    <row r="25" spans="2:6" ht="18.75" customHeight="1" x14ac:dyDescent="0.2">
      <c r="B25" s="61" t="s">
        <v>30</v>
      </c>
      <c r="C25" s="62"/>
      <c r="D25" s="57" t="s">
        <v>21</v>
      </c>
      <c r="E25" s="58" t="s">
        <v>22</v>
      </c>
      <c r="F25" s="63" t="s">
        <v>23</v>
      </c>
    </row>
    <row r="26" spans="2:6" ht="24" customHeight="1" x14ac:dyDescent="0.2">
      <c r="B26" s="49"/>
      <c r="C26" s="50" t="s">
        <v>31</v>
      </c>
      <c r="D26" s="64"/>
      <c r="E26" s="64"/>
      <c r="F26" s="65"/>
    </row>
    <row r="27" spans="2:6" ht="19.5" customHeight="1" x14ac:dyDescent="0.2">
      <c r="B27" s="51" t="s">
        <v>32</v>
      </c>
      <c r="C27" s="66"/>
      <c r="D27" s="57" t="s">
        <v>21</v>
      </c>
      <c r="E27" s="58" t="s">
        <v>22</v>
      </c>
      <c r="F27" s="54" t="s">
        <v>23</v>
      </c>
    </row>
    <row r="28" spans="2:6" ht="19.5" customHeight="1" x14ac:dyDescent="0.2">
      <c r="B28" s="225" t="s">
        <v>33</v>
      </c>
      <c r="C28" s="226"/>
      <c r="D28" s="57" t="s">
        <v>21</v>
      </c>
      <c r="E28" s="58" t="s">
        <v>22</v>
      </c>
      <c r="F28" s="59" t="s">
        <v>23</v>
      </c>
    </row>
    <row r="29" spans="2:6" ht="19.5" customHeight="1" x14ac:dyDescent="0.2">
      <c r="B29" s="55" t="s">
        <v>34</v>
      </c>
      <c r="C29" s="67"/>
      <c r="D29" s="57" t="s">
        <v>21</v>
      </c>
      <c r="E29" s="58" t="s">
        <v>22</v>
      </c>
      <c r="F29" s="59" t="s">
        <v>23</v>
      </c>
    </row>
    <row r="30" spans="2:6" ht="19.5" customHeight="1" x14ac:dyDescent="0.2">
      <c r="B30" s="55" t="s">
        <v>35</v>
      </c>
      <c r="C30" s="67"/>
      <c r="D30" s="57" t="s">
        <v>21</v>
      </c>
      <c r="E30" s="58" t="s">
        <v>22</v>
      </c>
      <c r="F30" s="59" t="s">
        <v>23</v>
      </c>
    </row>
    <row r="31" spans="2:6" ht="19.5" customHeight="1" x14ac:dyDescent="0.2">
      <c r="B31" s="225" t="s">
        <v>36</v>
      </c>
      <c r="C31" s="226"/>
      <c r="D31" s="57" t="s">
        <v>21</v>
      </c>
      <c r="E31" s="58" t="s">
        <v>37</v>
      </c>
      <c r="F31" s="59" t="s">
        <v>23</v>
      </c>
    </row>
    <row r="32" spans="2:6" ht="19.5" customHeight="1" x14ac:dyDescent="0.2">
      <c r="B32" s="227" t="s">
        <v>38</v>
      </c>
      <c r="C32" s="228"/>
      <c r="D32" s="57" t="s">
        <v>21</v>
      </c>
      <c r="E32" s="58" t="s">
        <v>22</v>
      </c>
      <c r="F32" s="63" t="s">
        <v>23</v>
      </c>
    </row>
    <row r="33" spans="2:6" ht="23.25" customHeight="1" x14ac:dyDescent="0.2">
      <c r="B33" s="49"/>
      <c r="C33" s="50" t="s">
        <v>39</v>
      </c>
      <c r="D33" s="68"/>
      <c r="E33" s="68"/>
      <c r="F33" s="69"/>
    </row>
    <row r="34" spans="2:6" ht="19.5" customHeight="1" x14ac:dyDescent="0.2">
      <c r="B34" s="223" t="s">
        <v>40</v>
      </c>
      <c r="C34" s="224"/>
      <c r="D34" s="52" t="s">
        <v>21</v>
      </c>
      <c r="E34" s="53" t="s">
        <v>22</v>
      </c>
      <c r="F34" s="54" t="s">
        <v>23</v>
      </c>
    </row>
    <row r="35" spans="2:6" ht="19.5" customHeight="1" x14ac:dyDescent="0.2">
      <c r="B35" s="70" t="s">
        <v>41</v>
      </c>
      <c r="C35" s="67"/>
      <c r="D35" s="57" t="s">
        <v>21</v>
      </c>
      <c r="E35" s="58" t="s">
        <v>37</v>
      </c>
      <c r="F35" s="59" t="s">
        <v>23</v>
      </c>
    </row>
    <row r="36" spans="2:6" ht="19.5" customHeight="1" x14ac:dyDescent="0.2">
      <c r="B36" s="225" t="s">
        <v>42</v>
      </c>
      <c r="C36" s="226"/>
      <c r="D36" s="57" t="s">
        <v>21</v>
      </c>
      <c r="E36" s="58" t="s">
        <v>22</v>
      </c>
      <c r="F36" s="59" t="s">
        <v>23</v>
      </c>
    </row>
    <row r="37" spans="2:6" ht="19.5" customHeight="1" x14ac:dyDescent="0.2">
      <c r="B37" s="55" t="s">
        <v>35</v>
      </c>
      <c r="C37" s="67"/>
      <c r="D37" s="57" t="s">
        <v>21</v>
      </c>
      <c r="E37" s="58" t="s">
        <v>22</v>
      </c>
      <c r="F37" s="59" t="s">
        <v>23</v>
      </c>
    </row>
    <row r="38" spans="2:6" ht="23.25" customHeight="1" x14ac:dyDescent="0.2">
      <c r="B38" s="49"/>
      <c r="C38" s="50" t="s">
        <v>43</v>
      </c>
      <c r="D38" s="71"/>
      <c r="E38" s="71"/>
      <c r="F38" s="72"/>
    </row>
    <row r="39" spans="2:6" ht="19.5" customHeight="1" x14ac:dyDescent="0.2">
      <c r="B39" s="223" t="s">
        <v>44</v>
      </c>
      <c r="C39" s="224"/>
      <c r="D39" s="57" t="s">
        <v>45</v>
      </c>
      <c r="E39" s="53" t="s">
        <v>37</v>
      </c>
      <c r="F39" s="73" t="s">
        <v>25</v>
      </c>
    </row>
    <row r="40" spans="2:6" ht="19.5" customHeight="1" x14ac:dyDescent="0.2">
      <c r="B40" s="225" t="s">
        <v>46</v>
      </c>
      <c r="C40" s="226"/>
      <c r="D40" s="57" t="s">
        <v>45</v>
      </c>
      <c r="E40" s="58" t="s">
        <v>37</v>
      </c>
      <c r="F40" s="74" t="s">
        <v>25</v>
      </c>
    </row>
    <row r="41" spans="2:6" ht="19.5" customHeight="1" x14ac:dyDescent="0.2">
      <c r="B41" s="225" t="s">
        <v>47</v>
      </c>
      <c r="C41" s="226"/>
      <c r="D41" s="57" t="s">
        <v>45</v>
      </c>
      <c r="E41" s="58" t="s">
        <v>37</v>
      </c>
      <c r="F41" s="74" t="s">
        <v>48</v>
      </c>
    </row>
    <row r="42" spans="2:6" ht="19.5" customHeight="1" x14ac:dyDescent="0.2">
      <c r="B42" s="55" t="s">
        <v>49</v>
      </c>
      <c r="C42" s="67"/>
      <c r="D42" s="57" t="s">
        <v>45</v>
      </c>
      <c r="E42" s="58" t="s">
        <v>37</v>
      </c>
      <c r="F42" s="74" t="s">
        <v>25</v>
      </c>
    </row>
    <row r="43" spans="2:6" ht="21" customHeight="1" x14ac:dyDescent="0.2">
      <c r="B43" s="55" t="s">
        <v>50</v>
      </c>
      <c r="C43" s="67"/>
      <c r="D43" s="57" t="s">
        <v>21</v>
      </c>
      <c r="E43" s="58" t="s">
        <v>37</v>
      </c>
      <c r="F43" s="74" t="s">
        <v>25</v>
      </c>
    </row>
    <row r="44" spans="2:6" ht="19.5" customHeight="1" x14ac:dyDescent="0.2">
      <c r="B44" s="225" t="s">
        <v>51</v>
      </c>
      <c r="C44" s="226"/>
      <c r="D44" s="57" t="s">
        <v>21</v>
      </c>
      <c r="E44" s="58" t="s">
        <v>37</v>
      </c>
      <c r="F44" s="74" t="s">
        <v>25</v>
      </c>
    </row>
    <row r="45" spans="2:6" ht="19.5" customHeight="1" x14ac:dyDescent="0.2">
      <c r="B45" s="225" t="s">
        <v>52</v>
      </c>
      <c r="C45" s="226"/>
      <c r="D45" s="57" t="s">
        <v>21</v>
      </c>
      <c r="E45" s="58" t="s">
        <v>22</v>
      </c>
      <c r="F45" s="74" t="s">
        <v>23</v>
      </c>
    </row>
    <row r="46" spans="2:6" ht="19.5" customHeight="1" x14ac:dyDescent="0.2">
      <c r="B46" s="225" t="s">
        <v>53</v>
      </c>
      <c r="C46" s="226"/>
      <c r="D46" s="57" t="s">
        <v>21</v>
      </c>
      <c r="E46" s="58" t="s">
        <v>22</v>
      </c>
      <c r="F46" s="74" t="s">
        <v>23</v>
      </c>
    </row>
    <row r="47" spans="2:6" ht="19.5" customHeight="1" x14ac:dyDescent="0.2">
      <c r="B47" s="225" t="s">
        <v>54</v>
      </c>
      <c r="C47" s="226"/>
      <c r="D47" s="57" t="s">
        <v>21</v>
      </c>
      <c r="E47" s="58" t="s">
        <v>22</v>
      </c>
      <c r="F47" s="74" t="s">
        <v>23</v>
      </c>
    </row>
    <row r="48" spans="2:6" ht="19.5" customHeight="1" x14ac:dyDescent="0.2">
      <c r="B48" s="225" t="s">
        <v>55</v>
      </c>
      <c r="C48" s="226"/>
      <c r="D48" s="57" t="s">
        <v>45</v>
      </c>
      <c r="E48" s="58" t="s">
        <v>37</v>
      </c>
      <c r="F48" s="74" t="s">
        <v>56</v>
      </c>
    </row>
    <row r="49" spans="2:6" ht="19.5" customHeight="1" x14ac:dyDescent="0.2">
      <c r="B49" s="225" t="s">
        <v>57</v>
      </c>
      <c r="C49" s="226"/>
      <c r="D49" s="57" t="s">
        <v>45</v>
      </c>
      <c r="E49" s="58" t="s">
        <v>37</v>
      </c>
      <c r="F49" s="74" t="s">
        <v>56</v>
      </c>
    </row>
    <row r="50" spans="2:6" ht="19.5" customHeight="1" x14ac:dyDescent="0.2">
      <c r="B50" s="225" t="s">
        <v>58</v>
      </c>
      <c r="C50" s="226"/>
      <c r="D50" s="57" t="s">
        <v>45</v>
      </c>
      <c r="E50" s="58" t="s">
        <v>37</v>
      </c>
      <c r="F50" s="74" t="s">
        <v>59</v>
      </c>
    </row>
    <row r="55" spans="2:6" hidden="1" x14ac:dyDescent="0.2">
      <c r="B55" s="6" t="s">
        <v>60</v>
      </c>
    </row>
    <row r="56" spans="2:6" hidden="1" x14ac:dyDescent="0.2">
      <c r="B56" s="7" t="s">
        <v>45</v>
      </c>
    </row>
    <row r="57" spans="2:6" hidden="1" x14ac:dyDescent="0.2">
      <c r="B57" s="7" t="s">
        <v>21</v>
      </c>
    </row>
    <row r="58" spans="2:6" hidden="1" x14ac:dyDescent="0.2"/>
    <row r="59" spans="2:6" hidden="1" x14ac:dyDescent="0.2">
      <c r="B59" t="s">
        <v>22</v>
      </c>
    </row>
    <row r="60" spans="2:6" hidden="1" x14ac:dyDescent="0.2">
      <c r="B60" t="s">
        <v>37</v>
      </c>
    </row>
  </sheetData>
  <mergeCells count="25">
    <mergeCell ref="B47:C47"/>
    <mergeCell ref="B48:C48"/>
    <mergeCell ref="B49:C49"/>
    <mergeCell ref="B50:C50"/>
    <mergeCell ref="B40:C40"/>
    <mergeCell ref="B41:C41"/>
    <mergeCell ref="B44:C44"/>
    <mergeCell ref="B45:C45"/>
    <mergeCell ref="B46:C46"/>
    <mergeCell ref="F17:F18"/>
    <mergeCell ref="E17:E18"/>
    <mergeCell ref="D17:D18"/>
    <mergeCell ref="B15:F15"/>
    <mergeCell ref="B39:C39"/>
    <mergeCell ref="B36:C36"/>
    <mergeCell ref="B34:C34"/>
    <mergeCell ref="B28:C28"/>
    <mergeCell ref="B31:C31"/>
    <mergeCell ref="B32:C32"/>
    <mergeCell ref="B6:F6"/>
    <mergeCell ref="B7:F14"/>
    <mergeCell ref="B16:F16"/>
    <mergeCell ref="C2:E4"/>
    <mergeCell ref="F2:F4"/>
    <mergeCell ref="B2:B4"/>
  </mergeCells>
  <phoneticPr fontId="1" type="noConversion"/>
  <dataValidations count="2">
    <dataValidation type="list" allowBlank="1" showInputMessage="1" showErrorMessage="1" sqref="D34:D37 D19:D25 D27:D32 D39:D50" xr:uid="{00000000-0002-0000-0100-000000000000}">
      <formula1>$B$55:$B$57</formula1>
    </dataValidation>
    <dataValidation type="list" allowBlank="1" showInputMessage="1" showErrorMessage="1" sqref="E34:E37 E19:E25 E27:E32 E39:E50" xr:uid="{00000000-0002-0000-0100-000001000000}">
      <formula1>$B$59:$B$60</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77"/>
  <sheetViews>
    <sheetView showGridLines="0" zoomScale="55" zoomScaleNormal="55" zoomScalePageLayoutView="70" workbookViewId="0">
      <selection activeCell="X37" sqref="X37"/>
    </sheetView>
  </sheetViews>
  <sheetFormatPr baseColWidth="10" defaultColWidth="11.42578125" defaultRowHeight="12.75" x14ac:dyDescent="0.2"/>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1" spans="2:17" x14ac:dyDescent="0.2">
      <c r="H1"/>
      <c r="L1"/>
    </row>
    <row r="2" spans="2:17" ht="48.75" customHeight="1" x14ac:dyDescent="0.2">
      <c r="B2" s="138"/>
      <c r="C2" s="145" t="s">
        <v>10</v>
      </c>
      <c r="D2" s="146"/>
      <c r="E2" s="146"/>
      <c r="F2" s="146"/>
      <c r="G2" s="146"/>
      <c r="H2" s="146"/>
      <c r="I2" s="146"/>
      <c r="J2" s="147"/>
      <c r="K2" s="154" t="s">
        <v>1</v>
      </c>
      <c r="L2" s="155"/>
    </row>
    <row r="3" spans="2:17" ht="42" customHeight="1" x14ac:dyDescent="0.2">
      <c r="B3" s="138"/>
      <c r="C3" s="148"/>
      <c r="D3" s="149"/>
      <c r="E3" s="149"/>
      <c r="F3" s="149"/>
      <c r="G3" s="149"/>
      <c r="H3" s="149"/>
      <c r="I3" s="149"/>
      <c r="J3" s="150"/>
      <c r="K3" s="156"/>
      <c r="L3" s="157"/>
    </row>
    <row r="4" spans="2:17" ht="36.75" customHeight="1" x14ac:dyDescent="0.2">
      <c r="B4" s="138"/>
      <c r="C4" s="151"/>
      <c r="D4" s="152"/>
      <c r="E4" s="152"/>
      <c r="F4" s="152"/>
      <c r="G4" s="152"/>
      <c r="H4" s="152"/>
      <c r="I4" s="152"/>
      <c r="J4" s="153"/>
      <c r="K4" s="158"/>
      <c r="L4" s="159"/>
    </row>
    <row r="5" spans="2:17" ht="24.75" customHeight="1" thickBot="1" x14ac:dyDescent="0.25">
      <c r="C5" s="12"/>
      <c r="D5" s="13"/>
      <c r="E5" s="13"/>
      <c r="F5" s="13"/>
      <c r="G5" s="13"/>
      <c r="H5"/>
      <c r="L5"/>
    </row>
    <row r="6" spans="2:17" ht="103.5" customHeight="1" thickBot="1" x14ac:dyDescent="0.25">
      <c r="B6" s="135" t="s">
        <v>219</v>
      </c>
      <c r="C6" s="136"/>
      <c r="D6" s="136"/>
      <c r="E6" s="136"/>
      <c r="F6" s="136"/>
      <c r="G6" s="136"/>
      <c r="H6" s="136"/>
      <c r="I6" s="136"/>
      <c r="J6" s="136"/>
      <c r="K6" s="136"/>
      <c r="L6" s="137"/>
      <c r="M6" s="1"/>
      <c r="N6" s="1"/>
      <c r="O6" s="1"/>
      <c r="P6" s="1"/>
      <c r="Q6" s="1"/>
    </row>
    <row r="7" spans="2:17" ht="24.75" customHeight="1" x14ac:dyDescent="0.2">
      <c r="B7" s="142" t="s">
        <v>13</v>
      </c>
      <c r="C7" s="143"/>
      <c r="D7" s="143"/>
      <c r="E7" s="143"/>
      <c r="F7" s="143"/>
      <c r="G7" s="143"/>
      <c r="H7" s="143"/>
      <c r="I7" s="143"/>
      <c r="J7" s="143"/>
      <c r="K7" s="143"/>
      <c r="L7" s="144"/>
    </row>
    <row r="8" spans="2:17" ht="18" customHeight="1" x14ac:dyDescent="0.25">
      <c r="B8" s="119" t="s">
        <v>61</v>
      </c>
      <c r="C8" s="120"/>
      <c r="D8" s="120"/>
      <c r="E8" s="120"/>
      <c r="F8" s="120"/>
      <c r="G8" s="120"/>
      <c r="H8" s="120"/>
      <c r="I8" s="120"/>
      <c r="J8" s="120"/>
      <c r="K8" s="120"/>
      <c r="L8" s="121"/>
    </row>
    <row r="9" spans="2:17" ht="15.75" x14ac:dyDescent="0.25">
      <c r="B9" s="119" t="s">
        <v>62</v>
      </c>
      <c r="C9" s="122"/>
      <c r="D9" s="122"/>
      <c r="E9" s="122"/>
      <c r="F9" s="122"/>
      <c r="G9" s="122"/>
      <c r="H9" s="122"/>
      <c r="I9" s="123"/>
      <c r="J9" s="122"/>
      <c r="K9" s="122"/>
      <c r="L9" s="124"/>
    </row>
    <row r="10" spans="2:17" ht="15.75" x14ac:dyDescent="0.25">
      <c r="B10" s="119" t="s">
        <v>63</v>
      </c>
      <c r="C10" s="122"/>
      <c r="D10" s="122"/>
      <c r="E10" s="122"/>
      <c r="F10" s="122"/>
      <c r="G10" s="122"/>
      <c r="H10" s="122"/>
      <c r="I10" s="122"/>
      <c r="J10" s="122"/>
      <c r="K10" s="122"/>
      <c r="L10" s="124"/>
    </row>
    <row r="11" spans="2:17" ht="15.75" x14ac:dyDescent="0.25">
      <c r="B11" s="119" t="s">
        <v>64</v>
      </c>
      <c r="C11" s="122"/>
      <c r="D11" s="122"/>
      <c r="E11" s="122"/>
      <c r="F11" s="122"/>
      <c r="G11" s="122"/>
      <c r="H11" s="122"/>
      <c r="I11" s="122"/>
      <c r="J11" s="122"/>
      <c r="K11" s="122"/>
      <c r="L11" s="124"/>
    </row>
    <row r="12" spans="2:17" ht="18" customHeight="1" x14ac:dyDescent="0.2">
      <c r="B12" s="139" t="s">
        <v>65</v>
      </c>
      <c r="C12" s="140"/>
      <c r="D12" s="140"/>
      <c r="E12" s="140"/>
      <c r="F12" s="140"/>
      <c r="G12" s="140"/>
      <c r="H12" s="140"/>
      <c r="I12" s="140"/>
      <c r="J12" s="140"/>
      <c r="K12" s="140"/>
      <c r="L12" s="141"/>
    </row>
    <row r="13" spans="2:17" ht="15.75" x14ac:dyDescent="0.25">
      <c r="B13" s="119" t="s">
        <v>66</v>
      </c>
      <c r="C13" s="122"/>
      <c r="D13" s="122"/>
      <c r="E13" s="122"/>
      <c r="F13" s="122"/>
      <c r="G13" s="122"/>
      <c r="H13" s="122"/>
      <c r="I13" s="122"/>
      <c r="J13" s="122"/>
      <c r="K13" s="122"/>
      <c r="L13" s="124"/>
    </row>
    <row r="14" spans="2:17" ht="7.5" customHeight="1" thickBot="1" x14ac:dyDescent="0.25">
      <c r="B14" s="78"/>
      <c r="C14" s="79"/>
      <c r="D14" s="79"/>
      <c r="E14" s="79"/>
      <c r="F14" s="79"/>
      <c r="G14" s="79"/>
      <c r="H14" s="79"/>
      <c r="I14" s="79"/>
      <c r="J14" s="79"/>
      <c r="K14" s="79"/>
      <c r="L14" s="80"/>
    </row>
    <row r="15" spans="2:17" ht="33.75" customHeight="1" thickBot="1" x14ac:dyDescent="0.25">
      <c r="B15" s="132" t="s">
        <v>67</v>
      </c>
      <c r="C15" s="133"/>
      <c r="D15" s="133"/>
      <c r="E15" s="133"/>
      <c r="F15" s="133"/>
      <c r="G15" s="134"/>
      <c r="H15" s="129" t="s">
        <v>68</v>
      </c>
      <c r="I15" s="130"/>
      <c r="J15" s="130"/>
      <c r="K15" s="130"/>
      <c r="L15" s="131"/>
    </row>
    <row r="16" spans="2:17" ht="40.5" customHeight="1" thickBot="1" x14ac:dyDescent="0.25">
      <c r="B16" s="81" t="s">
        <v>69</v>
      </c>
      <c r="C16" s="128" t="s">
        <v>70</v>
      </c>
      <c r="D16" s="128"/>
      <c r="E16" s="128"/>
      <c r="F16" s="128"/>
      <c r="G16" s="128"/>
      <c r="H16" s="82" t="s">
        <v>71</v>
      </c>
      <c r="I16" s="82" t="s">
        <v>72</v>
      </c>
      <c r="J16" s="82" t="s">
        <v>73</v>
      </c>
      <c r="K16" s="82" t="s">
        <v>74</v>
      </c>
      <c r="L16" s="83" t="s">
        <v>75</v>
      </c>
    </row>
    <row r="17" spans="2:12" ht="53.25" customHeight="1" x14ac:dyDescent="0.2">
      <c r="B17" s="88" t="s">
        <v>19</v>
      </c>
      <c r="C17" s="163" t="str">
        <f>'IDENTIFICACION Y ANALISIS'!B19</f>
        <v xml:space="preserve">Requisitos habilitantes inapropiados para el proceso de selección </v>
      </c>
      <c r="D17" s="163"/>
      <c r="E17" s="163"/>
      <c r="F17" s="163"/>
      <c r="G17" s="163"/>
      <c r="H17" s="84" t="s">
        <v>76</v>
      </c>
      <c r="I17" s="85">
        <v>1</v>
      </c>
      <c r="J17" s="86">
        <v>4</v>
      </c>
      <c r="K17" s="86">
        <f>I17+J17</f>
        <v>5</v>
      </c>
      <c r="L17" s="87" t="str">
        <f t="shared" ref="L17:L29" si="0">IF(K17&lt;=4,"BAJO",IF(K17=5,"MEDIO",IF(K17=6,"ALTO",IF(K17=7,"ALTO","EXTREMO"))))</f>
        <v>MEDIO</v>
      </c>
    </row>
    <row r="18" spans="2:12" ht="53.25" customHeight="1" x14ac:dyDescent="0.2">
      <c r="B18" s="88" t="s">
        <v>19</v>
      </c>
      <c r="C18" s="125" t="str">
        <f>'IDENTIFICACION Y ANALISIS'!B20</f>
        <v>Inadecuado análisis  económico estimativo del valor del contrato</v>
      </c>
      <c r="D18" s="126"/>
      <c r="E18" s="126"/>
      <c r="F18" s="126"/>
      <c r="G18" s="127"/>
      <c r="H18" s="89" t="s">
        <v>77</v>
      </c>
      <c r="I18" s="85">
        <v>2</v>
      </c>
      <c r="J18" s="86">
        <v>4</v>
      </c>
      <c r="K18" s="86">
        <f t="shared" ref="K18:K29" si="1">+I18+J18</f>
        <v>6</v>
      </c>
      <c r="L18" s="90" t="str">
        <f t="shared" si="0"/>
        <v>ALTO</v>
      </c>
    </row>
    <row r="19" spans="2:12" ht="53.25" customHeight="1" x14ac:dyDescent="0.2">
      <c r="B19" s="88" t="s">
        <v>19</v>
      </c>
      <c r="C19" s="125" t="str">
        <f>'IDENTIFICACION Y ANALISIS'!B21</f>
        <v xml:space="preserve">Inadecuada  descripción del bien o servicio requerido </v>
      </c>
      <c r="D19" s="126"/>
      <c r="E19" s="126"/>
      <c r="F19" s="126"/>
      <c r="G19" s="127"/>
      <c r="H19" s="89" t="s">
        <v>78</v>
      </c>
      <c r="I19" s="85">
        <v>1</v>
      </c>
      <c r="J19" s="86">
        <v>4</v>
      </c>
      <c r="K19" s="86">
        <f t="shared" si="1"/>
        <v>5</v>
      </c>
      <c r="L19" s="90" t="str">
        <f t="shared" si="0"/>
        <v>MEDIO</v>
      </c>
    </row>
    <row r="20" spans="2:12" ht="53.25" customHeight="1" x14ac:dyDescent="0.2">
      <c r="B20" s="88" t="s">
        <v>19</v>
      </c>
      <c r="C20" s="125" t="str">
        <f>'IDENTIFICACION Y ANALISIS'!B22</f>
        <v>Requisitos habilitantes que impidan la selección objetiva</v>
      </c>
      <c r="D20" s="126"/>
      <c r="E20" s="126"/>
      <c r="F20" s="126"/>
      <c r="G20" s="127"/>
      <c r="H20" s="89" t="s">
        <v>79</v>
      </c>
      <c r="I20" s="85">
        <v>1</v>
      </c>
      <c r="J20" s="86">
        <v>5</v>
      </c>
      <c r="K20" s="86">
        <f t="shared" si="1"/>
        <v>6</v>
      </c>
      <c r="L20" s="90" t="str">
        <f t="shared" si="0"/>
        <v>ALTO</v>
      </c>
    </row>
    <row r="21" spans="2:12" ht="53.25" customHeight="1" x14ac:dyDescent="0.2">
      <c r="B21" s="88" t="s">
        <v>19</v>
      </c>
      <c r="C21" s="125" t="str">
        <f>'IDENTIFICACION Y ANALISIS'!B23</f>
        <v xml:space="preserve">Falta de profundidad en el estudio de sector no identificandose claramente aspectos de oferta y demanda </v>
      </c>
      <c r="D21" s="126"/>
      <c r="E21" s="126"/>
      <c r="F21" s="126"/>
      <c r="G21" s="127"/>
      <c r="H21" s="89" t="s">
        <v>80</v>
      </c>
      <c r="I21" s="85">
        <v>1</v>
      </c>
      <c r="J21" s="86">
        <v>5</v>
      </c>
      <c r="K21" s="86">
        <f t="shared" si="1"/>
        <v>6</v>
      </c>
      <c r="L21" s="90" t="str">
        <f t="shared" si="0"/>
        <v>ALTO</v>
      </c>
    </row>
    <row r="22" spans="2:12" ht="74.099999999999994" customHeight="1" x14ac:dyDescent="0.2">
      <c r="B22" s="88" t="s">
        <v>19</v>
      </c>
      <c r="C22" s="125" t="str">
        <f>'IDENTIFICACION Y ANALISIS'!B24</f>
        <v>Inadecuada identificación de las condiciones contractuales</v>
      </c>
      <c r="D22" s="126"/>
      <c r="E22" s="126"/>
      <c r="F22" s="126"/>
      <c r="G22" s="127"/>
      <c r="H22" s="89" t="s">
        <v>81</v>
      </c>
      <c r="I22" s="85">
        <v>1</v>
      </c>
      <c r="J22" s="86">
        <v>3</v>
      </c>
      <c r="K22" s="86">
        <f t="shared" si="1"/>
        <v>4</v>
      </c>
      <c r="L22" s="90" t="str">
        <f t="shared" si="0"/>
        <v>BAJO</v>
      </c>
    </row>
    <row r="23" spans="2:12" ht="53.25" customHeight="1" x14ac:dyDescent="0.2">
      <c r="B23" s="88" t="s">
        <v>19</v>
      </c>
      <c r="C23" s="125" t="str">
        <f>'IDENTIFICACION Y ANALISIS'!B25</f>
        <v>Apertura de procesos sin disponibilidad  presupuestal</v>
      </c>
      <c r="D23" s="126"/>
      <c r="E23" s="126"/>
      <c r="F23" s="126"/>
      <c r="G23" s="127"/>
      <c r="H23" s="89" t="s">
        <v>82</v>
      </c>
      <c r="I23" s="85">
        <v>1</v>
      </c>
      <c r="J23" s="86">
        <v>5</v>
      </c>
      <c r="K23" s="86">
        <f t="shared" si="1"/>
        <v>6</v>
      </c>
      <c r="L23" s="90" t="str">
        <f t="shared" si="0"/>
        <v>ALTO</v>
      </c>
    </row>
    <row r="24" spans="2:12" ht="53.25" customHeight="1" x14ac:dyDescent="0.2">
      <c r="B24" s="88" t="s">
        <v>31</v>
      </c>
      <c r="C24" s="125" t="str">
        <f>'IDENTIFICACION Y ANALISIS'!B27</f>
        <v>Inadecuada evaluación de las ofertas y/o verificación de requisitos habilitantes</v>
      </c>
      <c r="D24" s="126"/>
      <c r="E24" s="126"/>
      <c r="F24" s="126"/>
      <c r="G24" s="127"/>
      <c r="H24" s="89" t="s">
        <v>76</v>
      </c>
      <c r="I24" s="85">
        <v>2</v>
      </c>
      <c r="J24" s="86">
        <v>3</v>
      </c>
      <c r="K24" s="86">
        <f t="shared" si="1"/>
        <v>5</v>
      </c>
      <c r="L24" s="90" t="str">
        <f t="shared" si="0"/>
        <v>MEDIO</v>
      </c>
    </row>
    <row r="25" spans="2:12" ht="53.25" customHeight="1" x14ac:dyDescent="0.2">
      <c r="B25" s="88" t="s">
        <v>31</v>
      </c>
      <c r="C25" s="125" t="str">
        <f>'IDENTIFICACION Y ANALISIS'!B28</f>
        <v>Falta de claridad en la elaboración de los actos administrativos</v>
      </c>
      <c r="D25" s="126"/>
      <c r="E25" s="126"/>
      <c r="F25" s="126"/>
      <c r="G25" s="127"/>
      <c r="H25" s="89" t="s">
        <v>83</v>
      </c>
      <c r="I25" s="85">
        <v>2</v>
      </c>
      <c r="J25" s="86">
        <v>2</v>
      </c>
      <c r="K25" s="86">
        <f t="shared" si="1"/>
        <v>4</v>
      </c>
      <c r="L25" s="90" t="str">
        <f t="shared" si="0"/>
        <v>BAJO</v>
      </c>
    </row>
    <row r="26" spans="2:12" ht="53.25" customHeight="1" x14ac:dyDescent="0.2">
      <c r="B26" s="88" t="s">
        <v>31</v>
      </c>
      <c r="C26" s="125" t="str">
        <f>'IDENTIFICACION Y ANALISIS'!B29</f>
        <v>Contestación inoportuna a todas las observaciones formuladas a los documentos de la contratación</v>
      </c>
      <c r="D26" s="126"/>
      <c r="E26" s="126"/>
      <c r="F26" s="126"/>
      <c r="G26" s="127"/>
      <c r="H26" s="89" t="s">
        <v>83</v>
      </c>
      <c r="I26" s="85">
        <v>2</v>
      </c>
      <c r="J26" s="86">
        <v>2</v>
      </c>
      <c r="K26" s="86">
        <f t="shared" si="1"/>
        <v>4</v>
      </c>
      <c r="L26" s="90" t="str">
        <f t="shared" si="0"/>
        <v>BAJO</v>
      </c>
    </row>
    <row r="27" spans="2:12" ht="53.25" customHeight="1" x14ac:dyDescent="0.2">
      <c r="B27" s="88" t="s">
        <v>31</v>
      </c>
      <c r="C27" s="125" t="str">
        <f>'IDENTIFICACION Y ANALISIS'!B30</f>
        <v>No publicación de la documentación del proceso de selección en el SECOP</v>
      </c>
      <c r="D27" s="126"/>
      <c r="E27" s="126"/>
      <c r="F27" s="126"/>
      <c r="G27" s="127"/>
      <c r="H27" s="89" t="s">
        <v>83</v>
      </c>
      <c r="I27" s="85">
        <v>1</v>
      </c>
      <c r="J27" s="86">
        <v>2</v>
      </c>
      <c r="K27" s="86">
        <f t="shared" si="1"/>
        <v>3</v>
      </c>
      <c r="L27" s="90" t="str">
        <f t="shared" si="0"/>
        <v>BAJO</v>
      </c>
    </row>
    <row r="28" spans="2:12" ht="53.25" customHeight="1" x14ac:dyDescent="0.2">
      <c r="B28" s="88" t="s">
        <v>31</v>
      </c>
      <c r="C28" s="125" t="str">
        <f>'IDENTIFICACION Y ANALISIS'!B31</f>
        <v>Confabulacion de los proponentes (Colusión)</v>
      </c>
      <c r="D28" s="126"/>
      <c r="E28" s="126"/>
      <c r="F28" s="126"/>
      <c r="G28" s="127"/>
      <c r="H28" s="89" t="s">
        <v>84</v>
      </c>
      <c r="I28" s="85">
        <v>3</v>
      </c>
      <c r="J28" s="86">
        <v>3</v>
      </c>
      <c r="K28" s="86">
        <f t="shared" si="1"/>
        <v>6</v>
      </c>
      <c r="L28" s="90" t="str">
        <f t="shared" si="0"/>
        <v>ALTO</v>
      </c>
    </row>
    <row r="29" spans="2:12" ht="53.25" customHeight="1" x14ac:dyDescent="0.2">
      <c r="B29" s="88" t="s">
        <v>31</v>
      </c>
      <c r="C29" s="125" t="str">
        <f>'IDENTIFICACION Y ANALISIS'!B32</f>
        <v>Selección de ofertas con precios  artificialmente bajos.</v>
      </c>
      <c r="D29" s="126"/>
      <c r="E29" s="126"/>
      <c r="F29" s="126"/>
      <c r="G29" s="127"/>
      <c r="H29" s="89" t="s">
        <v>85</v>
      </c>
      <c r="I29" s="85">
        <v>2</v>
      </c>
      <c r="J29" s="86">
        <v>3</v>
      </c>
      <c r="K29" s="86">
        <f t="shared" si="1"/>
        <v>5</v>
      </c>
      <c r="L29" s="90" t="str">
        <f t="shared" si="0"/>
        <v>MEDIO</v>
      </c>
    </row>
    <row r="30" spans="2:12" ht="53.25" customHeight="1" x14ac:dyDescent="0.2">
      <c r="B30" s="88" t="s">
        <v>39</v>
      </c>
      <c r="C30" s="125" t="str">
        <f>'IDENTIFICACION Y ANALISIS'!B34</f>
        <v xml:space="preserve">Riesgo de que no se firme el contrato. </v>
      </c>
      <c r="D30" s="126"/>
      <c r="E30" s="126"/>
      <c r="F30" s="126"/>
      <c r="G30" s="127"/>
      <c r="H30" s="89" t="s">
        <v>86</v>
      </c>
      <c r="I30" s="85">
        <v>1</v>
      </c>
      <c r="J30" s="86">
        <v>5</v>
      </c>
      <c r="K30" s="86">
        <f t="shared" ref="K30:K45" si="2">+I30+J30</f>
        <v>6</v>
      </c>
      <c r="L30" s="90" t="str">
        <f t="shared" ref="L30:L45" si="3">IF(K30&lt;=4,"BAJO",IF(K30=5,"MEDIO",IF(K30=6,"ALTO",IF(K30=7,"ALTO","EXTREMO"))))</f>
        <v>ALTO</v>
      </c>
    </row>
    <row r="31" spans="2:12" ht="53.25" customHeight="1" x14ac:dyDescent="0.2">
      <c r="B31" s="88" t="s">
        <v>39</v>
      </c>
      <c r="C31" s="125" t="str">
        <f>'IDENTIFICACION Y ANALISIS'!B35</f>
        <v>Falta de constitución o constitución tardía de la garantía única. Aceptación de garantías que no se ajustan a lo contemplado en el contrato</v>
      </c>
      <c r="D31" s="126"/>
      <c r="E31" s="126"/>
      <c r="F31" s="126"/>
      <c r="G31" s="127"/>
      <c r="H31" s="89" t="s">
        <v>87</v>
      </c>
      <c r="I31" s="85">
        <v>3</v>
      </c>
      <c r="J31" s="86">
        <v>2</v>
      </c>
      <c r="K31" s="86">
        <f t="shared" si="2"/>
        <v>5</v>
      </c>
      <c r="L31" s="90" t="str">
        <f t="shared" si="3"/>
        <v>MEDIO</v>
      </c>
    </row>
    <row r="32" spans="2:12" ht="53.25" customHeight="1" x14ac:dyDescent="0.2">
      <c r="B32" s="88" t="s">
        <v>39</v>
      </c>
      <c r="C32" s="125" t="str">
        <f>'IDENTIFICACION Y ANALISIS'!B36</f>
        <v>Falta de solicitud o solicitud tardía del registro  presupuestal</v>
      </c>
      <c r="D32" s="126"/>
      <c r="E32" s="126"/>
      <c r="F32" s="126"/>
      <c r="G32" s="127"/>
      <c r="H32" s="89" t="s">
        <v>87</v>
      </c>
      <c r="I32" s="85">
        <v>1</v>
      </c>
      <c r="J32" s="86">
        <v>2</v>
      </c>
      <c r="K32" s="86">
        <f t="shared" si="2"/>
        <v>3</v>
      </c>
      <c r="L32" s="90" t="str">
        <f t="shared" si="3"/>
        <v>BAJO</v>
      </c>
    </row>
    <row r="33" spans="2:12" ht="53.25" customHeight="1" x14ac:dyDescent="0.2">
      <c r="B33" s="88" t="s">
        <v>39</v>
      </c>
      <c r="C33" s="125" t="str">
        <f>'IDENTIFICACION Y ANALISIS'!B37</f>
        <v>No publicación de la documentación del proceso de selección en el SECOP</v>
      </c>
      <c r="D33" s="126"/>
      <c r="E33" s="126"/>
      <c r="F33" s="126"/>
      <c r="G33" s="127"/>
      <c r="H33" s="89" t="s">
        <v>88</v>
      </c>
      <c r="I33" s="85">
        <v>1</v>
      </c>
      <c r="J33" s="86">
        <v>1</v>
      </c>
      <c r="K33" s="86">
        <f t="shared" si="2"/>
        <v>2</v>
      </c>
      <c r="L33" s="90" t="str">
        <f t="shared" si="3"/>
        <v>BAJO</v>
      </c>
    </row>
    <row r="34" spans="2:12" ht="53.25" customHeight="1" x14ac:dyDescent="0.2">
      <c r="B34" s="88" t="s">
        <v>43</v>
      </c>
      <c r="C34" s="125" t="str">
        <f>'IDENTIFICACION Y ANALISIS'!B39</f>
        <v>Fluctuaciones del valor de la moneda</v>
      </c>
      <c r="D34" s="126"/>
      <c r="E34" s="126"/>
      <c r="F34" s="126"/>
      <c r="G34" s="127"/>
      <c r="H34" s="89" t="s">
        <v>89</v>
      </c>
      <c r="I34" s="85">
        <v>1</v>
      </c>
      <c r="J34" s="86">
        <v>3</v>
      </c>
      <c r="K34" s="86">
        <f t="shared" si="2"/>
        <v>4</v>
      </c>
      <c r="L34" s="90" t="str">
        <f t="shared" si="3"/>
        <v>BAJO</v>
      </c>
    </row>
    <row r="35" spans="2:12" ht="53.25" customHeight="1" x14ac:dyDescent="0.2">
      <c r="B35" s="88" t="s">
        <v>43</v>
      </c>
      <c r="C35" s="125" t="str">
        <f>'IDENTIFICACION Y ANALISIS'!B40</f>
        <v>Variación de los precios del mercado</v>
      </c>
      <c r="D35" s="126"/>
      <c r="E35" s="126"/>
      <c r="F35" s="126"/>
      <c r="G35" s="127"/>
      <c r="H35" s="89" t="s">
        <v>89</v>
      </c>
      <c r="I35" s="85">
        <v>1</v>
      </c>
      <c r="J35" s="86">
        <v>3</v>
      </c>
      <c r="K35" s="86">
        <f t="shared" si="2"/>
        <v>4</v>
      </c>
      <c r="L35" s="90" t="str">
        <f t="shared" si="3"/>
        <v>BAJO</v>
      </c>
    </row>
    <row r="36" spans="2:12" ht="53.25" customHeight="1" x14ac:dyDescent="0.2">
      <c r="B36" s="88" t="s">
        <v>43</v>
      </c>
      <c r="C36" s="125" t="str">
        <f>'IDENTIFICACION Y ANALISIS'!B41</f>
        <v>Factores políticos o macroeconómicos.</v>
      </c>
      <c r="D36" s="126"/>
      <c r="E36" s="126"/>
      <c r="F36" s="126"/>
      <c r="G36" s="127"/>
      <c r="H36" s="89" t="s">
        <v>90</v>
      </c>
      <c r="I36" s="85">
        <v>1</v>
      </c>
      <c r="J36" s="86">
        <v>2</v>
      </c>
      <c r="K36" s="86">
        <f t="shared" si="2"/>
        <v>3</v>
      </c>
      <c r="L36" s="90" t="str">
        <f t="shared" si="3"/>
        <v>BAJO</v>
      </c>
    </row>
    <row r="37" spans="2:12" ht="53.25" customHeight="1" x14ac:dyDescent="0.2">
      <c r="B37" s="88" t="s">
        <v>43</v>
      </c>
      <c r="C37" s="125" t="str">
        <f>'IDENTIFICACION Y ANALISIS'!B42</f>
        <v>Variación en la disponibilidad o en el costo de los insumos necesarios para prestar los servicios.</v>
      </c>
      <c r="D37" s="126"/>
      <c r="E37" s="126"/>
      <c r="F37" s="126"/>
      <c r="G37" s="127"/>
      <c r="H37" s="89" t="s">
        <v>89</v>
      </c>
      <c r="I37" s="85">
        <v>1</v>
      </c>
      <c r="J37" s="86">
        <v>3</v>
      </c>
      <c r="K37" s="86">
        <f t="shared" si="2"/>
        <v>4</v>
      </c>
      <c r="L37" s="90" t="str">
        <f t="shared" si="3"/>
        <v>BAJO</v>
      </c>
    </row>
    <row r="38" spans="2:12" ht="53.25" customHeight="1" x14ac:dyDescent="0.2">
      <c r="B38" s="88" t="s">
        <v>43</v>
      </c>
      <c r="C38" s="125" t="str">
        <f>'IDENTIFICACION Y ANALISIS'!B43</f>
        <v>Incumplimiento de compromisos adquiridos por el contratista seleccionado con sus subcontratistas, suministradores de bienes y servicios.</v>
      </c>
      <c r="D38" s="126"/>
      <c r="E38" s="126"/>
      <c r="F38" s="126"/>
      <c r="G38" s="127"/>
      <c r="H38" s="89" t="s">
        <v>91</v>
      </c>
      <c r="I38" s="85">
        <v>2</v>
      </c>
      <c r="J38" s="86">
        <v>4</v>
      </c>
      <c r="K38" s="86">
        <f t="shared" si="2"/>
        <v>6</v>
      </c>
      <c r="L38" s="90" t="str">
        <f t="shared" si="3"/>
        <v>ALTO</v>
      </c>
    </row>
    <row r="39" spans="2:12" ht="53.25" customHeight="1" x14ac:dyDescent="0.2">
      <c r="B39" s="88" t="s">
        <v>43</v>
      </c>
      <c r="C39" s="125" t="str">
        <f>'IDENTIFICACION Y ANALISIS'!B44</f>
        <v>Incumplimiento de la administración en los pagos.</v>
      </c>
      <c r="D39" s="126"/>
      <c r="E39" s="126"/>
      <c r="F39" s="126"/>
      <c r="G39" s="127"/>
      <c r="H39" s="89" t="s">
        <v>87</v>
      </c>
      <c r="I39" s="85">
        <v>3</v>
      </c>
      <c r="J39" s="86">
        <v>2</v>
      </c>
      <c r="K39" s="86">
        <f t="shared" si="2"/>
        <v>5</v>
      </c>
      <c r="L39" s="90" t="str">
        <f t="shared" si="3"/>
        <v>MEDIO</v>
      </c>
    </row>
    <row r="40" spans="2:12" ht="53.25" customHeight="1" x14ac:dyDescent="0.2">
      <c r="B40" s="88" t="s">
        <v>43</v>
      </c>
      <c r="C40" s="125" t="str">
        <f>'IDENTIFICACION Y ANALISIS'!B45</f>
        <v>Defecto en la instalación de equipos</v>
      </c>
      <c r="D40" s="126"/>
      <c r="E40" s="126"/>
      <c r="F40" s="126"/>
      <c r="G40" s="127"/>
      <c r="H40" s="89" t="s">
        <v>92</v>
      </c>
      <c r="I40" s="85">
        <v>3</v>
      </c>
      <c r="J40" s="86">
        <v>3</v>
      </c>
      <c r="K40" s="86">
        <f t="shared" si="2"/>
        <v>6</v>
      </c>
      <c r="L40" s="90" t="str">
        <f t="shared" si="3"/>
        <v>ALTO</v>
      </c>
    </row>
    <row r="41" spans="2:12" ht="53.25" customHeight="1" x14ac:dyDescent="0.2">
      <c r="B41" s="88" t="s">
        <v>43</v>
      </c>
      <c r="C41" s="125" t="str">
        <f>'IDENTIFICACION Y ANALISIS'!B46</f>
        <v>Defectos en los equipos.</v>
      </c>
      <c r="D41" s="126"/>
      <c r="E41" s="126"/>
      <c r="F41" s="126"/>
      <c r="G41" s="127"/>
      <c r="H41" s="89" t="s">
        <v>93</v>
      </c>
      <c r="I41" s="85">
        <v>3</v>
      </c>
      <c r="J41" s="86">
        <v>3</v>
      </c>
      <c r="K41" s="86">
        <f t="shared" si="2"/>
        <v>6</v>
      </c>
      <c r="L41" s="90" t="str">
        <f t="shared" si="3"/>
        <v>ALTO</v>
      </c>
    </row>
    <row r="42" spans="2:12" ht="53.25" customHeight="1" x14ac:dyDescent="0.2">
      <c r="B42" s="88" t="s">
        <v>43</v>
      </c>
      <c r="C42" s="125" t="str">
        <f>'IDENTIFICACION Y ANALISIS'!B47</f>
        <v>Daños a los equipos objeto de mantenimiento y/o otros bienes</v>
      </c>
      <c r="D42" s="126"/>
      <c r="E42" s="126"/>
      <c r="F42" s="126"/>
      <c r="G42" s="127"/>
      <c r="H42" s="89" t="s">
        <v>93</v>
      </c>
      <c r="I42" s="85">
        <v>3</v>
      </c>
      <c r="J42" s="86">
        <v>3</v>
      </c>
      <c r="K42" s="86">
        <f t="shared" si="2"/>
        <v>6</v>
      </c>
      <c r="L42" s="90" t="str">
        <f t="shared" si="3"/>
        <v>ALTO</v>
      </c>
    </row>
    <row r="43" spans="2:12" ht="53.25" customHeight="1" x14ac:dyDescent="0.2">
      <c r="B43" s="88" t="s">
        <v>43</v>
      </c>
      <c r="C43" s="125" t="str">
        <f>'IDENTIFICACION Y ANALISIS'!B48</f>
        <v>Imposición de nuevos tributos</v>
      </c>
      <c r="D43" s="126"/>
      <c r="E43" s="126"/>
      <c r="F43" s="126"/>
      <c r="G43" s="127"/>
      <c r="H43" s="89" t="s">
        <v>94</v>
      </c>
      <c r="I43" s="85">
        <v>1</v>
      </c>
      <c r="J43" s="86">
        <v>1</v>
      </c>
      <c r="K43" s="86">
        <f t="shared" si="2"/>
        <v>2</v>
      </c>
      <c r="L43" s="90" t="str">
        <f t="shared" si="3"/>
        <v>BAJO</v>
      </c>
    </row>
    <row r="44" spans="2:12" ht="53.25" customHeight="1" x14ac:dyDescent="0.2">
      <c r="B44" s="88" t="s">
        <v>43</v>
      </c>
      <c r="C44" s="125" t="str">
        <f>'IDENTIFICACION Y ANALISIS'!B49</f>
        <v>Imposición de nuevos trámites o permisos</v>
      </c>
      <c r="D44" s="126"/>
      <c r="E44" s="126"/>
      <c r="F44" s="126"/>
      <c r="G44" s="127"/>
      <c r="H44" s="89" t="s">
        <v>87</v>
      </c>
      <c r="I44" s="85">
        <v>1</v>
      </c>
      <c r="J44" s="86">
        <v>2</v>
      </c>
      <c r="K44" s="86">
        <f t="shared" si="2"/>
        <v>3</v>
      </c>
      <c r="L44" s="90" t="str">
        <f t="shared" si="3"/>
        <v>BAJO</v>
      </c>
    </row>
    <row r="45" spans="2:12" ht="53.25" customHeight="1" thickBot="1" x14ac:dyDescent="0.25">
      <c r="B45" s="88" t="s">
        <v>43</v>
      </c>
      <c r="C45" s="125" t="str">
        <f>'IDENTIFICACION Y ANALISIS'!B50</f>
        <v>Variación de tasas o tarifas</v>
      </c>
      <c r="D45" s="126"/>
      <c r="E45" s="126"/>
      <c r="F45" s="126"/>
      <c r="G45" s="127"/>
      <c r="H45" s="89" t="s">
        <v>94</v>
      </c>
      <c r="I45" s="85">
        <v>1</v>
      </c>
      <c r="J45" s="86">
        <v>1</v>
      </c>
      <c r="K45" s="86">
        <f t="shared" si="2"/>
        <v>2</v>
      </c>
      <c r="L45" s="90" t="str">
        <f t="shared" si="3"/>
        <v>BAJO</v>
      </c>
    </row>
    <row r="46" spans="2:12" ht="12.75" customHeight="1" x14ac:dyDescent="0.2">
      <c r="B46" s="92"/>
      <c r="C46" s="93"/>
      <c r="D46" s="93"/>
      <c r="E46" s="93"/>
      <c r="F46" s="93"/>
      <c r="G46" s="93"/>
      <c r="H46" s="93"/>
      <c r="I46" s="93"/>
      <c r="J46" s="93"/>
      <c r="K46" s="93"/>
      <c r="L46" s="94"/>
    </row>
    <row r="47" spans="2:12" x14ac:dyDescent="0.2">
      <c r="B47" s="75"/>
      <c r="C47" s="179"/>
      <c r="D47" s="179"/>
      <c r="E47" s="179"/>
      <c r="F47" s="76"/>
      <c r="G47" s="76"/>
      <c r="H47" s="165"/>
      <c r="I47" s="165"/>
      <c r="J47" s="76"/>
      <c r="K47" s="76"/>
      <c r="L47" s="77"/>
    </row>
    <row r="48" spans="2:12" ht="19.5" customHeight="1" x14ac:dyDescent="0.2">
      <c r="B48" s="160" t="s">
        <v>95</v>
      </c>
      <c r="C48" s="161" t="s">
        <v>96</v>
      </c>
      <c r="D48" s="161"/>
      <c r="E48" s="95" t="s">
        <v>97</v>
      </c>
      <c r="F48" s="76"/>
      <c r="G48" s="164" t="s">
        <v>73</v>
      </c>
      <c r="H48" s="96" t="s">
        <v>98</v>
      </c>
      <c r="I48" s="96" t="s">
        <v>97</v>
      </c>
      <c r="J48" s="76"/>
      <c r="K48" s="76"/>
      <c r="L48" s="77"/>
    </row>
    <row r="49" spans="2:14" ht="21" customHeight="1" x14ac:dyDescent="0.2">
      <c r="B49" s="160"/>
      <c r="C49" s="162" t="s">
        <v>99</v>
      </c>
      <c r="D49" s="162"/>
      <c r="E49" s="97">
        <v>1</v>
      </c>
      <c r="F49" s="76"/>
      <c r="G49" s="164"/>
      <c r="H49" s="97" t="s">
        <v>100</v>
      </c>
      <c r="I49" s="98">
        <v>1</v>
      </c>
      <c r="J49" s="76"/>
      <c r="K49" s="76"/>
      <c r="L49" s="77"/>
    </row>
    <row r="50" spans="2:14" ht="15.75" customHeight="1" x14ac:dyDescent="0.2">
      <c r="B50" s="160"/>
      <c r="C50" s="162" t="s">
        <v>101</v>
      </c>
      <c r="D50" s="162"/>
      <c r="E50" s="97">
        <v>2</v>
      </c>
      <c r="F50" s="76"/>
      <c r="G50" s="164"/>
      <c r="H50" s="97" t="s">
        <v>102</v>
      </c>
      <c r="I50" s="98">
        <v>2</v>
      </c>
      <c r="J50" s="76"/>
      <c r="K50" s="76"/>
      <c r="L50" s="77"/>
      <c r="N50" s="5"/>
    </row>
    <row r="51" spans="2:14" ht="24.75" customHeight="1" x14ac:dyDescent="0.2">
      <c r="B51" s="160"/>
      <c r="C51" s="162" t="s">
        <v>103</v>
      </c>
      <c r="D51" s="162"/>
      <c r="E51" s="97">
        <v>3</v>
      </c>
      <c r="F51" s="76"/>
      <c r="G51" s="164"/>
      <c r="H51" s="97" t="s">
        <v>104</v>
      </c>
      <c r="I51" s="98">
        <v>3</v>
      </c>
      <c r="J51" s="76"/>
      <c r="K51" s="76"/>
      <c r="L51" s="77"/>
    </row>
    <row r="52" spans="2:14" ht="18" customHeight="1" x14ac:dyDescent="0.2">
      <c r="B52" s="160"/>
      <c r="C52" s="162" t="s">
        <v>105</v>
      </c>
      <c r="D52" s="162"/>
      <c r="E52" s="97">
        <v>4</v>
      </c>
      <c r="F52" s="76"/>
      <c r="G52" s="164"/>
      <c r="H52" s="97" t="s">
        <v>106</v>
      </c>
      <c r="I52" s="98">
        <v>4</v>
      </c>
      <c r="J52" s="76"/>
      <c r="K52" s="76"/>
      <c r="L52" s="77"/>
    </row>
    <row r="53" spans="2:14" ht="29.25" customHeight="1" x14ac:dyDescent="0.2">
      <c r="B53" s="160"/>
      <c r="C53" s="162" t="s">
        <v>107</v>
      </c>
      <c r="D53" s="162"/>
      <c r="E53" s="97">
        <v>5</v>
      </c>
      <c r="F53" s="76"/>
      <c r="G53" s="164"/>
      <c r="H53" s="97" t="s">
        <v>108</v>
      </c>
      <c r="I53" s="98">
        <v>5</v>
      </c>
      <c r="J53" s="76"/>
      <c r="K53" s="76"/>
      <c r="L53" s="77"/>
    </row>
    <row r="54" spans="2:14" ht="16.5" customHeight="1" x14ac:dyDescent="0.2">
      <c r="B54" s="99"/>
      <c r="C54" s="100"/>
      <c r="D54" s="100"/>
      <c r="E54" s="100"/>
      <c r="F54" s="76"/>
      <c r="G54" s="100"/>
      <c r="H54" s="100"/>
      <c r="I54" s="100"/>
      <c r="J54" s="100"/>
      <c r="K54" s="100"/>
      <c r="L54" s="77"/>
    </row>
    <row r="55" spans="2:14" ht="16.5" customHeight="1" x14ac:dyDescent="0.2">
      <c r="B55" s="99"/>
      <c r="C55" s="165" t="s">
        <v>109</v>
      </c>
      <c r="D55" s="165"/>
      <c r="E55" s="165"/>
      <c r="F55" s="165"/>
      <c r="G55" s="165"/>
      <c r="H55" s="174"/>
      <c r="I55" s="174"/>
      <c r="J55" s="174"/>
      <c r="K55" s="174"/>
      <c r="L55" s="77"/>
    </row>
    <row r="56" spans="2:14" ht="69.75" customHeight="1" x14ac:dyDescent="0.2">
      <c r="B56" s="99"/>
      <c r="C56" s="162" t="s">
        <v>110</v>
      </c>
      <c r="D56" s="162"/>
      <c r="E56" s="162"/>
      <c r="F56" s="97" t="s">
        <v>111</v>
      </c>
      <c r="G56" s="97" t="s">
        <v>112</v>
      </c>
      <c r="H56" s="97" t="s">
        <v>113</v>
      </c>
      <c r="I56" s="162" t="s">
        <v>114</v>
      </c>
      <c r="J56" s="162"/>
      <c r="K56" s="162" t="s">
        <v>115</v>
      </c>
      <c r="L56" s="166"/>
    </row>
    <row r="57" spans="2:14" ht="69.75" customHeight="1" x14ac:dyDescent="0.2">
      <c r="B57" s="99"/>
      <c r="C57" s="162" t="s">
        <v>116</v>
      </c>
      <c r="D57" s="162"/>
      <c r="E57" s="162"/>
      <c r="F57" s="97" t="s">
        <v>117</v>
      </c>
      <c r="G57" s="97" t="s">
        <v>118</v>
      </c>
      <c r="H57" s="97" t="s">
        <v>119</v>
      </c>
      <c r="I57" s="162" t="s">
        <v>120</v>
      </c>
      <c r="J57" s="162"/>
      <c r="K57" s="162" t="s">
        <v>121</v>
      </c>
      <c r="L57" s="166"/>
    </row>
    <row r="58" spans="2:14" x14ac:dyDescent="0.2">
      <c r="B58" s="75"/>
      <c r="C58" s="161" t="s">
        <v>122</v>
      </c>
      <c r="D58" s="161"/>
      <c r="E58" s="161" t="s">
        <v>97</v>
      </c>
      <c r="F58" s="101" t="s">
        <v>100</v>
      </c>
      <c r="G58" s="101" t="s">
        <v>102</v>
      </c>
      <c r="H58" s="102" t="s">
        <v>104</v>
      </c>
      <c r="I58" s="168" t="s">
        <v>106</v>
      </c>
      <c r="J58" s="168"/>
      <c r="K58" s="161" t="s">
        <v>108</v>
      </c>
      <c r="L58" s="175"/>
    </row>
    <row r="59" spans="2:14" x14ac:dyDescent="0.2">
      <c r="B59" s="75"/>
      <c r="C59" s="161"/>
      <c r="D59" s="161"/>
      <c r="E59" s="161"/>
      <c r="F59" s="103">
        <v>1</v>
      </c>
      <c r="G59" s="103">
        <v>2</v>
      </c>
      <c r="H59" s="103">
        <v>3</v>
      </c>
      <c r="I59" s="176">
        <v>4</v>
      </c>
      <c r="J59" s="176"/>
      <c r="K59" s="176">
        <v>5</v>
      </c>
      <c r="L59" s="177"/>
    </row>
    <row r="60" spans="2:14" ht="19.5" customHeight="1" x14ac:dyDescent="0.2">
      <c r="B60" s="75"/>
      <c r="C60" s="162" t="s">
        <v>99</v>
      </c>
      <c r="D60" s="162"/>
      <c r="E60" s="104">
        <v>1</v>
      </c>
      <c r="F60" s="105">
        <v>2</v>
      </c>
      <c r="G60" s="105">
        <v>3</v>
      </c>
      <c r="H60" s="105">
        <v>4</v>
      </c>
      <c r="I60" s="178">
        <v>5</v>
      </c>
      <c r="J60" s="178"/>
      <c r="K60" s="169">
        <v>6</v>
      </c>
      <c r="L60" s="170"/>
    </row>
    <row r="61" spans="2:14" ht="21.75" customHeight="1" x14ac:dyDescent="0.2">
      <c r="B61" s="75"/>
      <c r="C61" s="162" t="s">
        <v>101</v>
      </c>
      <c r="D61" s="162"/>
      <c r="E61" s="104">
        <v>2</v>
      </c>
      <c r="F61" s="105">
        <v>3</v>
      </c>
      <c r="G61" s="105">
        <v>4</v>
      </c>
      <c r="H61" s="106">
        <v>5</v>
      </c>
      <c r="I61" s="169">
        <v>6</v>
      </c>
      <c r="J61" s="169"/>
      <c r="K61" s="171">
        <v>7</v>
      </c>
      <c r="L61" s="172"/>
    </row>
    <row r="62" spans="2:14" ht="26.25" customHeight="1" x14ac:dyDescent="0.2">
      <c r="B62" s="75"/>
      <c r="C62" s="162" t="s">
        <v>103</v>
      </c>
      <c r="D62" s="162"/>
      <c r="E62" s="104">
        <v>3</v>
      </c>
      <c r="F62" s="105">
        <v>4</v>
      </c>
      <c r="G62" s="106">
        <v>5</v>
      </c>
      <c r="H62" s="107">
        <v>6</v>
      </c>
      <c r="I62" s="169">
        <v>7</v>
      </c>
      <c r="J62" s="169"/>
      <c r="K62" s="167">
        <v>8</v>
      </c>
      <c r="L62" s="173"/>
    </row>
    <row r="63" spans="2:14" ht="21" customHeight="1" x14ac:dyDescent="0.2">
      <c r="B63" s="75"/>
      <c r="C63" s="162" t="s">
        <v>105</v>
      </c>
      <c r="D63" s="162"/>
      <c r="E63" s="104">
        <v>4</v>
      </c>
      <c r="F63" s="106">
        <v>5</v>
      </c>
      <c r="G63" s="107">
        <v>6</v>
      </c>
      <c r="H63" s="107">
        <v>7</v>
      </c>
      <c r="I63" s="167">
        <v>8</v>
      </c>
      <c r="J63" s="167"/>
      <c r="K63" s="167">
        <v>9</v>
      </c>
      <c r="L63" s="173"/>
    </row>
    <row r="64" spans="2:14" ht="27" customHeight="1" x14ac:dyDescent="0.2">
      <c r="B64" s="75"/>
      <c r="C64" s="162" t="s">
        <v>107</v>
      </c>
      <c r="D64" s="162"/>
      <c r="E64" s="104">
        <v>5</v>
      </c>
      <c r="F64" s="107">
        <v>6</v>
      </c>
      <c r="G64" s="107">
        <v>7</v>
      </c>
      <c r="H64" s="108">
        <v>8</v>
      </c>
      <c r="I64" s="167">
        <v>9</v>
      </c>
      <c r="J64" s="167"/>
      <c r="K64" s="167">
        <v>10</v>
      </c>
      <c r="L64" s="173"/>
    </row>
    <row r="65" spans="2:12" x14ac:dyDescent="0.2">
      <c r="B65" s="75"/>
      <c r="C65" s="76"/>
      <c r="D65" s="76"/>
      <c r="E65" s="76"/>
      <c r="F65" s="76"/>
      <c r="G65" s="76"/>
      <c r="H65" s="76"/>
      <c r="I65" s="76"/>
      <c r="J65" s="76"/>
      <c r="K65" s="76"/>
      <c r="L65" s="77"/>
    </row>
    <row r="66" spans="2:12" ht="19.5" customHeight="1" x14ac:dyDescent="0.2">
      <c r="B66" s="75"/>
      <c r="C66" s="76"/>
      <c r="D66" s="76"/>
      <c r="E66" s="76"/>
      <c r="F66" s="76"/>
      <c r="G66" s="165" t="s">
        <v>123</v>
      </c>
      <c r="H66" s="165"/>
      <c r="I66" s="76"/>
      <c r="J66" s="76"/>
      <c r="K66" s="76"/>
      <c r="L66" s="77"/>
    </row>
    <row r="67" spans="2:12" ht="18" customHeight="1" x14ac:dyDescent="0.2">
      <c r="B67" s="75"/>
      <c r="C67" s="76"/>
      <c r="D67" s="76"/>
      <c r="E67" s="76"/>
      <c r="F67" s="76"/>
      <c r="G67" s="101" t="s">
        <v>109</v>
      </c>
      <c r="H67" s="109" t="s">
        <v>122</v>
      </c>
      <c r="I67" s="76"/>
      <c r="J67" s="76"/>
      <c r="K67" s="76"/>
      <c r="L67" s="77"/>
    </row>
    <row r="68" spans="2:12" ht="18" customHeight="1" x14ac:dyDescent="0.2">
      <c r="B68" s="75"/>
      <c r="C68" s="76"/>
      <c r="D68" s="76"/>
      <c r="E68" s="76"/>
      <c r="F68" s="76"/>
      <c r="G68" s="108" t="s">
        <v>124</v>
      </c>
      <c r="H68" s="110" t="s">
        <v>125</v>
      </c>
      <c r="I68" s="76"/>
      <c r="J68" s="76"/>
      <c r="K68" s="76"/>
      <c r="L68" s="77"/>
    </row>
    <row r="69" spans="2:12" ht="18" customHeight="1" x14ac:dyDescent="0.2">
      <c r="B69" s="75"/>
      <c r="C69" s="76"/>
      <c r="D69" s="76"/>
      <c r="E69" s="76"/>
      <c r="F69" s="76"/>
      <c r="G69" s="107" t="s">
        <v>126</v>
      </c>
      <c r="H69" s="110" t="s">
        <v>127</v>
      </c>
      <c r="I69" s="76"/>
      <c r="J69" s="76"/>
      <c r="K69" s="76"/>
      <c r="L69" s="77"/>
    </row>
    <row r="70" spans="2:12" ht="18" customHeight="1" x14ac:dyDescent="0.2">
      <c r="B70" s="75"/>
      <c r="C70" s="76"/>
      <c r="D70" s="76"/>
      <c r="E70" s="76"/>
      <c r="F70" s="76"/>
      <c r="G70" s="106">
        <v>5</v>
      </c>
      <c r="H70" s="110" t="s">
        <v>128</v>
      </c>
      <c r="I70" s="76"/>
      <c r="J70" s="76"/>
      <c r="K70" s="76"/>
      <c r="L70" s="77"/>
    </row>
    <row r="71" spans="2:12" ht="18" customHeight="1" x14ac:dyDescent="0.2">
      <c r="B71" s="75"/>
      <c r="C71" s="76"/>
      <c r="D71" s="76"/>
      <c r="E71" s="76"/>
      <c r="F71" s="76"/>
      <c r="G71" s="105" t="s">
        <v>129</v>
      </c>
      <c r="H71" s="110" t="s">
        <v>130</v>
      </c>
      <c r="I71" s="76"/>
      <c r="J71" s="76"/>
      <c r="K71" s="76"/>
      <c r="L71" s="77"/>
    </row>
    <row r="72" spans="2:12" ht="13.5" thickBot="1" x14ac:dyDescent="0.25">
      <c r="B72" s="78"/>
      <c r="C72" s="79"/>
      <c r="D72" s="79"/>
      <c r="E72" s="79"/>
      <c r="F72" s="79"/>
      <c r="G72" s="79"/>
      <c r="H72" s="79"/>
      <c r="I72" s="79"/>
      <c r="J72" s="79"/>
      <c r="K72" s="79"/>
      <c r="L72" s="80"/>
    </row>
    <row r="76" spans="2:12" hidden="1" x14ac:dyDescent="0.2">
      <c r="B76" s="7" t="s">
        <v>68</v>
      </c>
    </row>
    <row r="77" spans="2:12" hidden="1" x14ac:dyDescent="0.2">
      <c r="B77" s="7" t="s">
        <v>131</v>
      </c>
    </row>
  </sheetData>
  <mergeCells count="77">
    <mergeCell ref="C35:G35"/>
    <mergeCell ref="C36:G36"/>
    <mergeCell ref="C37:G37"/>
    <mergeCell ref="C38:G38"/>
    <mergeCell ref="C62:D62"/>
    <mergeCell ref="C58:D59"/>
    <mergeCell ref="C44:G44"/>
    <mergeCell ref="C45:G45"/>
    <mergeCell ref="C39:G39"/>
    <mergeCell ref="C40:G40"/>
    <mergeCell ref="C41:G41"/>
    <mergeCell ref="C42:G42"/>
    <mergeCell ref="C43:G43"/>
    <mergeCell ref="H47:I47"/>
    <mergeCell ref="C57:E57"/>
    <mergeCell ref="C60:D60"/>
    <mergeCell ref="I60:J60"/>
    <mergeCell ref="C53:D53"/>
    <mergeCell ref="C56:E56"/>
    <mergeCell ref="C47:E47"/>
    <mergeCell ref="I61:J61"/>
    <mergeCell ref="E58:E59"/>
    <mergeCell ref="C55:K55"/>
    <mergeCell ref="K58:L58"/>
    <mergeCell ref="K59:L59"/>
    <mergeCell ref="K57:L57"/>
    <mergeCell ref="I59:J59"/>
    <mergeCell ref="G66:H66"/>
    <mergeCell ref="C61:D61"/>
    <mergeCell ref="K56:L56"/>
    <mergeCell ref="C64:D64"/>
    <mergeCell ref="C63:D63"/>
    <mergeCell ref="I64:J64"/>
    <mergeCell ref="I58:J58"/>
    <mergeCell ref="I56:J56"/>
    <mergeCell ref="I57:J57"/>
    <mergeCell ref="K60:L60"/>
    <mergeCell ref="K61:L61"/>
    <mergeCell ref="K62:L62"/>
    <mergeCell ref="K63:L63"/>
    <mergeCell ref="K64:L64"/>
    <mergeCell ref="I63:J63"/>
    <mergeCell ref="I62:J62"/>
    <mergeCell ref="B48:B53"/>
    <mergeCell ref="C48:D48"/>
    <mergeCell ref="C49:D49"/>
    <mergeCell ref="C17:G17"/>
    <mergeCell ref="C50:D50"/>
    <mergeCell ref="C51:D51"/>
    <mergeCell ref="C52:D52"/>
    <mergeCell ref="G48:G53"/>
    <mergeCell ref="C24:G24"/>
    <mergeCell ref="C25:G25"/>
    <mergeCell ref="C26:G26"/>
    <mergeCell ref="C21:G21"/>
    <mergeCell ref="C29:G29"/>
    <mergeCell ref="C30:G30"/>
    <mergeCell ref="C31:G31"/>
    <mergeCell ref="C32:G32"/>
    <mergeCell ref="H15:L15"/>
    <mergeCell ref="B15:G15"/>
    <mergeCell ref="B6:L6"/>
    <mergeCell ref="B2:B4"/>
    <mergeCell ref="B12:L12"/>
    <mergeCell ref="B7:L7"/>
    <mergeCell ref="C2:J4"/>
    <mergeCell ref="K2:L4"/>
    <mergeCell ref="C33:G33"/>
    <mergeCell ref="C34:G34"/>
    <mergeCell ref="C16:G16"/>
    <mergeCell ref="C18:G18"/>
    <mergeCell ref="C19:G19"/>
    <mergeCell ref="C20:G20"/>
    <mergeCell ref="C28:G28"/>
    <mergeCell ref="C22:G22"/>
    <mergeCell ref="C23:G23"/>
    <mergeCell ref="C27:G27"/>
  </mergeCells>
  <phoneticPr fontId="1" type="noConversion"/>
  <conditionalFormatting sqref="J17:K45">
    <cfRule type="expression" dxfId="17" priority="1" stopIfTrue="1">
      <formula>"""bajo"""</formula>
    </cfRule>
  </conditionalFormatting>
  <conditionalFormatting sqref="L17:L45">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5">
    <dataValidation type="list" allowBlank="1" showInputMessage="1" showErrorMessage="1" sqref="H15" xr:uid="{00000000-0002-0000-0200-000002000000}">
      <formula1>$B$76:$B$77</formula1>
    </dataValidation>
    <dataValidation type="list" allowBlank="1" showInputMessage="1" showErrorMessage="1" sqref="C17:G45" xr:uid="{00000000-0002-0000-0200-000003000000}">
      <formula1>INDIRECT($B$17)</formula1>
    </dataValidation>
    <dataValidation type="list" allowBlank="1" showInputMessage="1" showErrorMessage="1" sqref="I17:I45" xr:uid="{00000000-0002-0000-0200-000000000000}">
      <formula1>$E$49:$E$53</formula1>
    </dataValidation>
    <dataValidation type="list" allowBlank="1" showInputMessage="1" showErrorMessage="1" sqref="J17:J45" xr:uid="{00000000-0002-0000-0200-000001000000}">
      <formula1>$I$49:$I$53</formula1>
    </dataValidation>
    <dataValidation type="list" allowBlank="1" showInputMessage="1" showErrorMessage="1" sqref="B17:B45"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64"/>
  <sheetViews>
    <sheetView showGridLines="0" topLeftCell="B1" zoomScale="70" zoomScaleNormal="70" zoomScalePageLayoutView="70" workbookViewId="0">
      <selection activeCell="N38" sqref="B38:N38"/>
    </sheetView>
  </sheetViews>
  <sheetFormatPr baseColWidth="10" defaultColWidth="11.42578125" defaultRowHeight="12.75" x14ac:dyDescent="0.2"/>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7" width="14" customWidth="1"/>
    <col min="18" max="18" width="20.85546875" style="4" customWidth="1"/>
  </cols>
  <sheetData>
    <row r="2" spans="2:26" ht="48.75" customHeight="1" x14ac:dyDescent="0.2">
      <c r="B2" s="138"/>
      <c r="C2" s="145" t="s">
        <v>10</v>
      </c>
      <c r="D2" s="146"/>
      <c r="E2" s="146"/>
      <c r="F2" s="146"/>
      <c r="G2" s="146"/>
      <c r="H2" s="146"/>
      <c r="I2" s="146"/>
      <c r="J2" s="146"/>
      <c r="K2" s="146"/>
      <c r="L2" s="146"/>
      <c r="M2" s="146"/>
      <c r="N2" s="146"/>
      <c r="O2" s="146"/>
      <c r="P2" s="147"/>
      <c r="Q2" s="154" t="s">
        <v>1</v>
      </c>
      <c r="R2" s="155"/>
    </row>
    <row r="3" spans="2:26" ht="30" customHeight="1" x14ac:dyDescent="0.2">
      <c r="B3" s="138"/>
      <c r="C3" s="148"/>
      <c r="D3" s="149"/>
      <c r="E3" s="149"/>
      <c r="F3" s="149"/>
      <c r="G3" s="149"/>
      <c r="H3" s="149"/>
      <c r="I3" s="149"/>
      <c r="J3" s="149"/>
      <c r="K3" s="149"/>
      <c r="L3" s="149"/>
      <c r="M3" s="149"/>
      <c r="N3" s="149"/>
      <c r="O3" s="149"/>
      <c r="P3" s="150"/>
      <c r="Q3" s="156"/>
      <c r="R3" s="157"/>
    </row>
    <row r="4" spans="2:26" ht="39.75" customHeight="1" x14ac:dyDescent="0.2">
      <c r="B4" s="138"/>
      <c r="C4" s="151"/>
      <c r="D4" s="152"/>
      <c r="E4" s="152"/>
      <c r="F4" s="152"/>
      <c r="G4" s="152"/>
      <c r="H4" s="152"/>
      <c r="I4" s="152"/>
      <c r="J4" s="152"/>
      <c r="K4" s="152"/>
      <c r="L4" s="152"/>
      <c r="M4" s="152"/>
      <c r="N4" s="152"/>
      <c r="O4" s="152"/>
      <c r="P4" s="153"/>
      <c r="Q4" s="158"/>
      <c r="R4" s="159"/>
    </row>
    <row r="5" spans="2:26" ht="13.5" thickBot="1" x14ac:dyDescent="0.25"/>
    <row r="6" spans="2:26" ht="78.75" customHeight="1" thickBot="1" x14ac:dyDescent="0.25">
      <c r="B6" s="232" t="str">
        <f>+EVALUACION!B6</f>
        <v>Objeto Contractual: CONTRATAR EL SERVICIO DE MANTENIMIENTO, MEJORAMIENTO Y RENOVACIÓN DEL SISTEMA DE GRABACIÓN, AUDIO Y VÍDEO DE LA JUNTA ADMINISTRADORA LOCAL, DE PROPIEDAD DEL FONDO DE DESARROLLO LOCAL DE CHAPINERO</v>
      </c>
      <c r="C6" s="233"/>
      <c r="D6" s="233"/>
      <c r="E6" s="233"/>
      <c r="F6" s="233"/>
      <c r="G6" s="233"/>
      <c r="H6" s="233"/>
      <c r="I6" s="233"/>
      <c r="J6" s="233"/>
      <c r="K6" s="233"/>
      <c r="L6" s="233"/>
      <c r="M6" s="233"/>
      <c r="N6" s="233"/>
      <c r="O6" s="233"/>
      <c r="P6" s="233"/>
      <c r="Q6" s="233"/>
      <c r="R6" s="234"/>
      <c r="S6" s="1"/>
      <c r="T6" s="1"/>
      <c r="U6" s="1"/>
      <c r="V6" s="1"/>
      <c r="W6" s="1"/>
      <c r="X6" s="1"/>
      <c r="Y6" s="1"/>
      <c r="Z6" s="1"/>
    </row>
    <row r="7" spans="2:26" ht="24.75" customHeight="1" x14ac:dyDescent="0.2">
      <c r="B7" s="235" t="s">
        <v>13</v>
      </c>
      <c r="C7" s="236"/>
      <c r="D7" s="236"/>
      <c r="E7" s="236"/>
      <c r="F7" s="236"/>
      <c r="G7" s="236"/>
      <c r="H7" s="236"/>
      <c r="I7" s="236"/>
      <c r="J7" s="236"/>
      <c r="K7" s="236"/>
      <c r="L7" s="236"/>
      <c r="M7" s="236"/>
      <c r="N7" s="236"/>
      <c r="O7" s="236"/>
      <c r="P7" s="236"/>
      <c r="Q7" s="236"/>
      <c r="R7" s="237"/>
    </row>
    <row r="8" spans="2:26" ht="15.75" x14ac:dyDescent="0.25">
      <c r="B8" s="243" t="s">
        <v>132</v>
      </c>
      <c r="C8" s="244"/>
      <c r="D8" s="244"/>
      <c r="E8" s="244"/>
      <c r="F8" s="244"/>
      <c r="G8" s="244"/>
      <c r="H8" s="244"/>
      <c r="I8" s="244"/>
      <c r="J8" s="244"/>
      <c r="K8" s="244"/>
      <c r="L8" s="244"/>
      <c r="M8" s="244"/>
      <c r="N8" s="244"/>
      <c r="O8" s="244"/>
      <c r="P8" s="244"/>
      <c r="Q8" s="244"/>
      <c r="R8" s="244"/>
    </row>
    <row r="9" spans="2:26" ht="34.5" customHeight="1" x14ac:dyDescent="0.2">
      <c r="B9" s="241" t="s">
        <v>133</v>
      </c>
      <c r="C9" s="242"/>
      <c r="D9" s="242"/>
      <c r="E9" s="242"/>
      <c r="F9" s="242"/>
      <c r="G9" s="242"/>
      <c r="H9" s="242"/>
      <c r="I9" s="242"/>
      <c r="J9" s="242"/>
      <c r="K9" s="242"/>
      <c r="L9" s="242"/>
      <c r="M9" s="242"/>
      <c r="N9" s="242"/>
      <c r="O9" s="242"/>
      <c r="P9" s="242"/>
      <c r="Q9" s="242"/>
      <c r="R9" s="242"/>
    </row>
    <row r="10" spans="2:26" ht="15.75" x14ac:dyDescent="0.25">
      <c r="B10" s="243" t="s">
        <v>134</v>
      </c>
      <c r="C10" s="244"/>
      <c r="D10" s="244"/>
      <c r="E10" s="244"/>
      <c r="F10" s="244"/>
      <c r="G10" s="244"/>
      <c r="H10" s="244"/>
      <c r="I10" s="244"/>
      <c r="J10" s="244"/>
      <c r="K10" s="244"/>
      <c r="L10" s="244"/>
      <c r="M10" s="244"/>
      <c r="N10" s="244"/>
      <c r="O10" s="244"/>
      <c r="P10" s="244"/>
      <c r="Q10" s="244"/>
      <c r="R10" s="244"/>
    </row>
    <row r="11" spans="2:26" x14ac:dyDescent="0.2">
      <c r="B11" s="75"/>
      <c r="R11" s="3"/>
    </row>
    <row r="12" spans="2:26" x14ac:dyDescent="0.2">
      <c r="B12" s="8"/>
      <c r="R12" s="3"/>
    </row>
    <row r="13" spans="2:26" x14ac:dyDescent="0.2">
      <c r="B13" s="8"/>
      <c r="R13" s="3"/>
    </row>
    <row r="14" spans="2:26" ht="7.5" customHeight="1" thickBot="1" x14ac:dyDescent="0.25">
      <c r="B14" s="2"/>
      <c r="R14" s="3"/>
    </row>
    <row r="15" spans="2:26" ht="93.75" customHeight="1" thickBot="1" x14ac:dyDescent="0.25">
      <c r="B15" s="111" t="s">
        <v>69</v>
      </c>
      <c r="C15" s="240" t="s">
        <v>70</v>
      </c>
      <c r="D15" s="240"/>
      <c r="E15" s="240"/>
      <c r="F15" s="240"/>
      <c r="G15" s="128" t="s">
        <v>135</v>
      </c>
      <c r="H15" s="128"/>
      <c r="I15" s="82" t="s">
        <v>72</v>
      </c>
      <c r="J15" s="82" t="s">
        <v>73</v>
      </c>
      <c r="K15" s="82" t="s">
        <v>74</v>
      </c>
      <c r="L15" s="82" t="s">
        <v>75</v>
      </c>
      <c r="M15" s="82" t="s">
        <v>136</v>
      </c>
      <c r="N15" s="82" t="s">
        <v>137</v>
      </c>
      <c r="O15" s="82" t="s">
        <v>138</v>
      </c>
      <c r="P15" s="82" t="s">
        <v>139</v>
      </c>
      <c r="Q15" s="82" t="s">
        <v>140</v>
      </c>
      <c r="R15" s="11" t="s">
        <v>141</v>
      </c>
    </row>
    <row r="16" spans="2:26" s="27" customFormat="1" ht="57.75" customHeight="1" x14ac:dyDescent="0.2">
      <c r="B16" s="112" t="str">
        <f>EVALUACION!B17</f>
        <v>PLANEACIÓN</v>
      </c>
      <c r="C16" s="239" t="str">
        <f>EVALUACION!C17</f>
        <v xml:space="preserve">Requisitos habilitantes inapropiados para el proceso de selección </v>
      </c>
      <c r="D16" s="239"/>
      <c r="E16" s="239"/>
      <c r="F16" s="239"/>
      <c r="G16" s="238" t="s">
        <v>142</v>
      </c>
      <c r="H16" s="238"/>
      <c r="I16" s="113">
        <f>+EVALUACION!I17</f>
        <v>1</v>
      </c>
      <c r="J16" s="113">
        <f>+EVALUACION!J17</f>
        <v>4</v>
      </c>
      <c r="K16" s="113">
        <f>+I16+J16</f>
        <v>5</v>
      </c>
      <c r="L16" s="113" t="str">
        <f>IF(K16&lt;=4,"BAJO",IF(K16=5,"MEDIO",IF(K16=6,"ALTO",IF(K16=7,"ALTO","EXTREMO"))))</f>
        <v>MEDIO</v>
      </c>
      <c r="M16" s="113" t="s">
        <v>143</v>
      </c>
      <c r="N16" s="114" t="s">
        <v>144</v>
      </c>
      <c r="O16" s="114" t="s">
        <v>145</v>
      </c>
      <c r="P16" s="114" t="s">
        <v>146</v>
      </c>
      <c r="Q16" s="114" t="s">
        <v>147</v>
      </c>
      <c r="R16" s="36" t="s">
        <v>148</v>
      </c>
    </row>
    <row r="17" spans="2:18" s="27" customFormat="1" ht="57.75" customHeight="1" x14ac:dyDescent="0.2">
      <c r="B17" s="115" t="str">
        <f>EVALUACION!B18</f>
        <v>PLANEACIÓN</v>
      </c>
      <c r="C17" s="229" t="str">
        <f>EVALUACION!C18</f>
        <v>Inadecuado análisis  económico estimativo del valor del contrato</v>
      </c>
      <c r="D17" s="229"/>
      <c r="E17" s="229"/>
      <c r="F17" s="229"/>
      <c r="G17" s="230" t="s">
        <v>149</v>
      </c>
      <c r="H17" s="231"/>
      <c r="I17" s="85">
        <f>+EVALUACION!I18</f>
        <v>2</v>
      </c>
      <c r="J17" s="85">
        <f>+EVALUACION!J18</f>
        <v>4</v>
      </c>
      <c r="K17" s="85">
        <f>+I17+J17</f>
        <v>6</v>
      </c>
      <c r="L17" s="85" t="str">
        <f>IF(K17&lt;=4,"BAJO",IF(K17=5,"MEDIO",IF(K17=6,"ALTO",IF(K17=7,"ALTO","EXTREMO"))))</f>
        <v>ALTO</v>
      </c>
      <c r="M17" s="85" t="s">
        <v>143</v>
      </c>
      <c r="N17" s="116" t="s">
        <v>144</v>
      </c>
      <c r="O17" s="116" t="s">
        <v>145</v>
      </c>
      <c r="P17" s="116" t="s">
        <v>146</v>
      </c>
      <c r="Q17" s="116" t="s">
        <v>147</v>
      </c>
      <c r="R17" s="37" t="s">
        <v>148</v>
      </c>
    </row>
    <row r="18" spans="2:18" s="27" customFormat="1" ht="57.75" customHeight="1" x14ac:dyDescent="0.2">
      <c r="B18" s="115" t="str">
        <f>EVALUACION!B19</f>
        <v>PLANEACIÓN</v>
      </c>
      <c r="C18" s="229" t="str">
        <f>EVALUACION!C19</f>
        <v xml:space="preserve">Inadecuada  descripción del bien o servicio requerido </v>
      </c>
      <c r="D18" s="229"/>
      <c r="E18" s="229"/>
      <c r="F18" s="229"/>
      <c r="G18" s="230" t="s">
        <v>149</v>
      </c>
      <c r="H18" s="231"/>
      <c r="I18" s="85">
        <f>+EVALUACION!I19</f>
        <v>1</v>
      </c>
      <c r="J18" s="85">
        <f>+EVALUACION!J19</f>
        <v>4</v>
      </c>
      <c r="K18" s="85">
        <f t="shared" ref="K18:K44" si="0">+I18+J18</f>
        <v>5</v>
      </c>
      <c r="L18" s="85" t="str">
        <f t="shared" ref="L18:L44" si="1">IF(K18&lt;=4,"BAJO",IF(K18=5,"MEDIO",IF(K18=6,"ALTO",IF(K18=7,"ALTO","EXTREMO"))))</f>
        <v>MEDIO</v>
      </c>
      <c r="M18" s="85" t="s">
        <v>143</v>
      </c>
      <c r="N18" s="116" t="s">
        <v>150</v>
      </c>
      <c r="O18" s="116" t="s">
        <v>145</v>
      </c>
      <c r="P18" s="116" t="s">
        <v>146</v>
      </c>
      <c r="Q18" s="116" t="s">
        <v>147</v>
      </c>
      <c r="R18" s="37" t="s">
        <v>148</v>
      </c>
    </row>
    <row r="19" spans="2:18" s="27" customFormat="1" ht="57.75" customHeight="1" x14ac:dyDescent="0.2">
      <c r="B19" s="115" t="str">
        <f>EVALUACION!B20</f>
        <v>PLANEACIÓN</v>
      </c>
      <c r="C19" s="229" t="str">
        <f>EVALUACION!C20</f>
        <v>Requisitos habilitantes que impidan la selección objetiva</v>
      </c>
      <c r="D19" s="229"/>
      <c r="E19" s="229"/>
      <c r="F19" s="229"/>
      <c r="G19" s="230" t="s">
        <v>149</v>
      </c>
      <c r="H19" s="231"/>
      <c r="I19" s="85">
        <f>+EVALUACION!I20</f>
        <v>1</v>
      </c>
      <c r="J19" s="85">
        <f>+EVALUACION!J20</f>
        <v>5</v>
      </c>
      <c r="K19" s="85">
        <f t="shared" si="0"/>
        <v>6</v>
      </c>
      <c r="L19" s="85" t="str">
        <f t="shared" si="1"/>
        <v>ALTO</v>
      </c>
      <c r="M19" s="85" t="s">
        <v>143</v>
      </c>
      <c r="N19" s="116" t="s">
        <v>150</v>
      </c>
      <c r="O19" s="116" t="s">
        <v>145</v>
      </c>
      <c r="P19" s="116" t="s">
        <v>146</v>
      </c>
      <c r="Q19" s="116" t="s">
        <v>147</v>
      </c>
      <c r="R19" s="37" t="s">
        <v>148</v>
      </c>
    </row>
    <row r="20" spans="2:18" s="27" customFormat="1" ht="57.75" customHeight="1" x14ac:dyDescent="0.2">
      <c r="B20" s="115" t="str">
        <f>EVALUACION!B21</f>
        <v>PLANEACIÓN</v>
      </c>
      <c r="C20" s="229" t="str">
        <f>EVALUACION!C21</f>
        <v xml:space="preserve">Falta de profundidad en el estudio de sector no identificandose claramente aspectos de oferta y demanda </v>
      </c>
      <c r="D20" s="229"/>
      <c r="E20" s="229"/>
      <c r="F20" s="229"/>
      <c r="G20" s="230" t="s">
        <v>149</v>
      </c>
      <c r="H20" s="231"/>
      <c r="I20" s="85">
        <f>+EVALUACION!I21</f>
        <v>1</v>
      </c>
      <c r="J20" s="85">
        <f>+EVALUACION!J21</f>
        <v>5</v>
      </c>
      <c r="K20" s="85">
        <f t="shared" si="0"/>
        <v>6</v>
      </c>
      <c r="L20" s="85" t="str">
        <f t="shared" si="1"/>
        <v>ALTO</v>
      </c>
      <c r="M20" s="85" t="s">
        <v>151</v>
      </c>
      <c r="N20" s="116" t="s">
        <v>150</v>
      </c>
      <c r="O20" s="116" t="s">
        <v>145</v>
      </c>
      <c r="P20" s="116" t="s">
        <v>146</v>
      </c>
      <c r="Q20" s="116" t="s">
        <v>147</v>
      </c>
      <c r="R20" s="37" t="s">
        <v>148</v>
      </c>
    </row>
    <row r="21" spans="2:18" s="27" customFormat="1" ht="57.75" customHeight="1" x14ac:dyDescent="0.2">
      <c r="B21" s="115" t="str">
        <f>EVALUACION!B22</f>
        <v>PLANEACIÓN</v>
      </c>
      <c r="C21" s="229" t="str">
        <f>EVALUACION!C22</f>
        <v>Inadecuada identificación de las condiciones contractuales</v>
      </c>
      <c r="D21" s="229"/>
      <c r="E21" s="229"/>
      <c r="F21" s="229"/>
      <c r="G21" s="230" t="s">
        <v>149</v>
      </c>
      <c r="H21" s="231"/>
      <c r="I21" s="85">
        <f>+EVALUACION!I22</f>
        <v>1</v>
      </c>
      <c r="J21" s="85">
        <f>+EVALUACION!J22</f>
        <v>3</v>
      </c>
      <c r="K21" s="85">
        <f t="shared" si="0"/>
        <v>4</v>
      </c>
      <c r="L21" s="85" t="str">
        <f t="shared" si="1"/>
        <v>BAJO</v>
      </c>
      <c r="M21" s="85" t="s">
        <v>143</v>
      </c>
      <c r="N21" s="116" t="s">
        <v>150</v>
      </c>
      <c r="O21" s="116" t="s">
        <v>145</v>
      </c>
      <c r="P21" s="116" t="s">
        <v>146</v>
      </c>
      <c r="Q21" s="116" t="s">
        <v>147</v>
      </c>
      <c r="R21" s="37" t="s">
        <v>148</v>
      </c>
    </row>
    <row r="22" spans="2:18" s="27" customFormat="1" ht="57.75" customHeight="1" x14ac:dyDescent="0.2">
      <c r="B22" s="115" t="str">
        <f>EVALUACION!B23</f>
        <v>PLANEACIÓN</v>
      </c>
      <c r="C22" s="229" t="str">
        <f>EVALUACION!C23</f>
        <v>Apertura de procesos sin disponibilidad  presupuestal</v>
      </c>
      <c r="D22" s="229"/>
      <c r="E22" s="229"/>
      <c r="F22" s="229"/>
      <c r="G22" s="230" t="s">
        <v>152</v>
      </c>
      <c r="H22" s="231"/>
      <c r="I22" s="85">
        <f>+EVALUACION!I23</f>
        <v>1</v>
      </c>
      <c r="J22" s="85">
        <f>+EVALUACION!J23</f>
        <v>5</v>
      </c>
      <c r="K22" s="85">
        <f t="shared" si="0"/>
        <v>6</v>
      </c>
      <c r="L22" s="85" t="str">
        <f t="shared" si="1"/>
        <v>ALTO</v>
      </c>
      <c r="M22" s="85" t="s">
        <v>143</v>
      </c>
      <c r="N22" s="116" t="s">
        <v>153</v>
      </c>
      <c r="O22" s="116" t="s">
        <v>145</v>
      </c>
      <c r="P22" s="116" t="s">
        <v>146</v>
      </c>
      <c r="Q22" s="116" t="s">
        <v>154</v>
      </c>
      <c r="R22" s="37" t="s">
        <v>148</v>
      </c>
    </row>
    <row r="23" spans="2:18" s="27" customFormat="1" ht="57.75" customHeight="1" x14ac:dyDescent="0.2">
      <c r="B23" s="115" t="str">
        <f>EVALUACION!B24</f>
        <v>SELECCIÓN</v>
      </c>
      <c r="C23" s="229" t="str">
        <f>EVALUACION!C24</f>
        <v>Inadecuada evaluación de las ofertas y/o verificación de requisitos habilitantes</v>
      </c>
      <c r="D23" s="229"/>
      <c r="E23" s="229"/>
      <c r="F23" s="229"/>
      <c r="G23" s="162" t="s">
        <v>155</v>
      </c>
      <c r="H23" s="162"/>
      <c r="I23" s="85">
        <f>+EVALUACION!I24</f>
        <v>2</v>
      </c>
      <c r="J23" s="85">
        <f>+EVALUACION!J24</f>
        <v>3</v>
      </c>
      <c r="K23" s="85">
        <f t="shared" si="0"/>
        <v>5</v>
      </c>
      <c r="L23" s="85" t="str">
        <f t="shared" si="1"/>
        <v>MEDIO</v>
      </c>
      <c r="M23" s="85" t="s">
        <v>143</v>
      </c>
      <c r="N23" s="116" t="s">
        <v>150</v>
      </c>
      <c r="O23" s="116" t="s">
        <v>156</v>
      </c>
      <c r="P23" s="116" t="s">
        <v>157</v>
      </c>
      <c r="Q23" s="116" t="s">
        <v>158</v>
      </c>
      <c r="R23" s="37" t="s">
        <v>148</v>
      </c>
    </row>
    <row r="24" spans="2:18" s="27" customFormat="1" ht="57.75" customHeight="1" x14ac:dyDescent="0.2">
      <c r="B24" s="115" t="str">
        <f>EVALUACION!B25</f>
        <v>SELECCIÓN</v>
      </c>
      <c r="C24" s="229" t="str">
        <f>EVALUACION!C25</f>
        <v>Falta de claridad en la elaboración de los actos administrativos</v>
      </c>
      <c r="D24" s="229"/>
      <c r="E24" s="229"/>
      <c r="F24" s="229"/>
      <c r="G24" s="230" t="s">
        <v>159</v>
      </c>
      <c r="H24" s="231"/>
      <c r="I24" s="85">
        <f>+EVALUACION!I25</f>
        <v>2</v>
      </c>
      <c r="J24" s="85">
        <f>+EVALUACION!J25</f>
        <v>2</v>
      </c>
      <c r="K24" s="85">
        <f t="shared" si="0"/>
        <v>4</v>
      </c>
      <c r="L24" s="85" t="str">
        <f t="shared" si="1"/>
        <v>BAJO</v>
      </c>
      <c r="M24" s="85" t="s">
        <v>143</v>
      </c>
      <c r="N24" s="116" t="s">
        <v>160</v>
      </c>
      <c r="O24" s="116" t="s">
        <v>156</v>
      </c>
      <c r="P24" s="116" t="s">
        <v>157</v>
      </c>
      <c r="Q24" s="116" t="s">
        <v>158</v>
      </c>
      <c r="R24" s="37" t="s">
        <v>148</v>
      </c>
    </row>
    <row r="25" spans="2:18" s="27" customFormat="1" ht="57.75" customHeight="1" x14ac:dyDescent="0.2">
      <c r="B25" s="115" t="str">
        <f>EVALUACION!B26</f>
        <v>SELECCIÓN</v>
      </c>
      <c r="C25" s="229" t="str">
        <f>EVALUACION!C26</f>
        <v>Contestación inoportuna a todas las observaciones formuladas a los documentos de la contratación</v>
      </c>
      <c r="D25" s="229"/>
      <c r="E25" s="229"/>
      <c r="F25" s="229"/>
      <c r="G25" s="230" t="s">
        <v>161</v>
      </c>
      <c r="H25" s="231"/>
      <c r="I25" s="85">
        <f>+EVALUACION!I26</f>
        <v>2</v>
      </c>
      <c r="J25" s="85">
        <f>+EVALUACION!J26</f>
        <v>2</v>
      </c>
      <c r="K25" s="85">
        <f t="shared" si="0"/>
        <v>4</v>
      </c>
      <c r="L25" s="85" t="str">
        <f t="shared" si="1"/>
        <v>BAJO</v>
      </c>
      <c r="M25" s="85" t="s">
        <v>143</v>
      </c>
      <c r="N25" s="116" t="s">
        <v>162</v>
      </c>
      <c r="O25" s="116" t="s">
        <v>156</v>
      </c>
      <c r="P25" s="116" t="s">
        <v>157</v>
      </c>
      <c r="Q25" s="116" t="s">
        <v>158</v>
      </c>
      <c r="R25" s="37" t="s">
        <v>163</v>
      </c>
    </row>
    <row r="26" spans="2:18" s="27" customFormat="1" ht="57.75" customHeight="1" x14ac:dyDescent="0.2">
      <c r="B26" s="115" t="str">
        <f>EVALUACION!B27</f>
        <v>SELECCIÓN</v>
      </c>
      <c r="C26" s="229" t="str">
        <f>EVALUACION!C27</f>
        <v>No publicación de la documentación del proceso de selección en el SECOP</v>
      </c>
      <c r="D26" s="229"/>
      <c r="E26" s="229"/>
      <c r="F26" s="229"/>
      <c r="G26" s="230" t="s">
        <v>164</v>
      </c>
      <c r="H26" s="231"/>
      <c r="I26" s="85">
        <f>+EVALUACION!I27</f>
        <v>1</v>
      </c>
      <c r="J26" s="85">
        <f>+EVALUACION!J27</f>
        <v>2</v>
      </c>
      <c r="K26" s="85">
        <f t="shared" si="0"/>
        <v>3</v>
      </c>
      <c r="L26" s="85" t="str">
        <f t="shared" si="1"/>
        <v>BAJO</v>
      </c>
      <c r="M26" s="85" t="s">
        <v>143</v>
      </c>
      <c r="N26" s="116" t="s">
        <v>165</v>
      </c>
      <c r="O26" s="116" t="s">
        <v>156</v>
      </c>
      <c r="P26" s="116" t="s">
        <v>157</v>
      </c>
      <c r="Q26" s="116" t="s">
        <v>166</v>
      </c>
      <c r="R26" s="37" t="s">
        <v>163</v>
      </c>
    </row>
    <row r="27" spans="2:18" s="27" customFormat="1" ht="57.75" customHeight="1" x14ac:dyDescent="0.2">
      <c r="B27" s="115" t="str">
        <f>EVALUACION!B28</f>
        <v>SELECCIÓN</v>
      </c>
      <c r="C27" s="229" t="str">
        <f>EVALUACION!C28</f>
        <v>Confabulacion de los proponentes (Colusión)</v>
      </c>
      <c r="D27" s="229"/>
      <c r="E27" s="229"/>
      <c r="F27" s="229"/>
      <c r="G27" s="230" t="s">
        <v>167</v>
      </c>
      <c r="H27" s="231"/>
      <c r="I27" s="85">
        <f>+EVALUACION!I28</f>
        <v>3</v>
      </c>
      <c r="J27" s="85">
        <f>+EVALUACION!J28</f>
        <v>3</v>
      </c>
      <c r="K27" s="85">
        <f t="shared" si="0"/>
        <v>6</v>
      </c>
      <c r="L27" s="85" t="str">
        <f t="shared" si="1"/>
        <v>ALTO</v>
      </c>
      <c r="M27" s="85" t="s">
        <v>143</v>
      </c>
      <c r="N27" s="116" t="s">
        <v>162</v>
      </c>
      <c r="O27" s="116" t="s">
        <v>156</v>
      </c>
      <c r="P27" s="116" t="s">
        <v>157</v>
      </c>
      <c r="Q27" s="116" t="s">
        <v>168</v>
      </c>
      <c r="R27" s="37" t="s">
        <v>148</v>
      </c>
    </row>
    <row r="28" spans="2:18" s="27" customFormat="1" ht="57.75" customHeight="1" x14ac:dyDescent="0.2">
      <c r="B28" s="115" t="str">
        <f>EVALUACION!B29</f>
        <v>SELECCIÓN</v>
      </c>
      <c r="C28" s="229" t="str">
        <f>EVALUACION!C29</f>
        <v>Selección de ofertas con precios  artificialmente bajos.</v>
      </c>
      <c r="D28" s="229"/>
      <c r="E28" s="229"/>
      <c r="F28" s="229"/>
      <c r="G28" s="230" t="s">
        <v>169</v>
      </c>
      <c r="H28" s="231"/>
      <c r="I28" s="85">
        <f>+EVALUACION!I29</f>
        <v>2</v>
      </c>
      <c r="J28" s="85">
        <f>+EVALUACION!J29</f>
        <v>3</v>
      </c>
      <c r="K28" s="85">
        <f t="shared" si="0"/>
        <v>5</v>
      </c>
      <c r="L28" s="85" t="str">
        <f t="shared" si="1"/>
        <v>MEDIO</v>
      </c>
      <c r="M28" s="85" t="s">
        <v>151</v>
      </c>
      <c r="N28" s="116" t="s">
        <v>162</v>
      </c>
      <c r="O28" s="116" t="s">
        <v>156</v>
      </c>
      <c r="P28" s="116" t="s">
        <v>157</v>
      </c>
      <c r="Q28" s="116" t="s">
        <v>168</v>
      </c>
      <c r="R28" s="37" t="s">
        <v>163</v>
      </c>
    </row>
    <row r="29" spans="2:18" s="27" customFormat="1" ht="57.75" customHeight="1" x14ac:dyDescent="0.2">
      <c r="B29" s="115" t="str">
        <f>EVALUACION!B30</f>
        <v>CONTRATACIÓN</v>
      </c>
      <c r="C29" s="229" t="str">
        <f>EVALUACION!C30</f>
        <v xml:space="preserve">Riesgo de que no se firme el contrato. </v>
      </c>
      <c r="D29" s="229"/>
      <c r="E29" s="229"/>
      <c r="F29" s="229"/>
      <c r="G29" s="230" t="s">
        <v>170</v>
      </c>
      <c r="H29" s="231"/>
      <c r="I29" s="85">
        <f>+EVALUACION!I30</f>
        <v>1</v>
      </c>
      <c r="J29" s="85">
        <f>+EVALUACION!J30</f>
        <v>5</v>
      </c>
      <c r="K29" s="85">
        <f t="shared" si="0"/>
        <v>6</v>
      </c>
      <c r="L29" s="85" t="str">
        <f t="shared" si="1"/>
        <v>ALTO</v>
      </c>
      <c r="M29" s="85" t="s">
        <v>143</v>
      </c>
      <c r="N29" s="116" t="s">
        <v>171</v>
      </c>
      <c r="O29" s="116" t="s">
        <v>172</v>
      </c>
      <c r="P29" s="116" t="s">
        <v>173</v>
      </c>
      <c r="Q29" s="116" t="s">
        <v>174</v>
      </c>
      <c r="R29" s="37" t="s">
        <v>163</v>
      </c>
    </row>
    <row r="30" spans="2:18" s="27" customFormat="1" ht="57.75" customHeight="1" x14ac:dyDescent="0.2">
      <c r="B30" s="115" t="str">
        <f>EVALUACION!B31</f>
        <v>CONTRATACIÓN</v>
      </c>
      <c r="C30" s="229" t="str">
        <f>EVALUACION!C31</f>
        <v>Falta de constitución o constitución tardía de la garantía única. Aceptación de garantías que no se ajustan a lo contemplado en el contrato</v>
      </c>
      <c r="D30" s="229"/>
      <c r="E30" s="229"/>
      <c r="F30" s="229"/>
      <c r="G30" s="230" t="s">
        <v>175</v>
      </c>
      <c r="H30" s="231"/>
      <c r="I30" s="85">
        <f>+EVALUACION!I31</f>
        <v>3</v>
      </c>
      <c r="J30" s="85">
        <f>+EVALUACION!J31</f>
        <v>2</v>
      </c>
      <c r="K30" s="85">
        <f t="shared" si="0"/>
        <v>5</v>
      </c>
      <c r="L30" s="85" t="str">
        <f t="shared" si="1"/>
        <v>MEDIO</v>
      </c>
      <c r="M30" s="85" t="s">
        <v>143</v>
      </c>
      <c r="N30" s="116" t="s">
        <v>171</v>
      </c>
      <c r="O30" s="116" t="s">
        <v>172</v>
      </c>
      <c r="P30" s="116" t="s">
        <v>176</v>
      </c>
      <c r="Q30" s="116" t="s">
        <v>174</v>
      </c>
      <c r="R30" s="37" t="s">
        <v>163</v>
      </c>
    </row>
    <row r="31" spans="2:18" s="27" customFormat="1" ht="57.75" customHeight="1" x14ac:dyDescent="0.2">
      <c r="B31" s="115" t="str">
        <f>EVALUACION!B32</f>
        <v>CONTRATACIÓN</v>
      </c>
      <c r="C31" s="229" t="str">
        <f>EVALUACION!C32</f>
        <v>Falta de solicitud o solicitud tardía del registro  presupuestal</v>
      </c>
      <c r="D31" s="229"/>
      <c r="E31" s="229"/>
      <c r="F31" s="229"/>
      <c r="G31" s="230" t="s">
        <v>175</v>
      </c>
      <c r="H31" s="231"/>
      <c r="I31" s="85">
        <f>+EVALUACION!I32</f>
        <v>1</v>
      </c>
      <c r="J31" s="85">
        <f>+EVALUACION!J32</f>
        <v>2</v>
      </c>
      <c r="K31" s="85">
        <f t="shared" si="0"/>
        <v>3</v>
      </c>
      <c r="L31" s="85" t="str">
        <f t="shared" si="1"/>
        <v>BAJO</v>
      </c>
      <c r="M31" s="85" t="s">
        <v>143</v>
      </c>
      <c r="N31" s="116" t="s">
        <v>171</v>
      </c>
      <c r="O31" s="116" t="s">
        <v>172</v>
      </c>
      <c r="P31" s="116" t="s">
        <v>177</v>
      </c>
      <c r="Q31" s="116" t="s">
        <v>174</v>
      </c>
      <c r="R31" s="37" t="s">
        <v>163</v>
      </c>
    </row>
    <row r="32" spans="2:18" s="27" customFormat="1" ht="57.75" customHeight="1" x14ac:dyDescent="0.2">
      <c r="B32" s="115" t="str">
        <f>EVALUACION!B33</f>
        <v>CONTRATACIÓN</v>
      </c>
      <c r="C32" s="229" t="str">
        <f>EVALUACION!C33</f>
        <v>No publicación de la documentación del proceso de selección en el SECOP</v>
      </c>
      <c r="D32" s="229"/>
      <c r="E32" s="229"/>
      <c r="F32" s="229"/>
      <c r="G32" s="230" t="s">
        <v>175</v>
      </c>
      <c r="H32" s="231"/>
      <c r="I32" s="85">
        <f>+EVALUACION!I33</f>
        <v>1</v>
      </c>
      <c r="J32" s="85">
        <f>+EVALUACION!J33</f>
        <v>1</v>
      </c>
      <c r="K32" s="85">
        <f t="shared" si="0"/>
        <v>2</v>
      </c>
      <c r="L32" s="85" t="str">
        <f t="shared" si="1"/>
        <v>BAJO</v>
      </c>
      <c r="M32" s="85" t="s">
        <v>143</v>
      </c>
      <c r="N32" s="116" t="s">
        <v>178</v>
      </c>
      <c r="O32" s="116" t="s">
        <v>179</v>
      </c>
      <c r="P32" s="116" t="s">
        <v>180</v>
      </c>
      <c r="Q32" s="116" t="s">
        <v>181</v>
      </c>
      <c r="R32" s="37" t="s">
        <v>182</v>
      </c>
    </row>
    <row r="33" spans="2:18" s="27" customFormat="1" ht="80.099999999999994" customHeight="1" x14ac:dyDescent="0.2">
      <c r="B33" s="115" t="str">
        <f>EVALUACION!B34</f>
        <v>EJECUCIÓN</v>
      </c>
      <c r="C33" s="229" t="str">
        <f>EVALUACION!C34</f>
        <v>Fluctuaciones del valor de la moneda</v>
      </c>
      <c r="D33" s="229"/>
      <c r="E33" s="229"/>
      <c r="F33" s="229"/>
      <c r="G33" s="230" t="s">
        <v>183</v>
      </c>
      <c r="H33" s="231"/>
      <c r="I33" s="85">
        <f>+EVALUACION!I34</f>
        <v>1</v>
      </c>
      <c r="J33" s="85">
        <f>+EVALUACION!J34</f>
        <v>3</v>
      </c>
      <c r="K33" s="85">
        <f t="shared" si="0"/>
        <v>4</v>
      </c>
      <c r="L33" s="85" t="str">
        <f t="shared" si="1"/>
        <v>BAJO</v>
      </c>
      <c r="M33" s="85" t="s">
        <v>151</v>
      </c>
      <c r="N33" s="116" t="s">
        <v>171</v>
      </c>
      <c r="O33" s="116" t="s">
        <v>184</v>
      </c>
      <c r="P33" s="116" t="s">
        <v>185</v>
      </c>
      <c r="Q33" s="116" t="s">
        <v>186</v>
      </c>
      <c r="R33" s="37" t="s">
        <v>163</v>
      </c>
    </row>
    <row r="34" spans="2:18" s="27" customFormat="1" ht="80.099999999999994" customHeight="1" x14ac:dyDescent="0.2">
      <c r="B34" s="115" t="str">
        <f>EVALUACION!B35</f>
        <v>EJECUCIÓN</v>
      </c>
      <c r="C34" s="229" t="str">
        <f>EVALUACION!C35</f>
        <v>Variación de los precios del mercado</v>
      </c>
      <c r="D34" s="229"/>
      <c r="E34" s="229"/>
      <c r="F34" s="229"/>
      <c r="G34" s="230" t="s">
        <v>187</v>
      </c>
      <c r="H34" s="231"/>
      <c r="I34" s="85">
        <f>+EVALUACION!I35</f>
        <v>1</v>
      </c>
      <c r="J34" s="85">
        <f>+EVALUACION!J35</f>
        <v>3</v>
      </c>
      <c r="K34" s="85">
        <f t="shared" si="0"/>
        <v>4</v>
      </c>
      <c r="L34" s="85" t="str">
        <f t="shared" si="1"/>
        <v>BAJO</v>
      </c>
      <c r="M34" s="85" t="s">
        <v>151</v>
      </c>
      <c r="N34" s="116" t="s">
        <v>171</v>
      </c>
      <c r="O34" s="116" t="s">
        <v>184</v>
      </c>
      <c r="P34" s="116" t="s">
        <v>185</v>
      </c>
      <c r="Q34" s="116" t="s">
        <v>186</v>
      </c>
      <c r="R34" s="37" t="s">
        <v>163</v>
      </c>
    </row>
    <row r="35" spans="2:18" s="27" customFormat="1" ht="80.099999999999994" customHeight="1" thickBot="1" x14ac:dyDescent="0.25">
      <c r="B35" s="115" t="str">
        <f>EVALUACION!B36</f>
        <v>EJECUCIÓN</v>
      </c>
      <c r="C35" s="229" t="str">
        <f>EVALUACION!C36</f>
        <v>Factores políticos o macroeconómicos.</v>
      </c>
      <c r="D35" s="229"/>
      <c r="E35" s="229"/>
      <c r="F35" s="229"/>
      <c r="G35" s="230" t="s">
        <v>188</v>
      </c>
      <c r="H35" s="231"/>
      <c r="I35" s="85">
        <f>+EVALUACION!I36</f>
        <v>1</v>
      </c>
      <c r="J35" s="85">
        <f>+EVALUACION!J36</f>
        <v>2</v>
      </c>
      <c r="K35" s="85">
        <f t="shared" si="0"/>
        <v>3</v>
      </c>
      <c r="L35" s="85" t="str">
        <f t="shared" si="1"/>
        <v>BAJO</v>
      </c>
      <c r="M35" s="91" t="s">
        <v>143</v>
      </c>
      <c r="N35" s="116" t="s">
        <v>171</v>
      </c>
      <c r="O35" s="116" t="s">
        <v>184</v>
      </c>
      <c r="P35" s="116" t="s">
        <v>185</v>
      </c>
      <c r="Q35" s="116" t="s">
        <v>186</v>
      </c>
      <c r="R35" s="37" t="s">
        <v>163</v>
      </c>
    </row>
    <row r="36" spans="2:18" s="27" customFormat="1" ht="80.099999999999994" customHeight="1" x14ac:dyDescent="0.2">
      <c r="B36" s="115" t="str">
        <f>EVALUACION!B37</f>
        <v>EJECUCIÓN</v>
      </c>
      <c r="C36" s="229" t="str">
        <f>EVALUACION!C37</f>
        <v>Variación en la disponibilidad o en el costo de los insumos necesarios para prestar los servicios.</v>
      </c>
      <c r="D36" s="229"/>
      <c r="E36" s="229"/>
      <c r="F36" s="229"/>
      <c r="G36" s="230" t="s">
        <v>189</v>
      </c>
      <c r="H36" s="231"/>
      <c r="I36" s="85">
        <f>+EVALUACION!I37</f>
        <v>1</v>
      </c>
      <c r="J36" s="85">
        <f>+EVALUACION!J37</f>
        <v>3</v>
      </c>
      <c r="K36" s="85">
        <f t="shared" si="0"/>
        <v>4</v>
      </c>
      <c r="L36" s="85" t="str">
        <f t="shared" si="1"/>
        <v>BAJO</v>
      </c>
      <c r="M36" s="85" t="s">
        <v>151</v>
      </c>
      <c r="N36" s="116" t="s">
        <v>171</v>
      </c>
      <c r="O36" s="116" t="s">
        <v>184</v>
      </c>
      <c r="P36" s="116" t="s">
        <v>185</v>
      </c>
      <c r="Q36" s="116" t="s">
        <v>186</v>
      </c>
      <c r="R36" s="37" t="s">
        <v>163</v>
      </c>
    </row>
    <row r="37" spans="2:18" s="27" customFormat="1" ht="57.75" customHeight="1" x14ac:dyDescent="0.2">
      <c r="B37" s="115" t="str">
        <f>EVALUACION!B38</f>
        <v>EJECUCIÓN</v>
      </c>
      <c r="C37" s="229" t="str">
        <f>EVALUACION!C38</f>
        <v>Incumplimiento de compromisos adquiridos por el contratista seleccionado con sus subcontratistas, suministradores de bienes y servicios.</v>
      </c>
      <c r="D37" s="229"/>
      <c r="E37" s="229"/>
      <c r="F37" s="229"/>
      <c r="G37" s="230" t="s">
        <v>190</v>
      </c>
      <c r="H37" s="231"/>
      <c r="I37" s="85">
        <f>+EVALUACION!I38</f>
        <v>2</v>
      </c>
      <c r="J37" s="85">
        <f>+EVALUACION!J38</f>
        <v>4</v>
      </c>
      <c r="K37" s="85">
        <f t="shared" si="0"/>
        <v>6</v>
      </c>
      <c r="L37" s="85" t="str">
        <f t="shared" si="1"/>
        <v>ALTO</v>
      </c>
      <c r="M37" s="85" t="s">
        <v>143</v>
      </c>
      <c r="N37" s="116" t="s">
        <v>171</v>
      </c>
      <c r="O37" s="116" t="s">
        <v>184</v>
      </c>
      <c r="P37" s="116" t="s">
        <v>185</v>
      </c>
      <c r="Q37" s="116" t="s">
        <v>191</v>
      </c>
      <c r="R37" s="37" t="s">
        <v>163</v>
      </c>
    </row>
    <row r="38" spans="2:18" s="27" customFormat="1" ht="57.75" customHeight="1" x14ac:dyDescent="0.2">
      <c r="B38" s="115" t="str">
        <f>EVALUACION!B39</f>
        <v>EJECUCIÓN</v>
      </c>
      <c r="C38" s="229" t="str">
        <f>EVALUACION!C39</f>
        <v>Incumplimiento de la administración en los pagos.</v>
      </c>
      <c r="D38" s="229"/>
      <c r="E38" s="229"/>
      <c r="F38" s="229"/>
      <c r="G38" s="230" t="s">
        <v>190</v>
      </c>
      <c r="H38" s="231"/>
      <c r="I38" s="85">
        <f>+EVALUACION!I39</f>
        <v>3</v>
      </c>
      <c r="J38" s="85">
        <f>+EVALUACION!J39</f>
        <v>2</v>
      </c>
      <c r="K38" s="85">
        <f t="shared" si="0"/>
        <v>5</v>
      </c>
      <c r="L38" s="85" t="str">
        <f t="shared" si="1"/>
        <v>MEDIO</v>
      </c>
      <c r="M38" s="85" t="s">
        <v>143</v>
      </c>
      <c r="N38" s="116" t="s">
        <v>171</v>
      </c>
      <c r="O38" s="116" t="s">
        <v>184</v>
      </c>
      <c r="P38" s="116" t="s">
        <v>185</v>
      </c>
      <c r="Q38" s="116" t="s">
        <v>192</v>
      </c>
      <c r="R38" s="37" t="s">
        <v>193</v>
      </c>
    </row>
    <row r="39" spans="2:18" s="27" customFormat="1" ht="57.75" customHeight="1" x14ac:dyDescent="0.2">
      <c r="B39" s="115" t="str">
        <f>EVALUACION!B40</f>
        <v>EJECUCIÓN</v>
      </c>
      <c r="C39" s="229" t="str">
        <f>EVALUACION!C40</f>
        <v>Defecto en la instalación de equipos</v>
      </c>
      <c r="D39" s="229"/>
      <c r="E39" s="229"/>
      <c r="F39" s="229"/>
      <c r="G39" s="230" t="s">
        <v>190</v>
      </c>
      <c r="H39" s="231"/>
      <c r="I39" s="85">
        <f>+EVALUACION!I40</f>
        <v>3</v>
      </c>
      <c r="J39" s="85">
        <f>+EVALUACION!J40</f>
        <v>3</v>
      </c>
      <c r="K39" s="85">
        <f t="shared" si="0"/>
        <v>6</v>
      </c>
      <c r="L39" s="85" t="str">
        <f t="shared" si="1"/>
        <v>ALTO</v>
      </c>
      <c r="M39" s="85" t="s">
        <v>143</v>
      </c>
      <c r="N39" s="116" t="s">
        <v>171</v>
      </c>
      <c r="O39" s="116" t="s">
        <v>184</v>
      </c>
      <c r="P39" s="116" t="s">
        <v>185</v>
      </c>
      <c r="Q39" s="116" t="s">
        <v>194</v>
      </c>
      <c r="R39" s="37" t="s">
        <v>193</v>
      </c>
    </row>
    <row r="40" spans="2:18" s="27" customFormat="1" ht="57.75" customHeight="1" x14ac:dyDescent="0.2">
      <c r="B40" s="115" t="str">
        <f>EVALUACION!B41</f>
        <v>EJECUCIÓN</v>
      </c>
      <c r="C40" s="229" t="str">
        <f>EVALUACION!C41</f>
        <v>Defectos en los equipos.</v>
      </c>
      <c r="D40" s="229"/>
      <c r="E40" s="229"/>
      <c r="F40" s="229"/>
      <c r="G40" s="230" t="s">
        <v>190</v>
      </c>
      <c r="H40" s="231"/>
      <c r="I40" s="85">
        <f>+EVALUACION!I41</f>
        <v>3</v>
      </c>
      <c r="J40" s="85">
        <f>+EVALUACION!J41</f>
        <v>3</v>
      </c>
      <c r="K40" s="85">
        <f t="shared" si="0"/>
        <v>6</v>
      </c>
      <c r="L40" s="85" t="str">
        <f t="shared" si="1"/>
        <v>ALTO</v>
      </c>
      <c r="M40" s="85" t="s">
        <v>143</v>
      </c>
      <c r="N40" s="116" t="s">
        <v>171</v>
      </c>
      <c r="O40" s="116" t="s">
        <v>184</v>
      </c>
      <c r="P40" s="116" t="s">
        <v>185</v>
      </c>
      <c r="Q40" s="116" t="s">
        <v>194</v>
      </c>
      <c r="R40" s="37" t="s">
        <v>193</v>
      </c>
    </row>
    <row r="41" spans="2:18" s="27" customFormat="1" ht="57.75" customHeight="1" x14ac:dyDescent="0.2">
      <c r="B41" s="115" t="str">
        <f>EVALUACION!B42</f>
        <v>EJECUCIÓN</v>
      </c>
      <c r="C41" s="229" t="str">
        <f>EVALUACION!C42</f>
        <v>Daños a los equipos objeto de mantenimiento y/o otros bienes</v>
      </c>
      <c r="D41" s="229"/>
      <c r="E41" s="229"/>
      <c r="F41" s="229"/>
      <c r="G41" s="230" t="s">
        <v>190</v>
      </c>
      <c r="H41" s="231"/>
      <c r="I41" s="85">
        <f>+EVALUACION!I42</f>
        <v>3</v>
      </c>
      <c r="J41" s="85">
        <f>+EVALUACION!J42</f>
        <v>3</v>
      </c>
      <c r="K41" s="85">
        <f t="shared" si="0"/>
        <v>6</v>
      </c>
      <c r="L41" s="85" t="str">
        <f t="shared" si="1"/>
        <v>ALTO</v>
      </c>
      <c r="M41" s="85" t="s">
        <v>143</v>
      </c>
      <c r="N41" s="116" t="s">
        <v>171</v>
      </c>
      <c r="O41" s="116" t="s">
        <v>184</v>
      </c>
      <c r="P41" s="116" t="s">
        <v>185</v>
      </c>
      <c r="Q41" s="116" t="s">
        <v>194</v>
      </c>
      <c r="R41" s="37" t="s">
        <v>193</v>
      </c>
    </row>
    <row r="42" spans="2:18" s="27" customFormat="1" ht="75" customHeight="1" x14ac:dyDescent="0.2">
      <c r="B42" s="115" t="str">
        <f>EVALUACION!B43</f>
        <v>EJECUCIÓN</v>
      </c>
      <c r="C42" s="229" t="str">
        <f>EVALUACION!C43</f>
        <v>Imposición de nuevos tributos</v>
      </c>
      <c r="D42" s="229"/>
      <c r="E42" s="229"/>
      <c r="F42" s="229"/>
      <c r="G42" s="230" t="s">
        <v>195</v>
      </c>
      <c r="H42" s="231"/>
      <c r="I42" s="85">
        <f>+EVALUACION!I43</f>
        <v>1</v>
      </c>
      <c r="J42" s="85">
        <f>+EVALUACION!J43</f>
        <v>1</v>
      </c>
      <c r="K42" s="85">
        <f t="shared" si="0"/>
        <v>2</v>
      </c>
      <c r="L42" s="85" t="str">
        <f t="shared" si="1"/>
        <v>BAJO</v>
      </c>
      <c r="M42" s="85" t="s">
        <v>151</v>
      </c>
      <c r="N42" s="116" t="s">
        <v>171</v>
      </c>
      <c r="O42" s="116" t="s">
        <v>184</v>
      </c>
      <c r="P42" s="116" t="s">
        <v>185</v>
      </c>
      <c r="Q42" s="116" t="s">
        <v>186</v>
      </c>
      <c r="R42" s="37" t="s">
        <v>163</v>
      </c>
    </row>
    <row r="43" spans="2:18" s="27" customFormat="1" ht="75" customHeight="1" x14ac:dyDescent="0.2">
      <c r="B43" s="115" t="str">
        <f>EVALUACION!B44</f>
        <v>EJECUCIÓN</v>
      </c>
      <c r="C43" s="229" t="str">
        <f>EVALUACION!C44</f>
        <v>Imposición de nuevos trámites o permisos</v>
      </c>
      <c r="D43" s="229"/>
      <c r="E43" s="229"/>
      <c r="F43" s="229"/>
      <c r="G43" s="230" t="s">
        <v>196</v>
      </c>
      <c r="H43" s="231"/>
      <c r="I43" s="85">
        <f>+EVALUACION!I44</f>
        <v>1</v>
      </c>
      <c r="J43" s="85">
        <f>+EVALUACION!J44</f>
        <v>2</v>
      </c>
      <c r="K43" s="85">
        <f t="shared" si="0"/>
        <v>3</v>
      </c>
      <c r="L43" s="85" t="str">
        <f t="shared" si="1"/>
        <v>BAJO</v>
      </c>
      <c r="M43" s="85" t="s">
        <v>143</v>
      </c>
      <c r="N43" s="116" t="s">
        <v>171</v>
      </c>
      <c r="O43" s="116" t="s">
        <v>184</v>
      </c>
      <c r="P43" s="116" t="s">
        <v>185</v>
      </c>
      <c r="Q43" s="116" t="s">
        <v>186</v>
      </c>
      <c r="R43" s="37" t="s">
        <v>163</v>
      </c>
    </row>
    <row r="44" spans="2:18" s="27" customFormat="1" ht="75" customHeight="1" x14ac:dyDescent="0.2">
      <c r="B44" s="115" t="str">
        <f>EVALUACION!B45</f>
        <v>EJECUCIÓN</v>
      </c>
      <c r="C44" s="229" t="str">
        <f>EVALUACION!C45</f>
        <v>Variación de tasas o tarifas</v>
      </c>
      <c r="D44" s="229"/>
      <c r="E44" s="229"/>
      <c r="F44" s="229"/>
      <c r="G44" s="230" t="s">
        <v>195</v>
      </c>
      <c r="H44" s="231"/>
      <c r="I44" s="85">
        <f>+EVALUACION!I45</f>
        <v>1</v>
      </c>
      <c r="J44" s="85">
        <f>+EVALUACION!J45</f>
        <v>1</v>
      </c>
      <c r="K44" s="85">
        <f t="shared" si="0"/>
        <v>2</v>
      </c>
      <c r="L44" s="85" t="str">
        <f t="shared" si="1"/>
        <v>BAJO</v>
      </c>
      <c r="M44" s="85" t="s">
        <v>151</v>
      </c>
      <c r="N44" s="116" t="s">
        <v>171</v>
      </c>
      <c r="O44" s="116" t="s">
        <v>184</v>
      </c>
      <c r="P44" s="116" t="s">
        <v>185</v>
      </c>
      <c r="Q44" s="116" t="s">
        <v>186</v>
      </c>
      <c r="R44" s="37" t="s">
        <v>163</v>
      </c>
    </row>
    <row r="45" spans="2:18" ht="12.75" customHeight="1" x14ac:dyDescent="0.2">
      <c r="B45" s="75"/>
      <c r="C45" s="76"/>
      <c r="D45" s="76"/>
      <c r="E45" s="76"/>
      <c r="F45" s="76"/>
      <c r="G45" s="76"/>
      <c r="H45" s="76"/>
      <c r="I45" s="76"/>
      <c r="J45" s="76"/>
      <c r="K45" s="76"/>
      <c r="L45" s="76"/>
      <c r="M45" s="76"/>
      <c r="N45" s="76"/>
      <c r="O45" s="76"/>
      <c r="P45" s="76"/>
      <c r="Q45" s="76"/>
      <c r="R45" s="3"/>
    </row>
    <row r="46" spans="2:18" x14ac:dyDescent="0.2">
      <c r="B46" s="75"/>
      <c r="C46" s="254" t="s">
        <v>123</v>
      </c>
      <c r="D46" s="254"/>
      <c r="E46" s="254"/>
      <c r="F46" s="254"/>
      <c r="G46" s="76"/>
      <c r="H46" s="165" t="s">
        <v>197</v>
      </c>
      <c r="I46" s="165"/>
      <c r="J46" s="165"/>
      <c r="K46" s="165"/>
      <c r="L46" s="117"/>
      <c r="M46" s="117"/>
      <c r="N46" s="117"/>
      <c r="O46" s="117"/>
      <c r="P46" s="117"/>
      <c r="Q46" s="117"/>
      <c r="R46" s="3"/>
    </row>
    <row r="47" spans="2:18" ht="19.5" customHeight="1" x14ac:dyDescent="0.2">
      <c r="B47" s="160" t="s">
        <v>95</v>
      </c>
      <c r="C47" s="257" t="s">
        <v>96</v>
      </c>
      <c r="D47" s="261"/>
      <c r="E47" s="258"/>
      <c r="F47" s="95" t="s">
        <v>97</v>
      </c>
      <c r="G47" s="76"/>
      <c r="H47" s="257" t="s">
        <v>98</v>
      </c>
      <c r="I47" s="258"/>
      <c r="J47" s="257" t="s">
        <v>97</v>
      </c>
      <c r="K47" s="258"/>
      <c r="L47" s="100"/>
      <c r="M47" s="100"/>
      <c r="N47" s="165" t="s">
        <v>123</v>
      </c>
      <c r="O47" s="165"/>
      <c r="P47" s="165"/>
      <c r="Q47" s="100"/>
      <c r="R47" s="3"/>
    </row>
    <row r="48" spans="2:18" ht="21" customHeight="1" x14ac:dyDescent="0.2">
      <c r="B48" s="160"/>
      <c r="C48" s="230" t="s">
        <v>99</v>
      </c>
      <c r="D48" s="251"/>
      <c r="E48" s="231"/>
      <c r="F48" s="97">
        <v>1</v>
      </c>
      <c r="G48" s="76"/>
      <c r="H48" s="230" t="s">
        <v>100</v>
      </c>
      <c r="I48" s="231"/>
      <c r="J48" s="230">
        <v>1</v>
      </c>
      <c r="K48" s="231"/>
      <c r="L48" s="100"/>
      <c r="M48" s="100"/>
      <c r="N48" s="255" t="s">
        <v>109</v>
      </c>
      <c r="O48" s="256"/>
      <c r="P48" s="109" t="s">
        <v>122</v>
      </c>
      <c r="Q48" s="100"/>
      <c r="R48" s="3"/>
    </row>
    <row r="49" spans="2:23" ht="15.75" customHeight="1" x14ac:dyDescent="0.2">
      <c r="B49" s="160"/>
      <c r="C49" s="230" t="s">
        <v>101</v>
      </c>
      <c r="D49" s="251"/>
      <c r="E49" s="231"/>
      <c r="F49" s="97">
        <v>2</v>
      </c>
      <c r="G49" s="76"/>
      <c r="H49" s="230" t="s">
        <v>102</v>
      </c>
      <c r="I49" s="231"/>
      <c r="J49" s="230">
        <v>2</v>
      </c>
      <c r="K49" s="231"/>
      <c r="L49" s="100"/>
      <c r="M49" s="100"/>
      <c r="N49" s="247" t="s">
        <v>124</v>
      </c>
      <c r="O49" s="248"/>
      <c r="P49" s="110" t="s">
        <v>125</v>
      </c>
      <c r="Q49" s="100"/>
      <c r="R49" s="3"/>
      <c r="T49" s="5"/>
      <c r="U49" s="5"/>
      <c r="V49" s="5"/>
      <c r="W49" s="5"/>
    </row>
    <row r="50" spans="2:23" ht="24.75" customHeight="1" x14ac:dyDescent="0.2">
      <c r="B50" s="160"/>
      <c r="C50" s="230" t="s">
        <v>103</v>
      </c>
      <c r="D50" s="251"/>
      <c r="E50" s="231"/>
      <c r="F50" s="97">
        <v>3</v>
      </c>
      <c r="G50" s="76"/>
      <c r="H50" s="230" t="s">
        <v>104</v>
      </c>
      <c r="I50" s="231"/>
      <c r="J50" s="230">
        <v>3</v>
      </c>
      <c r="K50" s="231"/>
      <c r="L50" s="100"/>
      <c r="M50" s="100"/>
      <c r="N50" s="171" t="s">
        <v>126</v>
      </c>
      <c r="O50" s="246"/>
      <c r="P50" s="110" t="s">
        <v>127</v>
      </c>
      <c r="Q50" s="100"/>
      <c r="R50" s="3"/>
    </row>
    <row r="51" spans="2:23" ht="18" customHeight="1" x14ac:dyDescent="0.2">
      <c r="B51" s="160"/>
      <c r="C51" s="230" t="s">
        <v>105</v>
      </c>
      <c r="D51" s="251"/>
      <c r="E51" s="231"/>
      <c r="F51" s="97">
        <v>4</v>
      </c>
      <c r="G51" s="76"/>
      <c r="H51" s="230" t="s">
        <v>106</v>
      </c>
      <c r="I51" s="231"/>
      <c r="J51" s="230">
        <v>4</v>
      </c>
      <c r="K51" s="231"/>
      <c r="L51" s="100"/>
      <c r="M51" s="100"/>
      <c r="N51" s="252">
        <v>5</v>
      </c>
      <c r="O51" s="253"/>
      <c r="P51" s="110" t="s">
        <v>128</v>
      </c>
      <c r="Q51" s="100"/>
      <c r="R51" s="3"/>
    </row>
    <row r="52" spans="2:23" ht="21" customHeight="1" thickBot="1" x14ac:dyDescent="0.25">
      <c r="B52" s="160"/>
      <c r="C52" s="230" t="s">
        <v>107</v>
      </c>
      <c r="D52" s="251"/>
      <c r="E52" s="231"/>
      <c r="F52" s="97">
        <v>5</v>
      </c>
      <c r="G52" s="76"/>
      <c r="H52" s="230" t="s">
        <v>108</v>
      </c>
      <c r="I52" s="231"/>
      <c r="J52" s="230">
        <v>5</v>
      </c>
      <c r="K52" s="231"/>
      <c r="L52" s="100"/>
      <c r="M52" s="100"/>
      <c r="N52" s="259" t="s">
        <v>129</v>
      </c>
      <c r="O52" s="260"/>
      <c r="P52" s="118" t="s">
        <v>130</v>
      </c>
      <c r="Q52" s="100"/>
      <c r="R52" s="3"/>
    </row>
    <row r="53" spans="2:23" x14ac:dyDescent="0.2">
      <c r="B53" s="75"/>
      <c r="C53" s="76"/>
      <c r="D53" s="76"/>
      <c r="E53" s="76"/>
      <c r="F53" s="76"/>
      <c r="G53" s="76"/>
      <c r="H53" s="76"/>
      <c r="I53" s="76"/>
      <c r="J53" s="76"/>
      <c r="K53" s="76"/>
      <c r="L53" s="76"/>
      <c r="M53" s="76"/>
      <c r="N53" s="76"/>
      <c r="O53" s="76"/>
      <c r="P53" s="76"/>
      <c r="Q53" s="76"/>
      <c r="R53" s="3"/>
    </row>
    <row r="54" spans="2:23" ht="18" customHeight="1" x14ac:dyDescent="0.2">
      <c r="B54" s="75"/>
      <c r="C54" s="165" t="s">
        <v>109</v>
      </c>
      <c r="D54" s="165"/>
      <c r="E54" s="165"/>
      <c r="F54" s="165"/>
      <c r="G54" s="165"/>
      <c r="H54" s="165"/>
      <c r="I54" s="165"/>
      <c r="J54" s="165"/>
      <c r="K54" s="165"/>
      <c r="L54" s="165"/>
      <c r="M54" s="165"/>
      <c r="N54" s="165"/>
      <c r="O54" s="165"/>
      <c r="P54" s="165"/>
      <c r="Q54" s="165"/>
      <c r="R54" s="3"/>
    </row>
    <row r="55" spans="2:23" ht="68.25" customHeight="1" x14ac:dyDescent="0.2">
      <c r="B55" s="75"/>
      <c r="C55" s="230" t="s">
        <v>110</v>
      </c>
      <c r="D55" s="251"/>
      <c r="E55" s="251"/>
      <c r="F55" s="231"/>
      <c r="G55" s="230" t="s">
        <v>111</v>
      </c>
      <c r="H55" s="231"/>
      <c r="I55" s="230" t="s">
        <v>112</v>
      </c>
      <c r="J55" s="251"/>
      <c r="K55" s="231"/>
      <c r="L55" s="230" t="s">
        <v>113</v>
      </c>
      <c r="M55" s="231"/>
      <c r="N55" s="230" t="s">
        <v>114</v>
      </c>
      <c r="O55" s="231"/>
      <c r="P55" s="230" t="s">
        <v>115</v>
      </c>
      <c r="Q55" s="231"/>
      <c r="R55" s="3"/>
    </row>
    <row r="56" spans="2:23" ht="60" customHeight="1" x14ac:dyDescent="0.2">
      <c r="B56" s="75"/>
      <c r="C56" s="230" t="s">
        <v>116</v>
      </c>
      <c r="D56" s="251"/>
      <c r="E56" s="251"/>
      <c r="F56" s="231"/>
      <c r="G56" s="230" t="s">
        <v>117</v>
      </c>
      <c r="H56" s="231"/>
      <c r="I56" s="230" t="s">
        <v>118</v>
      </c>
      <c r="J56" s="251"/>
      <c r="K56" s="231"/>
      <c r="L56" s="230" t="s">
        <v>119</v>
      </c>
      <c r="M56" s="231"/>
      <c r="N56" s="230" t="s">
        <v>120</v>
      </c>
      <c r="O56" s="231"/>
      <c r="P56" s="230" t="s">
        <v>121</v>
      </c>
      <c r="Q56" s="231"/>
      <c r="R56" s="3"/>
    </row>
    <row r="57" spans="2:23" x14ac:dyDescent="0.2">
      <c r="B57" s="75"/>
      <c r="C57" s="263" t="s">
        <v>96</v>
      </c>
      <c r="D57" s="264"/>
      <c r="E57" s="265"/>
      <c r="F57" s="269" t="s">
        <v>97</v>
      </c>
      <c r="G57" s="255" t="s">
        <v>100</v>
      </c>
      <c r="H57" s="256"/>
      <c r="I57" s="255" t="s">
        <v>102</v>
      </c>
      <c r="J57" s="274"/>
      <c r="K57" s="256"/>
      <c r="L57" s="255" t="s">
        <v>104</v>
      </c>
      <c r="M57" s="256"/>
      <c r="N57" s="255" t="s">
        <v>106</v>
      </c>
      <c r="O57" s="256"/>
      <c r="P57" s="257" t="s">
        <v>108</v>
      </c>
      <c r="Q57" s="258"/>
      <c r="R57" s="3"/>
    </row>
    <row r="58" spans="2:23" x14ac:dyDescent="0.2">
      <c r="B58" s="75"/>
      <c r="C58" s="266"/>
      <c r="D58" s="267"/>
      <c r="E58" s="268"/>
      <c r="F58" s="270"/>
      <c r="G58" s="271">
        <v>1</v>
      </c>
      <c r="H58" s="272"/>
      <c r="I58" s="271">
        <v>2</v>
      </c>
      <c r="J58" s="275"/>
      <c r="K58" s="272"/>
      <c r="L58" s="271">
        <v>3</v>
      </c>
      <c r="M58" s="272"/>
      <c r="N58" s="271">
        <v>4</v>
      </c>
      <c r="O58" s="272"/>
      <c r="P58" s="271">
        <v>5</v>
      </c>
      <c r="Q58" s="272"/>
      <c r="R58" s="3"/>
    </row>
    <row r="59" spans="2:23" ht="19.5" customHeight="1" x14ac:dyDescent="0.2">
      <c r="B59" s="75"/>
      <c r="C59" s="230" t="s">
        <v>99</v>
      </c>
      <c r="D59" s="251"/>
      <c r="E59" s="231"/>
      <c r="F59" s="104">
        <v>1</v>
      </c>
      <c r="G59" s="249">
        <v>2</v>
      </c>
      <c r="H59" s="250"/>
      <c r="I59" s="249">
        <v>3</v>
      </c>
      <c r="J59" s="273"/>
      <c r="K59" s="250"/>
      <c r="L59" s="249">
        <v>4</v>
      </c>
      <c r="M59" s="250"/>
      <c r="N59" s="252">
        <v>5</v>
      </c>
      <c r="O59" s="253"/>
      <c r="P59" s="171">
        <v>6</v>
      </c>
      <c r="Q59" s="246"/>
      <c r="R59" s="3"/>
    </row>
    <row r="60" spans="2:23" ht="21.75" customHeight="1" x14ac:dyDescent="0.2">
      <c r="B60" s="75"/>
      <c r="C60" s="230" t="s">
        <v>101</v>
      </c>
      <c r="D60" s="251"/>
      <c r="E60" s="231"/>
      <c r="F60" s="104">
        <v>2</v>
      </c>
      <c r="G60" s="249">
        <v>3</v>
      </c>
      <c r="H60" s="250"/>
      <c r="I60" s="249">
        <v>4</v>
      </c>
      <c r="J60" s="273"/>
      <c r="K60" s="250"/>
      <c r="L60" s="252">
        <v>5</v>
      </c>
      <c r="M60" s="253"/>
      <c r="N60" s="171">
        <v>6</v>
      </c>
      <c r="O60" s="246"/>
      <c r="P60" s="171">
        <v>7</v>
      </c>
      <c r="Q60" s="246"/>
      <c r="R60" s="3"/>
    </row>
    <row r="61" spans="2:23" ht="21" customHeight="1" x14ac:dyDescent="0.2">
      <c r="B61" s="75"/>
      <c r="C61" s="230" t="s">
        <v>103</v>
      </c>
      <c r="D61" s="251"/>
      <c r="E61" s="231"/>
      <c r="F61" s="104">
        <v>3</v>
      </c>
      <c r="G61" s="249">
        <v>4</v>
      </c>
      <c r="H61" s="250"/>
      <c r="I61" s="252">
        <v>5</v>
      </c>
      <c r="J61" s="262"/>
      <c r="K61" s="253"/>
      <c r="L61" s="171">
        <v>6</v>
      </c>
      <c r="M61" s="246"/>
      <c r="N61" s="171">
        <v>7</v>
      </c>
      <c r="O61" s="246"/>
      <c r="P61" s="247">
        <v>8</v>
      </c>
      <c r="Q61" s="248"/>
      <c r="R61" s="3"/>
    </row>
    <row r="62" spans="2:23" ht="21" customHeight="1" x14ac:dyDescent="0.2">
      <c r="B62" s="75"/>
      <c r="C62" s="230" t="s">
        <v>105</v>
      </c>
      <c r="D62" s="251"/>
      <c r="E62" s="231"/>
      <c r="F62" s="104">
        <v>4</v>
      </c>
      <c r="G62" s="252">
        <v>5</v>
      </c>
      <c r="H62" s="253"/>
      <c r="I62" s="171">
        <v>6</v>
      </c>
      <c r="J62" s="245"/>
      <c r="K62" s="246"/>
      <c r="L62" s="171">
        <v>7</v>
      </c>
      <c r="M62" s="246"/>
      <c r="N62" s="247">
        <v>8</v>
      </c>
      <c r="O62" s="248"/>
      <c r="P62" s="247">
        <v>9</v>
      </c>
      <c r="Q62" s="248"/>
      <c r="R62" s="3"/>
    </row>
    <row r="63" spans="2:23" ht="21" customHeight="1" x14ac:dyDescent="0.2">
      <c r="B63" s="75"/>
      <c r="C63" s="230" t="s">
        <v>107</v>
      </c>
      <c r="D63" s="251"/>
      <c r="E63" s="231"/>
      <c r="F63" s="104">
        <v>5</v>
      </c>
      <c r="G63" s="171">
        <v>6</v>
      </c>
      <c r="H63" s="246"/>
      <c r="I63" s="171">
        <v>7</v>
      </c>
      <c r="J63" s="245"/>
      <c r="K63" s="246"/>
      <c r="L63" s="247">
        <v>8</v>
      </c>
      <c r="M63" s="248"/>
      <c r="N63" s="247">
        <v>9</v>
      </c>
      <c r="O63" s="248"/>
      <c r="P63" s="247">
        <v>10</v>
      </c>
      <c r="Q63" s="248"/>
      <c r="R63" s="3"/>
    </row>
    <row r="64" spans="2:23" ht="13.5" thickBot="1" x14ac:dyDescent="0.25">
      <c r="B64" s="78"/>
      <c r="C64" s="79"/>
      <c r="D64" s="79"/>
      <c r="E64" s="79"/>
      <c r="F64" s="79"/>
      <c r="G64" s="79"/>
      <c r="H64" s="79"/>
      <c r="I64" s="79"/>
      <c r="J64" s="79"/>
      <c r="K64" s="79"/>
      <c r="L64" s="79"/>
      <c r="M64" s="79"/>
      <c r="N64" s="79"/>
      <c r="O64" s="79"/>
      <c r="P64" s="79"/>
      <c r="Q64" s="79"/>
      <c r="R64" s="9"/>
    </row>
  </sheetData>
  <mergeCells count="150">
    <mergeCell ref="G17:H17"/>
    <mergeCell ref="C17:F17"/>
    <mergeCell ref="G22:H22"/>
    <mergeCell ref="C22:F22"/>
    <mergeCell ref="G21:H21"/>
    <mergeCell ref="C21:F21"/>
    <mergeCell ref="G20:H20"/>
    <mergeCell ref="C20:F20"/>
    <mergeCell ref="G19:H19"/>
    <mergeCell ref="C19:F19"/>
    <mergeCell ref="G18:H18"/>
    <mergeCell ref="C18:F18"/>
    <mergeCell ref="C33:F33"/>
    <mergeCell ref="G33:H33"/>
    <mergeCell ref="C34:F34"/>
    <mergeCell ref="G34:H34"/>
    <mergeCell ref="C35:F35"/>
    <mergeCell ref="G35:H35"/>
    <mergeCell ref="G24:H24"/>
    <mergeCell ref="C24:F24"/>
    <mergeCell ref="G23:H23"/>
    <mergeCell ref="C23:F23"/>
    <mergeCell ref="C28:F28"/>
    <mergeCell ref="G28:H28"/>
    <mergeCell ref="C29:F29"/>
    <mergeCell ref="G29:H29"/>
    <mergeCell ref="C30:F30"/>
    <mergeCell ref="G30:H30"/>
    <mergeCell ref="C31:F31"/>
    <mergeCell ref="G31:H31"/>
    <mergeCell ref="C32:F32"/>
    <mergeCell ref="G32:H32"/>
    <mergeCell ref="I62:K62"/>
    <mergeCell ref="C54:Q54"/>
    <mergeCell ref="G57:H57"/>
    <mergeCell ref="G58:H58"/>
    <mergeCell ref="G59:H59"/>
    <mergeCell ref="L63:M63"/>
    <mergeCell ref="L61:M61"/>
    <mergeCell ref="L58:M58"/>
    <mergeCell ref="G63:H63"/>
    <mergeCell ref="I60:K60"/>
    <mergeCell ref="N58:O58"/>
    <mergeCell ref="N59:O59"/>
    <mergeCell ref="N60:O60"/>
    <mergeCell ref="N61:O61"/>
    <mergeCell ref="N62:O62"/>
    <mergeCell ref="L62:M62"/>
    <mergeCell ref="P59:Q59"/>
    <mergeCell ref="P60:Q60"/>
    <mergeCell ref="L59:M59"/>
    <mergeCell ref="L60:M60"/>
    <mergeCell ref="I57:K57"/>
    <mergeCell ref="P58:Q58"/>
    <mergeCell ref="I58:K58"/>
    <mergeCell ref="I59:K59"/>
    <mergeCell ref="P55:Q55"/>
    <mergeCell ref="P56:Q56"/>
    <mergeCell ref="L57:M57"/>
    <mergeCell ref="N57:O57"/>
    <mergeCell ref="P57:Q57"/>
    <mergeCell ref="P61:Q61"/>
    <mergeCell ref="P62:Q62"/>
    <mergeCell ref="B47:B52"/>
    <mergeCell ref="C47:E47"/>
    <mergeCell ref="H47:I47"/>
    <mergeCell ref="C59:E59"/>
    <mergeCell ref="C60:E60"/>
    <mergeCell ref="C61:E61"/>
    <mergeCell ref="C55:F55"/>
    <mergeCell ref="C56:F56"/>
    <mergeCell ref="I61:K61"/>
    <mergeCell ref="C51:E51"/>
    <mergeCell ref="C52:E52"/>
    <mergeCell ref="H52:I52"/>
    <mergeCell ref="J52:K52"/>
    <mergeCell ref="C57:E58"/>
    <mergeCell ref="J51:K51"/>
    <mergeCell ref="F57:F58"/>
    <mergeCell ref="H51:I51"/>
    <mergeCell ref="C48:E48"/>
    <mergeCell ref="J49:K49"/>
    <mergeCell ref="N50:O50"/>
    <mergeCell ref="N55:O55"/>
    <mergeCell ref="N56:O56"/>
    <mergeCell ref="L55:M55"/>
    <mergeCell ref="L56:M56"/>
    <mergeCell ref="N51:O51"/>
    <mergeCell ref="N52:O52"/>
    <mergeCell ref="G55:H55"/>
    <mergeCell ref="G56:H56"/>
    <mergeCell ref="I55:K55"/>
    <mergeCell ref="I63:K63"/>
    <mergeCell ref="P63:Q63"/>
    <mergeCell ref="N63:O63"/>
    <mergeCell ref="G60:H60"/>
    <mergeCell ref="C44:F44"/>
    <mergeCell ref="G44:H44"/>
    <mergeCell ref="C62:E62"/>
    <mergeCell ref="G61:H61"/>
    <mergeCell ref="G62:H62"/>
    <mergeCell ref="H48:I48"/>
    <mergeCell ref="C46:F46"/>
    <mergeCell ref="H46:K46"/>
    <mergeCell ref="I56:K56"/>
    <mergeCell ref="J48:K48"/>
    <mergeCell ref="C49:E49"/>
    <mergeCell ref="H49:I49"/>
    <mergeCell ref="C63:E63"/>
    <mergeCell ref="N47:P47"/>
    <mergeCell ref="N48:O48"/>
    <mergeCell ref="N49:O49"/>
    <mergeCell ref="C50:E50"/>
    <mergeCell ref="H50:I50"/>
    <mergeCell ref="J50:K50"/>
    <mergeCell ref="J47:K47"/>
    <mergeCell ref="B6:R6"/>
    <mergeCell ref="B7:R7"/>
    <mergeCell ref="G16:H16"/>
    <mergeCell ref="G15:H15"/>
    <mergeCell ref="C40:F40"/>
    <mergeCell ref="G40:H40"/>
    <mergeCell ref="B2:B4"/>
    <mergeCell ref="C16:F16"/>
    <mergeCell ref="C39:F39"/>
    <mergeCell ref="G39:H39"/>
    <mergeCell ref="C36:F36"/>
    <mergeCell ref="G36:H36"/>
    <mergeCell ref="C15:F15"/>
    <mergeCell ref="C2:P4"/>
    <mergeCell ref="Q2:R4"/>
    <mergeCell ref="B9:R9"/>
    <mergeCell ref="B8:R8"/>
    <mergeCell ref="B10:R10"/>
    <mergeCell ref="C25:F25"/>
    <mergeCell ref="G25:H25"/>
    <mergeCell ref="C26:F26"/>
    <mergeCell ref="G26:H26"/>
    <mergeCell ref="C27:F27"/>
    <mergeCell ref="G27:H27"/>
    <mergeCell ref="C41:F41"/>
    <mergeCell ref="G41:H41"/>
    <mergeCell ref="C37:F37"/>
    <mergeCell ref="G37:H37"/>
    <mergeCell ref="C38:F38"/>
    <mergeCell ref="G38:H38"/>
    <mergeCell ref="C42:F42"/>
    <mergeCell ref="G42:H42"/>
    <mergeCell ref="C43:F43"/>
    <mergeCell ref="G43:H43"/>
  </mergeCells>
  <conditionalFormatting sqref="J16:K44 M16:Q44">
    <cfRule type="expression" dxfId="12" priority="29" stopIfTrue="1">
      <formula>"""bajo"""</formula>
    </cfRule>
  </conditionalFormatting>
  <conditionalFormatting sqref="L16:L44">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68"/>
  <sheetViews>
    <sheetView showGridLines="0" topLeftCell="A22" zoomScale="70" zoomScaleNormal="70" zoomScaleSheetLayoutView="25" zoomScalePageLayoutView="70" workbookViewId="0">
      <selection activeCell="X36" sqref="X36"/>
    </sheetView>
  </sheetViews>
  <sheetFormatPr baseColWidth="10" defaultColWidth="11.42578125" defaultRowHeight="14.25" x14ac:dyDescent="0.2"/>
  <cols>
    <col min="1" max="1" width="4.28515625" style="16" customWidth="1"/>
    <col min="2" max="2" width="48.85546875" style="16" customWidth="1"/>
    <col min="3" max="3" width="42" style="16" customWidth="1"/>
    <col min="4" max="4" width="17.7109375" style="16" customWidth="1"/>
    <col min="5" max="5" width="22.42578125" style="16" customWidth="1"/>
    <col min="6" max="6" width="15.140625" style="16" customWidth="1"/>
    <col min="7" max="7" width="17.42578125" style="16" customWidth="1"/>
    <col min="8" max="8" width="5.140625" style="16" customWidth="1"/>
    <col min="9" max="9" width="4.28515625" style="16" customWidth="1"/>
    <col min="10" max="10" width="5.85546875" style="16" customWidth="1"/>
    <col min="11" max="11" width="5.28515625" style="16" customWidth="1"/>
    <col min="12" max="12" width="14.140625" style="16" customWidth="1"/>
    <col min="13" max="13" width="5.28515625" style="16" customWidth="1"/>
    <col min="14" max="14" width="18" style="16" customWidth="1"/>
    <col min="15" max="15" width="5.7109375" style="16" customWidth="1"/>
    <col min="16" max="16" width="6.42578125" style="16" customWidth="1"/>
    <col min="17" max="17" width="8.42578125" style="16" customWidth="1"/>
    <col min="18" max="18" width="6" style="16" customWidth="1"/>
    <col min="19" max="19" width="9.7109375" style="16" customWidth="1"/>
    <col min="20" max="20" width="12.85546875" style="16" customWidth="1"/>
    <col min="21" max="21" width="11.42578125" style="16"/>
    <col min="22" max="22" width="10.85546875" style="16" customWidth="1"/>
    <col min="23" max="23" width="15.7109375" style="16" customWidth="1"/>
    <col min="24" max="24" width="13.85546875" style="16" customWidth="1"/>
    <col min="25" max="16384" width="11.42578125" style="16"/>
  </cols>
  <sheetData>
    <row r="1" spans="2:24" s="14" customFormat="1" x14ac:dyDescent="0.2">
      <c r="S1" s="15"/>
    </row>
    <row r="2" spans="2:24" s="14" customFormat="1" ht="54" customHeight="1" x14ac:dyDescent="0.2">
      <c r="B2" s="294"/>
      <c r="C2" s="295" t="s">
        <v>10</v>
      </c>
      <c r="D2" s="295"/>
      <c r="E2" s="295"/>
      <c r="F2" s="295"/>
      <c r="G2" s="295"/>
      <c r="H2" s="295"/>
      <c r="I2" s="295"/>
      <c r="J2" s="295"/>
      <c r="K2" s="295"/>
      <c r="L2" s="295"/>
      <c r="M2" s="295"/>
      <c r="N2" s="295"/>
      <c r="O2" s="295"/>
      <c r="P2" s="295"/>
      <c r="Q2" s="295"/>
      <c r="R2" s="295"/>
      <c r="S2" s="295"/>
      <c r="T2" s="295"/>
      <c r="U2" s="295"/>
      <c r="V2" s="295"/>
      <c r="W2" s="154" t="s">
        <v>1</v>
      </c>
      <c r="X2" s="301"/>
    </row>
    <row r="3" spans="2:24" s="14" customFormat="1" ht="31.5" customHeight="1" x14ac:dyDescent="0.2">
      <c r="B3" s="294"/>
      <c r="C3" s="295"/>
      <c r="D3" s="295"/>
      <c r="E3" s="295"/>
      <c r="F3" s="295"/>
      <c r="G3" s="295"/>
      <c r="H3" s="295"/>
      <c r="I3" s="295"/>
      <c r="J3" s="295"/>
      <c r="K3" s="295"/>
      <c r="L3" s="295"/>
      <c r="M3" s="295"/>
      <c r="N3" s="295"/>
      <c r="O3" s="295"/>
      <c r="P3" s="295"/>
      <c r="Q3" s="295"/>
      <c r="R3" s="295"/>
      <c r="S3" s="295"/>
      <c r="T3" s="295"/>
      <c r="U3" s="295"/>
      <c r="V3" s="295"/>
      <c r="W3" s="302"/>
      <c r="X3" s="303"/>
    </row>
    <row r="4" spans="2:24" s="14" customFormat="1" ht="47.25" customHeight="1" x14ac:dyDescent="0.2">
      <c r="B4" s="294"/>
      <c r="C4" s="295"/>
      <c r="D4" s="295"/>
      <c r="E4" s="295"/>
      <c r="F4" s="295"/>
      <c r="G4" s="295"/>
      <c r="H4" s="295"/>
      <c r="I4" s="295"/>
      <c r="J4" s="295"/>
      <c r="K4" s="295"/>
      <c r="L4" s="295"/>
      <c r="M4" s="295"/>
      <c r="N4" s="295"/>
      <c r="O4" s="295"/>
      <c r="P4" s="295"/>
      <c r="Q4" s="295"/>
      <c r="R4" s="295"/>
      <c r="S4" s="295"/>
      <c r="T4" s="295"/>
      <c r="U4" s="295"/>
      <c r="V4" s="295"/>
      <c r="W4" s="304"/>
      <c r="X4" s="305"/>
    </row>
    <row r="5" spans="2:24" s="14" customFormat="1" ht="32.25" customHeight="1" thickBot="1" x14ac:dyDescent="0.25">
      <c r="B5" s="38"/>
      <c r="C5" s="38"/>
      <c r="D5" s="38"/>
      <c r="E5" s="38"/>
      <c r="F5" s="38"/>
      <c r="G5" s="38"/>
      <c r="H5" s="38"/>
      <c r="I5" s="38"/>
      <c r="J5" s="38"/>
      <c r="K5" s="38"/>
      <c r="L5" s="38"/>
      <c r="M5" s="38"/>
      <c r="N5" s="38"/>
      <c r="O5" s="38"/>
      <c r="P5" s="38"/>
      <c r="Q5" s="38"/>
      <c r="R5" s="38"/>
      <c r="S5" s="39"/>
      <c r="T5" s="38"/>
      <c r="U5" s="38"/>
      <c r="V5" s="38"/>
      <c r="W5" s="38"/>
      <c r="X5" s="38"/>
    </row>
    <row r="6" spans="2:24" ht="91.5" customHeight="1" x14ac:dyDescent="0.2">
      <c r="B6" s="281" t="str">
        <f>+EVALUACION!B6</f>
        <v>Objeto Contractual: CONTRATAR EL SERVICIO DE MANTENIMIENTO, MEJORAMIENTO Y RENOVACIÓN DEL SISTEMA DE GRABACIÓN, AUDIO Y VÍDEO DE LA JUNTA ADMINISTRADORA LOCAL, DE PROPIEDAD DEL FONDO DE DESARROLLO LOCAL DE CHAPINERO</v>
      </c>
      <c r="C6" s="282"/>
      <c r="D6" s="282"/>
      <c r="E6" s="282"/>
      <c r="F6" s="282"/>
      <c r="G6" s="282"/>
      <c r="H6" s="282"/>
      <c r="I6" s="282"/>
      <c r="J6" s="282"/>
      <c r="K6" s="282"/>
      <c r="L6" s="282"/>
      <c r="M6" s="282"/>
      <c r="N6" s="282"/>
      <c r="O6" s="282"/>
      <c r="P6" s="282"/>
      <c r="Q6" s="282"/>
      <c r="R6" s="282"/>
      <c r="S6" s="282"/>
      <c r="T6" s="282"/>
      <c r="U6" s="282"/>
      <c r="V6" s="282"/>
      <c r="W6" s="282"/>
      <c r="X6" s="283"/>
    </row>
    <row r="7" spans="2:24" ht="26.25" customHeight="1" x14ac:dyDescent="0.2">
      <c r="B7" s="306" t="s">
        <v>198</v>
      </c>
      <c r="C7" s="290"/>
      <c r="D7" s="290"/>
      <c r="E7" s="290"/>
      <c r="F7" s="290"/>
      <c r="G7" s="290"/>
      <c r="H7" s="290"/>
      <c r="I7" s="290"/>
      <c r="J7" s="290"/>
      <c r="K7" s="290"/>
      <c r="L7" s="290"/>
      <c r="M7" s="290"/>
      <c r="N7" s="290"/>
      <c r="O7" s="290"/>
      <c r="P7" s="290"/>
      <c r="Q7" s="290"/>
      <c r="R7" s="290"/>
      <c r="S7" s="290"/>
      <c r="T7" s="290"/>
      <c r="U7" s="290"/>
      <c r="V7" s="290"/>
      <c r="W7" s="290"/>
      <c r="X7" s="307"/>
    </row>
    <row r="8" spans="2:24" ht="20.25" customHeight="1" x14ac:dyDescent="0.2">
      <c r="B8" s="306"/>
      <c r="C8" s="290"/>
      <c r="D8" s="290"/>
      <c r="E8" s="290"/>
      <c r="F8" s="290"/>
      <c r="G8" s="290"/>
      <c r="H8" s="290"/>
      <c r="I8" s="290"/>
      <c r="J8" s="290"/>
      <c r="K8" s="290"/>
      <c r="L8" s="290"/>
      <c r="M8" s="290"/>
      <c r="N8" s="290"/>
      <c r="O8" s="290"/>
      <c r="P8" s="290"/>
      <c r="Q8" s="290"/>
      <c r="R8" s="290"/>
      <c r="S8" s="290"/>
      <c r="T8" s="290"/>
      <c r="U8" s="290"/>
      <c r="V8" s="290"/>
      <c r="W8" s="290"/>
      <c r="X8" s="307"/>
    </row>
    <row r="9" spans="2:24" ht="24.75" customHeight="1" thickBot="1" x14ac:dyDescent="0.25">
      <c r="B9" s="279"/>
      <c r="C9" s="280"/>
      <c r="D9" s="280"/>
      <c r="E9" s="280"/>
      <c r="F9" s="280"/>
      <c r="G9" s="280"/>
      <c r="H9" s="280"/>
      <c r="I9" s="280"/>
      <c r="J9" s="280"/>
      <c r="K9" s="280"/>
      <c r="L9" s="280"/>
      <c r="M9" s="280"/>
      <c r="N9" s="280"/>
      <c r="O9" s="280"/>
      <c r="P9" s="280"/>
      <c r="Q9" s="280"/>
      <c r="R9" s="280"/>
      <c r="X9" s="48"/>
    </row>
    <row r="10" spans="2:24" ht="106.5" customHeight="1" thickBot="1" x14ac:dyDescent="0.25">
      <c r="B10" s="28" t="s">
        <v>199</v>
      </c>
      <c r="C10" s="29" t="s">
        <v>70</v>
      </c>
      <c r="D10" s="30" t="s">
        <v>200</v>
      </c>
      <c r="E10" s="30" t="s">
        <v>201</v>
      </c>
      <c r="F10" s="30" t="s">
        <v>202</v>
      </c>
      <c r="G10" s="29" t="s">
        <v>71</v>
      </c>
      <c r="H10" s="30" t="s">
        <v>95</v>
      </c>
      <c r="I10" s="30" t="s">
        <v>73</v>
      </c>
      <c r="J10" s="30" t="s">
        <v>203</v>
      </c>
      <c r="K10" s="30" t="s">
        <v>75</v>
      </c>
      <c r="L10" s="30" t="s">
        <v>204</v>
      </c>
      <c r="M10" s="29" t="s">
        <v>205</v>
      </c>
      <c r="N10" s="29" t="s">
        <v>135</v>
      </c>
      <c r="O10" s="30" t="s">
        <v>95</v>
      </c>
      <c r="P10" s="30" t="s">
        <v>73</v>
      </c>
      <c r="Q10" s="30" t="s">
        <v>203</v>
      </c>
      <c r="R10" s="30" t="s">
        <v>75</v>
      </c>
      <c r="S10" s="29" t="s">
        <v>136</v>
      </c>
      <c r="T10" s="29" t="s">
        <v>137</v>
      </c>
      <c r="U10" s="29" t="s">
        <v>138</v>
      </c>
      <c r="V10" s="29" t="s">
        <v>139</v>
      </c>
      <c r="W10" s="29" t="s">
        <v>206</v>
      </c>
      <c r="X10" s="31" t="s">
        <v>141</v>
      </c>
    </row>
    <row r="11" spans="2:24" ht="106.5" customHeight="1" x14ac:dyDescent="0.2">
      <c r="B11" s="32">
        <v>1</v>
      </c>
      <c r="C11" s="33" t="str">
        <f>+'EVALUACION CON CONTROLES'!C16:F16</f>
        <v xml:space="preserve">Requisitos habilitantes inapropiados para el proceso de selección </v>
      </c>
      <c r="D11" s="34" t="str">
        <f>+'EVALUACION CON CONTROLES'!B16</f>
        <v>PLANEACIÓN</v>
      </c>
      <c r="E11" s="34" t="str">
        <f>VLOOKUP(C11,'IDENTIFICACION Y ANALISIS'!$B$19:$F$50,3,FALSE)</f>
        <v>Especifico</v>
      </c>
      <c r="F11" s="34" t="str">
        <f>VLOOKUP(C11,'IDENTIFICACION Y ANALISIS'!$B$19:$F$50,4,FALSE)</f>
        <v>Interno</v>
      </c>
      <c r="G11" s="33" t="str">
        <f>+EVALUACION!H17</f>
        <v>Selección de oferentes que no cumplan con las capacidades necesarias para el desarrollo del contrato.</v>
      </c>
      <c r="H11" s="33">
        <f>+EVALUACION!I17</f>
        <v>1</v>
      </c>
      <c r="I11" s="33">
        <f>+EVALUACION!J17</f>
        <v>4</v>
      </c>
      <c r="J11" s="33">
        <f>+EVALUACION!K17</f>
        <v>5</v>
      </c>
      <c r="K11" s="34" t="str">
        <f>+EVALUACION!L17</f>
        <v>MEDIO</v>
      </c>
      <c r="L11" s="33" t="s">
        <v>207</v>
      </c>
      <c r="M11" s="34">
        <v>100</v>
      </c>
      <c r="N11" s="33" t="str">
        <f>+'EVALUACION CON CONTROLES'!G16</f>
        <v>Revisión de documentación</v>
      </c>
      <c r="O11" s="33">
        <f>+'EVALUACION CON CONTROLES'!I16</f>
        <v>1</v>
      </c>
      <c r="P11" s="33">
        <f>+'EVALUACION CON CONTROLES'!J16</f>
        <v>4</v>
      </c>
      <c r="Q11" s="33">
        <f>+'EVALUACION CON CONTROLES'!K16</f>
        <v>5</v>
      </c>
      <c r="R11" s="34" t="str">
        <f>+'EVALUACION CON CONTROLES'!L16</f>
        <v>MEDIO</v>
      </c>
      <c r="S11" s="33" t="str">
        <f>+'EVALUACION CON CONTROLES'!M16</f>
        <v>NO</v>
      </c>
      <c r="T11" s="33" t="str">
        <f>+'EVALUACION CON CONTROLES'!N16</f>
        <v>Lídees de equipos de planeación y contratación</v>
      </c>
      <c r="U11" s="33" t="str">
        <f>+'EVALUACION CON CONTROLES'!O16</f>
        <v>Durante la formulación</v>
      </c>
      <c r="V11" s="33" t="str">
        <f>+'EVALUACION CON CONTROLES'!P16</f>
        <v>Hasta la publicación de documentos.</v>
      </c>
      <c r="W11" s="33" t="str">
        <f>+'EVALUACION CON CONTROLES'!Q16</f>
        <v>Revisión de documentación de proceso estructurado</v>
      </c>
      <c r="X11" s="35" t="str">
        <f>+'EVALUACION CON CONTROLES'!R16</f>
        <v>Una única vez</v>
      </c>
    </row>
    <row r="12" spans="2:24" ht="106.5" customHeight="1" x14ac:dyDescent="0.2">
      <c r="B12" s="17">
        <v>2</v>
      </c>
      <c r="C12" s="19" t="str">
        <f>+'EVALUACION CON CONTROLES'!C17:F17</f>
        <v>Inadecuado análisis  económico estimativo del valor del contrato</v>
      </c>
      <c r="D12" s="18" t="str">
        <f>+'EVALUACION CON CONTROLES'!B17</f>
        <v>PLANEACIÓN</v>
      </c>
      <c r="E12" s="18" t="str">
        <f>VLOOKUP(C12,'IDENTIFICACION Y ANALISIS'!$B$19:$F$50,3,FALSE)</f>
        <v>Especifico</v>
      </c>
      <c r="F12" s="18" t="str">
        <f>VLOOKUP(C12,'IDENTIFICACION Y ANALISIS'!$B$19:$F$50,4,FALSE)</f>
        <v>Interno</v>
      </c>
      <c r="G12" s="19" t="str">
        <f>+EVALUACION!H18</f>
        <v>Definición de precios por encima o por debajo del mercado ocasionando una estimación superior o defícit del presupuesto.</v>
      </c>
      <c r="H12" s="19">
        <f>+EVALUACION!I18</f>
        <v>2</v>
      </c>
      <c r="I12" s="19">
        <f>+EVALUACION!J18</f>
        <v>4</v>
      </c>
      <c r="J12" s="19">
        <f>+EVALUACION!K18</f>
        <v>6</v>
      </c>
      <c r="K12" s="18" t="str">
        <f>+EVALUACION!L18</f>
        <v>ALTO</v>
      </c>
      <c r="L12" s="19" t="s">
        <v>207</v>
      </c>
      <c r="M12" s="18">
        <v>100</v>
      </c>
      <c r="N12" s="19" t="str">
        <f>+'EVALUACION CON CONTROLES'!G17</f>
        <v>Revisiones de documentación</v>
      </c>
      <c r="O12" s="19">
        <f>+'EVALUACION CON CONTROLES'!I17</f>
        <v>2</v>
      </c>
      <c r="P12" s="19">
        <f>+'EVALUACION CON CONTROLES'!J17</f>
        <v>4</v>
      </c>
      <c r="Q12" s="19">
        <f>+'EVALUACION CON CONTROLES'!K17</f>
        <v>6</v>
      </c>
      <c r="R12" s="18" t="str">
        <f>+'EVALUACION CON CONTROLES'!L17</f>
        <v>ALTO</v>
      </c>
      <c r="S12" s="19" t="str">
        <f>+'EVALUACION CON CONTROLES'!M17</f>
        <v>NO</v>
      </c>
      <c r="T12" s="19" t="str">
        <f>+'EVALUACION CON CONTROLES'!N17</f>
        <v>Lídees de equipos de planeación y contratación</v>
      </c>
      <c r="U12" s="19" t="str">
        <f>+'EVALUACION CON CONTROLES'!O17</f>
        <v>Durante la formulación</v>
      </c>
      <c r="V12" s="19" t="str">
        <f>+'EVALUACION CON CONTROLES'!P17</f>
        <v>Hasta la publicación de documentos.</v>
      </c>
      <c r="W12" s="19" t="str">
        <f>+'EVALUACION CON CONTROLES'!Q17</f>
        <v>Revisión de documentación de proceso estructurado</v>
      </c>
      <c r="X12" s="20" t="str">
        <f>+'EVALUACION CON CONTROLES'!R17</f>
        <v>Una única vez</v>
      </c>
    </row>
    <row r="13" spans="2:24" ht="106.5" customHeight="1" x14ac:dyDescent="0.2">
      <c r="B13" s="17">
        <v>3</v>
      </c>
      <c r="C13" s="19" t="str">
        <f>+'EVALUACION CON CONTROLES'!C18:F18</f>
        <v xml:space="preserve">Inadecuada  descripción del bien o servicio requerido </v>
      </c>
      <c r="D13" s="18" t="str">
        <f>+'EVALUACION CON CONTROLES'!B18</f>
        <v>PLANEACIÓN</v>
      </c>
      <c r="E13" s="18" t="str">
        <f>VLOOKUP(C13,'IDENTIFICACION Y ANALISIS'!$B$19:$F$50,3,FALSE)</f>
        <v>Especifico</v>
      </c>
      <c r="F13" s="18" t="str">
        <f>VLOOKUP(C13,'IDENTIFICACION Y ANALISIS'!$B$19:$F$50,4,FALSE)</f>
        <v>Interno</v>
      </c>
      <c r="G13" s="19" t="str">
        <f>+EVALUACION!H19</f>
        <v>Deficiencias en la ejecución de las actividades del contrato</v>
      </c>
      <c r="H13" s="19">
        <f>+EVALUACION!I19</f>
        <v>1</v>
      </c>
      <c r="I13" s="19">
        <f>+EVALUACION!J19</f>
        <v>4</v>
      </c>
      <c r="J13" s="19">
        <f>+EVALUACION!K19</f>
        <v>5</v>
      </c>
      <c r="K13" s="18" t="str">
        <f>+EVALUACION!L19</f>
        <v>MEDIO</v>
      </c>
      <c r="L13" s="19" t="s">
        <v>207</v>
      </c>
      <c r="M13" s="18">
        <v>100</v>
      </c>
      <c r="N13" s="19" t="str">
        <f>+'EVALUACION CON CONTROLES'!G18</f>
        <v>Revisiones de documentación</v>
      </c>
      <c r="O13" s="19">
        <f>+'EVALUACION CON CONTROLES'!I18</f>
        <v>1</v>
      </c>
      <c r="P13" s="19">
        <f>+'EVALUACION CON CONTROLES'!J18</f>
        <v>4</v>
      </c>
      <c r="Q13" s="19">
        <f>+'EVALUACION CON CONTROLES'!K18</f>
        <v>5</v>
      </c>
      <c r="R13" s="18" t="str">
        <f>+'EVALUACION CON CONTROLES'!L18</f>
        <v>MEDIO</v>
      </c>
      <c r="S13" s="19" t="str">
        <f>+'EVALUACION CON CONTROLES'!M18</f>
        <v>NO</v>
      </c>
      <c r="T13" s="19" t="str">
        <f>+'EVALUACION CON CONTROLES'!N18</f>
        <v>Líder de equipo ambiental y de Oficina de Planeación</v>
      </c>
      <c r="U13" s="19" t="str">
        <f>+'EVALUACION CON CONTROLES'!O18</f>
        <v>Durante la formulación</v>
      </c>
      <c r="V13" s="19" t="str">
        <f>+'EVALUACION CON CONTROLES'!P18</f>
        <v>Hasta la publicación de documentos.</v>
      </c>
      <c r="W13" s="19" t="str">
        <f>+'EVALUACION CON CONTROLES'!Q18</f>
        <v>Revisión de documentación de proceso estructurado</v>
      </c>
      <c r="X13" s="20" t="str">
        <f>+'EVALUACION CON CONTROLES'!R18</f>
        <v>Una única vez</v>
      </c>
    </row>
    <row r="14" spans="2:24" ht="106.5" customHeight="1" x14ac:dyDescent="0.2">
      <c r="B14" s="17">
        <v>4</v>
      </c>
      <c r="C14" s="19" t="str">
        <f>+'EVALUACION CON CONTROLES'!C19:F19</f>
        <v>Requisitos habilitantes que impidan la selección objetiva</v>
      </c>
      <c r="D14" s="18" t="str">
        <f>+'EVALUACION CON CONTROLES'!B19</f>
        <v>PLANEACIÓN</v>
      </c>
      <c r="E14" s="18" t="str">
        <f>VLOOKUP(C14,'IDENTIFICACION Y ANALISIS'!$B$19:$F$50,3,FALSE)</f>
        <v>Especifico</v>
      </c>
      <c r="F14" s="18" t="str">
        <f>VLOOKUP(C14,'IDENTIFICACION Y ANALISIS'!$B$19:$F$50,4,FALSE)</f>
        <v>Interno</v>
      </c>
      <c r="G14" s="19" t="str">
        <f>+EVALUACION!H20</f>
        <v>Declaración del proceso de contratación como "desierto"</v>
      </c>
      <c r="H14" s="19">
        <f>+EVALUACION!I20</f>
        <v>1</v>
      </c>
      <c r="I14" s="19">
        <f>+EVALUACION!J20</f>
        <v>5</v>
      </c>
      <c r="J14" s="19">
        <f>+EVALUACION!K20</f>
        <v>6</v>
      </c>
      <c r="K14" s="18" t="str">
        <f>+EVALUACION!L20</f>
        <v>ALTO</v>
      </c>
      <c r="L14" s="19" t="s">
        <v>207</v>
      </c>
      <c r="M14" s="18">
        <v>100</v>
      </c>
      <c r="N14" s="19" t="str">
        <f>+'EVALUACION CON CONTROLES'!G19</f>
        <v>Revisiones de documentación</v>
      </c>
      <c r="O14" s="19">
        <f>+'EVALUACION CON CONTROLES'!I19</f>
        <v>1</v>
      </c>
      <c r="P14" s="19">
        <f>+'EVALUACION CON CONTROLES'!J19</f>
        <v>5</v>
      </c>
      <c r="Q14" s="19">
        <f>+'EVALUACION CON CONTROLES'!K19</f>
        <v>6</v>
      </c>
      <c r="R14" s="18" t="str">
        <f>+'EVALUACION CON CONTROLES'!L19</f>
        <v>ALTO</v>
      </c>
      <c r="S14" s="19" t="str">
        <f>+'EVALUACION CON CONTROLES'!M19</f>
        <v>NO</v>
      </c>
      <c r="T14" s="19" t="str">
        <f>+'EVALUACION CON CONTROLES'!N19</f>
        <v>Líder de equipo ambiental y de Oficina de Planeación</v>
      </c>
      <c r="U14" s="19" t="str">
        <f>+'EVALUACION CON CONTROLES'!O19</f>
        <v>Durante la formulación</v>
      </c>
      <c r="V14" s="19" t="str">
        <f>+'EVALUACION CON CONTROLES'!P19</f>
        <v>Hasta la publicación de documentos.</v>
      </c>
      <c r="W14" s="19" t="str">
        <f>+'EVALUACION CON CONTROLES'!Q19</f>
        <v>Revisión de documentación de proceso estructurado</v>
      </c>
      <c r="X14" s="20" t="str">
        <f>+'EVALUACION CON CONTROLES'!R19</f>
        <v>Una única vez</v>
      </c>
    </row>
    <row r="15" spans="2:24" ht="106.5" customHeight="1" x14ac:dyDescent="0.2">
      <c r="B15" s="17">
        <v>5</v>
      </c>
      <c r="C15" s="19" t="str">
        <f>+'EVALUACION CON CONTROLES'!C20:F20</f>
        <v xml:space="preserve">Falta de profundidad en el estudio de sector no identificandose claramente aspectos de oferta y demanda </v>
      </c>
      <c r="D15" s="18" t="str">
        <f>+'EVALUACION CON CONTROLES'!B20</f>
        <v>PLANEACIÓN</v>
      </c>
      <c r="E15" s="18" t="str">
        <f>VLOOKUP(C15,'IDENTIFICACION Y ANALISIS'!$B$19:$F$50,3,FALSE)</f>
        <v>Especifico</v>
      </c>
      <c r="F15" s="18" t="str">
        <f>VLOOKUP(C15,'IDENTIFICACION Y ANALISIS'!$B$19:$F$50,4,FALSE)</f>
        <v>Interno</v>
      </c>
      <c r="G15" s="19" t="str">
        <f>+EVALUACION!H21</f>
        <v>Declaración del proceso de contratación como "desierto".</v>
      </c>
      <c r="H15" s="19">
        <f>+EVALUACION!I21</f>
        <v>1</v>
      </c>
      <c r="I15" s="19">
        <f>+EVALUACION!J21</f>
        <v>5</v>
      </c>
      <c r="J15" s="19">
        <f>+EVALUACION!K21</f>
        <v>6</v>
      </c>
      <c r="K15" s="18" t="str">
        <f>+EVALUACION!L21</f>
        <v>ALTO</v>
      </c>
      <c r="L15" s="19" t="s">
        <v>207</v>
      </c>
      <c r="M15" s="18">
        <v>100</v>
      </c>
      <c r="N15" s="19" t="str">
        <f>+'EVALUACION CON CONTROLES'!G20</f>
        <v>Revisiones de documentación</v>
      </c>
      <c r="O15" s="19">
        <f>+'EVALUACION CON CONTROLES'!I20</f>
        <v>1</v>
      </c>
      <c r="P15" s="19">
        <f>+'EVALUACION CON CONTROLES'!J20</f>
        <v>5</v>
      </c>
      <c r="Q15" s="19">
        <f>+'EVALUACION CON CONTROLES'!K20</f>
        <v>6</v>
      </c>
      <c r="R15" s="18" t="str">
        <f>+'EVALUACION CON CONTROLES'!L20</f>
        <v>ALTO</v>
      </c>
      <c r="S15" s="19" t="str">
        <f>+'EVALUACION CON CONTROLES'!M20</f>
        <v>SI</v>
      </c>
      <c r="T15" s="19" t="str">
        <f>+'EVALUACION CON CONTROLES'!N20</f>
        <v>Líder de equipo ambiental y de Oficina de Planeación</v>
      </c>
      <c r="U15" s="19" t="str">
        <f>+'EVALUACION CON CONTROLES'!O20</f>
        <v>Durante la formulación</v>
      </c>
      <c r="V15" s="19" t="str">
        <f>+'EVALUACION CON CONTROLES'!P20</f>
        <v>Hasta la publicación de documentos.</v>
      </c>
      <c r="W15" s="19" t="str">
        <f>+'EVALUACION CON CONTROLES'!Q20</f>
        <v>Revisión de documentación de proceso estructurado</v>
      </c>
      <c r="X15" s="20" t="str">
        <f>+'EVALUACION CON CONTROLES'!R20</f>
        <v>Una única vez</v>
      </c>
    </row>
    <row r="16" spans="2:24" ht="106.5" customHeight="1" x14ac:dyDescent="0.2">
      <c r="B16" s="17">
        <v>6</v>
      </c>
      <c r="C16" s="19" t="str">
        <f>+'EVALUACION CON CONTROLES'!C21:F21</f>
        <v>Inadecuada identificación de las condiciones contractuales</v>
      </c>
      <c r="D16" s="18" t="str">
        <f>+'EVALUACION CON CONTROLES'!B21</f>
        <v>PLANEACIÓN</v>
      </c>
      <c r="E16" s="18" t="str">
        <f>VLOOKUP(C16,'IDENTIFICACION Y ANALISIS'!$B$19:$F$50,3,FALSE)</f>
        <v>Especifico</v>
      </c>
      <c r="F16" s="18" t="str">
        <f>VLOOKUP(C16,'IDENTIFICACION Y ANALISIS'!$B$19:$F$50,4,FALSE)</f>
        <v>Interno</v>
      </c>
      <c r="G16" s="19" t="str">
        <f>+EVALUACION!H22</f>
        <v>Selección de oferentes que no cumplan con las capacidades necesarias para el desarrollo del contrato o Selección de oferentes que no cumplan con las capacidades necesarias para el desarrollo del contrato.</v>
      </c>
      <c r="H16" s="19">
        <f>+EVALUACION!I22</f>
        <v>1</v>
      </c>
      <c r="I16" s="19">
        <f>+EVALUACION!J22</f>
        <v>3</v>
      </c>
      <c r="J16" s="19">
        <f>+EVALUACION!K22</f>
        <v>4</v>
      </c>
      <c r="K16" s="18" t="str">
        <f>+EVALUACION!L22</f>
        <v>BAJO</v>
      </c>
      <c r="L16" s="19" t="s">
        <v>207</v>
      </c>
      <c r="M16" s="18">
        <v>100</v>
      </c>
      <c r="N16" s="19" t="str">
        <f>+'EVALUACION CON CONTROLES'!G21</f>
        <v>Revisiones de documentación</v>
      </c>
      <c r="O16" s="19">
        <f>+'EVALUACION CON CONTROLES'!I21</f>
        <v>1</v>
      </c>
      <c r="P16" s="19">
        <f>+'EVALUACION CON CONTROLES'!J21</f>
        <v>3</v>
      </c>
      <c r="Q16" s="19">
        <f>+'EVALUACION CON CONTROLES'!K21</f>
        <v>4</v>
      </c>
      <c r="R16" s="18" t="str">
        <f>+'EVALUACION CON CONTROLES'!L21</f>
        <v>BAJO</v>
      </c>
      <c r="S16" s="19" t="str">
        <f>+'EVALUACION CON CONTROLES'!M21</f>
        <v>NO</v>
      </c>
      <c r="T16" s="19" t="str">
        <f>+'EVALUACION CON CONTROLES'!N21</f>
        <v>Líder de equipo ambiental y de Oficina de Planeación</v>
      </c>
      <c r="U16" s="19" t="str">
        <f>+'EVALUACION CON CONTROLES'!O21</f>
        <v>Durante la formulación</v>
      </c>
      <c r="V16" s="19" t="str">
        <f>+'EVALUACION CON CONTROLES'!P21</f>
        <v>Hasta la publicación de documentos.</v>
      </c>
      <c r="W16" s="19" t="str">
        <f>+'EVALUACION CON CONTROLES'!Q21</f>
        <v>Revisión de documentación de proceso estructurado</v>
      </c>
      <c r="X16" s="20" t="str">
        <f>+'EVALUACION CON CONTROLES'!R21</f>
        <v>Una única vez</v>
      </c>
    </row>
    <row r="17" spans="2:24" ht="106.5" customHeight="1" x14ac:dyDescent="0.2">
      <c r="B17" s="17">
        <v>7</v>
      </c>
      <c r="C17" s="19" t="str">
        <f>+'EVALUACION CON CONTROLES'!C22:F22</f>
        <v>Apertura de procesos sin disponibilidad  presupuestal</v>
      </c>
      <c r="D17" s="18" t="str">
        <f>+'EVALUACION CON CONTROLES'!B22</f>
        <v>PLANEACIÓN</v>
      </c>
      <c r="E17" s="18" t="str">
        <f>VLOOKUP(C17,'IDENTIFICACION Y ANALISIS'!$B$19:$F$50,3,FALSE)</f>
        <v>Especifico</v>
      </c>
      <c r="F17" s="18" t="str">
        <f>VLOOKUP(C17,'IDENTIFICACION Y ANALISIS'!$B$19:$F$50,4,FALSE)</f>
        <v>Interno</v>
      </c>
      <c r="G17" s="19" t="str">
        <f>+EVALUACION!H23</f>
        <v>No suscripción del proceso contractual y no dar cumplimiento a las metas del PDL</v>
      </c>
      <c r="H17" s="19">
        <f>+EVALUACION!I23</f>
        <v>1</v>
      </c>
      <c r="I17" s="19">
        <f>+EVALUACION!J23</f>
        <v>5</v>
      </c>
      <c r="J17" s="19">
        <f>+EVALUACION!K23</f>
        <v>6</v>
      </c>
      <c r="K17" s="18" t="str">
        <f>+EVALUACION!L23</f>
        <v>ALTO</v>
      </c>
      <c r="L17" s="19" t="s">
        <v>207</v>
      </c>
      <c r="M17" s="18">
        <v>100</v>
      </c>
      <c r="N17" s="19" t="str">
        <f>+'EVALUACION CON CONTROLES'!G22</f>
        <v>Revisión de disponibilidad presupuestal</v>
      </c>
      <c r="O17" s="19">
        <f>+'EVALUACION CON CONTROLES'!I22</f>
        <v>1</v>
      </c>
      <c r="P17" s="19">
        <f>+'EVALUACION CON CONTROLES'!J22</f>
        <v>5</v>
      </c>
      <c r="Q17" s="19">
        <f>+'EVALUACION CON CONTROLES'!K22</f>
        <v>6</v>
      </c>
      <c r="R17" s="18" t="str">
        <f>+'EVALUACION CON CONTROLES'!L22</f>
        <v>ALTO</v>
      </c>
      <c r="S17" s="19" t="str">
        <f>+'EVALUACION CON CONTROLES'!M22</f>
        <v>NO</v>
      </c>
      <c r="T17" s="19" t="str">
        <f>+'EVALUACION CON CONTROLES'!N22</f>
        <v>Responsible de presupuestos</v>
      </c>
      <c r="U17" s="19" t="str">
        <f>+'EVALUACION CON CONTROLES'!O22</f>
        <v>Durante la formulación</v>
      </c>
      <c r="V17" s="19" t="str">
        <f>+'EVALUACION CON CONTROLES'!P22</f>
        <v>Hasta la publicación de documentos.</v>
      </c>
      <c r="W17" s="19" t="str">
        <f>+'EVALUACION CON CONTROLES'!Q22</f>
        <v>Revisión de sistema bogadata</v>
      </c>
      <c r="X17" s="20" t="str">
        <f>+'EVALUACION CON CONTROLES'!R22</f>
        <v>Una única vez</v>
      </c>
    </row>
    <row r="18" spans="2:24" ht="106.5" customHeight="1" x14ac:dyDescent="0.2">
      <c r="B18" s="17">
        <v>8</v>
      </c>
      <c r="C18" s="19" t="str">
        <f>+'EVALUACION CON CONTROLES'!C23:F23</f>
        <v>Inadecuada evaluación de las ofertas y/o verificación de requisitos habilitantes</v>
      </c>
      <c r="D18" s="18" t="str">
        <f>+'EVALUACION CON CONTROLES'!B23</f>
        <v>SELECCIÓN</v>
      </c>
      <c r="E18" s="18" t="str">
        <f>VLOOKUP(C18,'IDENTIFICACION Y ANALISIS'!$B$19:$F$50,3,FALSE)</f>
        <v>Especifico</v>
      </c>
      <c r="F18" s="18" t="str">
        <f>VLOOKUP(C18,'IDENTIFICACION Y ANALISIS'!$B$19:$F$50,4,FALSE)</f>
        <v>Interno</v>
      </c>
      <c r="G18" s="19" t="str">
        <f>+EVALUACION!H24</f>
        <v>Selección de oferentes que no cumplan con las capacidades necesarias para el desarrollo del contrato.</v>
      </c>
      <c r="H18" s="19">
        <f>+EVALUACION!I24</f>
        <v>2</v>
      </c>
      <c r="I18" s="19">
        <f>+EVALUACION!J24</f>
        <v>3</v>
      </c>
      <c r="J18" s="19">
        <f>+EVALUACION!K24</f>
        <v>5</v>
      </c>
      <c r="K18" s="18" t="str">
        <f>+EVALUACION!L24</f>
        <v>MEDIO</v>
      </c>
      <c r="L18" s="19" t="s">
        <v>207</v>
      </c>
      <c r="M18" s="18">
        <v>100</v>
      </c>
      <c r="N18" s="19" t="str">
        <f>+'EVALUACION CON CONTROLES'!G23</f>
        <v>Revisión de líder de planeación y oficina de contratación</v>
      </c>
      <c r="O18" s="19">
        <f>+'EVALUACION CON CONTROLES'!I23</f>
        <v>2</v>
      </c>
      <c r="P18" s="19">
        <f>+'EVALUACION CON CONTROLES'!J23</f>
        <v>3</v>
      </c>
      <c r="Q18" s="19">
        <f>+'EVALUACION CON CONTROLES'!K23</f>
        <v>5</v>
      </c>
      <c r="R18" s="18" t="str">
        <f>+'EVALUACION CON CONTROLES'!L23</f>
        <v>MEDIO</v>
      </c>
      <c r="S18" s="19" t="str">
        <f>+'EVALUACION CON CONTROLES'!M23</f>
        <v>NO</v>
      </c>
      <c r="T18" s="19" t="str">
        <f>+'EVALUACION CON CONTROLES'!N23</f>
        <v>Líder de equipo ambiental y de Oficina de Planeación</v>
      </c>
      <c r="U18" s="19" t="str">
        <f>+'EVALUACION CON CONTROLES'!O23</f>
        <v>Durante la etapada de selección</v>
      </c>
      <c r="V18" s="19" t="str">
        <f>+'EVALUACION CON CONTROLES'!P23</f>
        <v>Hasta la finalización de la etapa de selección</v>
      </c>
      <c r="W18" s="19" t="str">
        <f>+'EVALUACION CON CONTROLES'!Q23</f>
        <v>Revisión de documentación presentada por oferentes</v>
      </c>
      <c r="X18" s="20" t="str">
        <f>+'EVALUACION CON CONTROLES'!R23</f>
        <v>Una única vez</v>
      </c>
    </row>
    <row r="19" spans="2:24" ht="106.5" customHeight="1" x14ac:dyDescent="0.2">
      <c r="B19" s="17">
        <v>9</v>
      </c>
      <c r="C19" s="19" t="str">
        <f>+'EVALUACION CON CONTROLES'!C24:F24</f>
        <v>Falta de claridad en la elaboración de los actos administrativos</v>
      </c>
      <c r="D19" s="18" t="str">
        <f>+'EVALUACION CON CONTROLES'!B24</f>
        <v>SELECCIÓN</v>
      </c>
      <c r="E19" s="18" t="str">
        <f>VLOOKUP(C19,'IDENTIFICACION Y ANALISIS'!$B$19:$F$50,3,FALSE)</f>
        <v>Especifico</v>
      </c>
      <c r="F19" s="18" t="str">
        <f>VLOOKUP(C19,'IDENTIFICACION Y ANALISIS'!$B$19:$F$50,4,FALSE)</f>
        <v>Interno</v>
      </c>
      <c r="G19" s="19" t="str">
        <f>+EVALUACION!H25</f>
        <v>Retrasos en la adjudicación del proceso contractual y/o suscripción del contractual.</v>
      </c>
      <c r="H19" s="19">
        <f>+EVALUACION!I25</f>
        <v>2</v>
      </c>
      <c r="I19" s="19">
        <f>+EVALUACION!J25</f>
        <v>2</v>
      </c>
      <c r="J19" s="19">
        <f>+EVALUACION!K25</f>
        <v>4</v>
      </c>
      <c r="K19" s="18" t="str">
        <f>+EVALUACION!L25</f>
        <v>BAJO</v>
      </c>
      <c r="L19" s="19" t="s">
        <v>207</v>
      </c>
      <c r="M19" s="18">
        <v>100</v>
      </c>
      <c r="N19" s="19" t="str">
        <f>+'EVALUACION CON CONTROLES'!G24</f>
        <v>Revisión de documentación a publicar</v>
      </c>
      <c r="O19" s="19">
        <f>+'EVALUACION CON CONTROLES'!I24</f>
        <v>2</v>
      </c>
      <c r="P19" s="19">
        <f>+'EVALUACION CON CONTROLES'!J24</f>
        <v>2</v>
      </c>
      <c r="Q19" s="19">
        <f>+'EVALUACION CON CONTROLES'!K24</f>
        <v>4</v>
      </c>
      <c r="R19" s="18" t="str">
        <f>+'EVALUACION CON CONTROLES'!L24</f>
        <v>BAJO</v>
      </c>
      <c r="S19" s="19" t="str">
        <f>+'EVALUACION CON CONTROLES'!M24</f>
        <v>NO</v>
      </c>
      <c r="T19" s="19" t="str">
        <f>+'EVALUACION CON CONTROLES'!N24</f>
        <v>Líder de oficna de contratación</v>
      </c>
      <c r="U19" s="19" t="str">
        <f>+'EVALUACION CON CONTROLES'!O24</f>
        <v>Durante la etapada de selección</v>
      </c>
      <c r="V19" s="19" t="str">
        <f>+'EVALUACION CON CONTROLES'!P24</f>
        <v>Hasta la finalización de la etapa de selección</v>
      </c>
      <c r="W19" s="19" t="str">
        <f>+'EVALUACION CON CONTROLES'!Q24</f>
        <v>Revisión de documentación presentada por oferentes</v>
      </c>
      <c r="X19" s="20" t="str">
        <f>+'EVALUACION CON CONTROLES'!R24</f>
        <v>Una única vez</v>
      </c>
    </row>
    <row r="20" spans="2:24" ht="106.5" customHeight="1" x14ac:dyDescent="0.2">
      <c r="B20" s="17">
        <v>10</v>
      </c>
      <c r="C20" s="19" t="str">
        <f>+'EVALUACION CON CONTROLES'!C25:F25</f>
        <v>Contestación inoportuna a todas las observaciones formuladas a los documentos de la contratación</v>
      </c>
      <c r="D20" s="18" t="str">
        <f>+'EVALUACION CON CONTROLES'!B25</f>
        <v>SELECCIÓN</v>
      </c>
      <c r="E20" s="18" t="str">
        <f>VLOOKUP(C20,'IDENTIFICACION Y ANALISIS'!$B$19:$F$50,3,FALSE)</f>
        <v>Especifico</v>
      </c>
      <c r="F20" s="18" t="str">
        <f>VLOOKUP(C20,'IDENTIFICACION Y ANALISIS'!$B$19:$F$50,4,FALSE)</f>
        <v>Interno</v>
      </c>
      <c r="G20" s="19" t="str">
        <f>+EVALUACION!H26</f>
        <v>Retrasos en la adjudicación del proceso contractual y/o suscripción del contractual.</v>
      </c>
      <c r="H20" s="19">
        <f>+EVALUACION!I26</f>
        <v>2</v>
      </c>
      <c r="I20" s="19">
        <f>+EVALUACION!J26</f>
        <v>2</v>
      </c>
      <c r="J20" s="19">
        <f>+EVALUACION!K26</f>
        <v>4</v>
      </c>
      <c r="K20" s="18" t="str">
        <f>+EVALUACION!L26</f>
        <v>BAJO</v>
      </c>
      <c r="L20" s="19" t="s">
        <v>207</v>
      </c>
      <c r="M20" s="18">
        <v>100</v>
      </c>
      <c r="N20" s="19" t="str">
        <f>+'EVALUACION CON CONTROLES'!G25</f>
        <v>Revisión constante de la plataforma SECOP II en busca de solicitudes u observaciones.</v>
      </c>
      <c r="O20" s="19">
        <f>+'EVALUACION CON CONTROLES'!I25</f>
        <v>2</v>
      </c>
      <c r="P20" s="19">
        <f>+'EVALUACION CON CONTROLES'!J25</f>
        <v>2</v>
      </c>
      <c r="Q20" s="19">
        <f>+'EVALUACION CON CONTROLES'!K25</f>
        <v>4</v>
      </c>
      <c r="R20" s="18" t="str">
        <f>+'EVALUACION CON CONTROLES'!L25</f>
        <v>BAJO</v>
      </c>
      <c r="S20" s="19" t="str">
        <f>+'EVALUACION CON CONTROLES'!M25</f>
        <v>NO</v>
      </c>
      <c r="T20" s="19" t="str">
        <f>+'EVALUACION CON CONTROLES'!N25</f>
        <v>Equipo evaluador</v>
      </c>
      <c r="U20" s="19" t="str">
        <f>+'EVALUACION CON CONTROLES'!O25</f>
        <v>Durante la etapada de selección</v>
      </c>
      <c r="V20" s="19" t="str">
        <f>+'EVALUACION CON CONTROLES'!P25</f>
        <v>Hasta la finalización de la etapa de selección</v>
      </c>
      <c r="W20" s="19" t="str">
        <f>+'EVALUACION CON CONTROLES'!Q25</f>
        <v>Revisión de documentación presentada por oferentes</v>
      </c>
      <c r="X20" s="20" t="str">
        <f>+'EVALUACION CON CONTROLES'!R25</f>
        <v>Cuando se requiera</v>
      </c>
    </row>
    <row r="21" spans="2:24" ht="106.5" customHeight="1" x14ac:dyDescent="0.2">
      <c r="B21" s="17">
        <v>11</v>
      </c>
      <c r="C21" s="19" t="str">
        <f>+'EVALUACION CON CONTROLES'!C26:F26</f>
        <v>No publicación de la documentación del proceso de selección en el SECOP</v>
      </c>
      <c r="D21" s="18" t="str">
        <f>+'EVALUACION CON CONTROLES'!B26</f>
        <v>SELECCIÓN</v>
      </c>
      <c r="E21" s="18" t="str">
        <f>VLOOKUP(C21,'IDENTIFICACION Y ANALISIS'!$B$19:$F$50,3,FALSE)</f>
        <v>Especifico</v>
      </c>
      <c r="F21" s="18" t="str">
        <f>VLOOKUP(C21,'IDENTIFICACION Y ANALISIS'!$B$19:$F$50,4,FALSE)</f>
        <v>Interno</v>
      </c>
      <c r="G21" s="19" t="str">
        <f>+EVALUACION!H27</f>
        <v>Retrasos en la adjudicación del proceso contractual y/o suscripción del contractual.</v>
      </c>
      <c r="H21" s="19">
        <f>+EVALUACION!I27</f>
        <v>1</v>
      </c>
      <c r="I21" s="19">
        <f>+EVALUACION!J27</f>
        <v>2</v>
      </c>
      <c r="J21" s="19">
        <f>+EVALUACION!K27</f>
        <v>3</v>
      </c>
      <c r="K21" s="18" t="str">
        <f>+EVALUACION!L27</f>
        <v>BAJO</v>
      </c>
      <c r="L21" s="19" t="s">
        <v>207</v>
      </c>
      <c r="M21" s="18">
        <v>100</v>
      </c>
      <c r="N21" s="19" t="str">
        <f>+'EVALUACION CON CONTROLES'!G26</f>
        <v>Publicación de documentación una vez sean generados.</v>
      </c>
      <c r="O21" s="19">
        <f>+'EVALUACION CON CONTROLES'!I26</f>
        <v>1</v>
      </c>
      <c r="P21" s="19">
        <f>+'EVALUACION CON CONTROLES'!J26</f>
        <v>2</v>
      </c>
      <c r="Q21" s="19">
        <f>+'EVALUACION CON CONTROLES'!K26</f>
        <v>3</v>
      </c>
      <c r="R21" s="18" t="str">
        <f>+'EVALUACION CON CONTROLES'!L26</f>
        <v>BAJO</v>
      </c>
      <c r="S21" s="19" t="str">
        <f>+'EVALUACION CON CONTROLES'!M26</f>
        <v>NO</v>
      </c>
      <c r="T21" s="19" t="str">
        <f>+'EVALUACION CON CONTROLES'!N26</f>
        <v>Responsible del equipo de contratación del proceso.</v>
      </c>
      <c r="U21" s="19" t="str">
        <f>+'EVALUACION CON CONTROLES'!O26</f>
        <v>Durante la etapada de selección</v>
      </c>
      <c r="V21" s="19" t="str">
        <f>+'EVALUACION CON CONTROLES'!P26</f>
        <v>Hasta la finalización de la etapa de selección</v>
      </c>
      <c r="W21" s="19" t="str">
        <f>+'EVALUACION CON CONTROLES'!Q26</f>
        <v>Revisión de platadorma SECOP II</v>
      </c>
      <c r="X21" s="20" t="str">
        <f>+'EVALUACION CON CONTROLES'!R26</f>
        <v>Cuando se requiera</v>
      </c>
    </row>
    <row r="22" spans="2:24" ht="106.5" customHeight="1" x14ac:dyDescent="0.2">
      <c r="B22" s="17">
        <v>12</v>
      </c>
      <c r="C22" s="19" t="str">
        <f>+'EVALUACION CON CONTROLES'!C27:F27</f>
        <v>Confabulacion de los proponentes (Colusión)</v>
      </c>
      <c r="D22" s="18" t="str">
        <f>+'EVALUACION CON CONTROLES'!B27</f>
        <v>SELECCIÓN</v>
      </c>
      <c r="E22" s="18" t="str">
        <f>VLOOKUP(C22,'IDENTIFICACION Y ANALISIS'!$B$19:$F$50,3,FALSE)</f>
        <v>Especifico</v>
      </c>
      <c r="F22" s="18" t="str">
        <f>VLOOKUP(C22,'IDENTIFICACION Y ANALISIS'!$B$19:$F$50,4,FALSE)</f>
        <v>Externo</v>
      </c>
      <c r="G22" s="19" t="str">
        <f>+EVALUACION!H28</f>
        <v>Selección de oferente que no cumplan con las capacidades necesarias para el desarrollo del contrato.</v>
      </c>
      <c r="H22" s="19">
        <f>+EVALUACION!I28</f>
        <v>3</v>
      </c>
      <c r="I22" s="19">
        <f>+EVALUACION!J28</f>
        <v>3</v>
      </c>
      <c r="J22" s="19">
        <f>+EVALUACION!K28</f>
        <v>6</v>
      </c>
      <c r="K22" s="18" t="str">
        <f>+EVALUACION!L28</f>
        <v>ALTO</v>
      </c>
      <c r="L22" s="19" t="s">
        <v>207</v>
      </c>
      <c r="M22" s="18">
        <v>100</v>
      </c>
      <c r="N22" s="19" t="str">
        <f>+'EVALUACION CON CONTROLES'!G27</f>
        <v>Revisión de documentación presentada a la Alcaldía Local y curso de etapa de observaciones por parte de la entidad</v>
      </c>
      <c r="O22" s="19">
        <f>+'EVALUACION CON CONTROLES'!I27</f>
        <v>3</v>
      </c>
      <c r="P22" s="19">
        <f>+'EVALUACION CON CONTROLES'!J27</f>
        <v>3</v>
      </c>
      <c r="Q22" s="19">
        <f>+'EVALUACION CON CONTROLES'!K27</f>
        <v>6</v>
      </c>
      <c r="R22" s="18" t="str">
        <f>+'EVALUACION CON CONTROLES'!L27</f>
        <v>ALTO</v>
      </c>
      <c r="S22" s="19" t="str">
        <f>+'EVALUACION CON CONTROLES'!M27</f>
        <v>NO</v>
      </c>
      <c r="T22" s="19" t="str">
        <f>+'EVALUACION CON CONTROLES'!N27</f>
        <v>Equipo evaluador</v>
      </c>
      <c r="U22" s="19" t="str">
        <f>+'EVALUACION CON CONTROLES'!O27</f>
        <v>Durante la etapada de selección</v>
      </c>
      <c r="V22" s="19" t="str">
        <f>+'EVALUACION CON CONTROLES'!P27</f>
        <v>Hasta la finalización de la etapa de selección</v>
      </c>
      <c r="W22" s="19" t="str">
        <f>+'EVALUACION CON CONTROLES'!Q27</f>
        <v>Documentación entregada por oferentes</v>
      </c>
      <c r="X22" s="20" t="str">
        <f>+'EVALUACION CON CONTROLES'!R27</f>
        <v>Una única vez</v>
      </c>
    </row>
    <row r="23" spans="2:24" ht="106.5" customHeight="1" x14ac:dyDescent="0.2">
      <c r="B23" s="17">
        <v>13</v>
      </c>
      <c r="C23" s="19" t="str">
        <f>+'EVALUACION CON CONTROLES'!C28:F28</f>
        <v>Selección de ofertas con precios  artificialmente bajos.</v>
      </c>
      <c r="D23" s="18" t="str">
        <f>+'EVALUACION CON CONTROLES'!B28</f>
        <v>SELECCIÓN</v>
      </c>
      <c r="E23" s="18" t="str">
        <f>VLOOKUP(C23,'IDENTIFICACION Y ANALISIS'!$B$19:$F$50,3,FALSE)</f>
        <v>Especifico</v>
      </c>
      <c r="F23" s="18" t="str">
        <f>VLOOKUP(C23,'IDENTIFICACION Y ANALISIS'!$B$19:$F$50,4,FALSE)</f>
        <v>Interno</v>
      </c>
      <c r="G23" s="19" t="str">
        <f>+EVALUACION!H29</f>
        <v>Deficit en la ejecución del contrato ya que los valores no corresponden al mercado</v>
      </c>
      <c r="H23" s="19">
        <f>+EVALUACION!I29</f>
        <v>2</v>
      </c>
      <c r="I23" s="19">
        <f>+EVALUACION!J29</f>
        <v>3</v>
      </c>
      <c r="J23" s="19">
        <f>+EVALUACION!K29</f>
        <v>5</v>
      </c>
      <c r="K23" s="18" t="str">
        <f>+EVALUACION!L29</f>
        <v>MEDIO</v>
      </c>
      <c r="L23" s="19" t="s">
        <v>207</v>
      </c>
      <c r="M23" s="18">
        <v>100</v>
      </c>
      <c r="N23" s="19" t="str">
        <f>+'EVALUACION CON CONTROLES'!G28</f>
        <v>Revisión de valores proporcionados por oferentes(s) y aplicación de Guía de Colombia Compra en caso de presentarse flucutaciones representativas.</v>
      </c>
      <c r="O23" s="19">
        <f>+'EVALUACION CON CONTROLES'!I28</f>
        <v>2</v>
      </c>
      <c r="P23" s="19">
        <f>+'EVALUACION CON CONTROLES'!J28</f>
        <v>3</v>
      </c>
      <c r="Q23" s="19">
        <f>+'EVALUACION CON CONTROLES'!K28</f>
        <v>5</v>
      </c>
      <c r="R23" s="18" t="str">
        <f>+'EVALUACION CON CONTROLES'!L28</f>
        <v>MEDIO</v>
      </c>
      <c r="S23" s="19" t="str">
        <f>+'EVALUACION CON CONTROLES'!M28</f>
        <v>SI</v>
      </c>
      <c r="T23" s="19" t="str">
        <f>+'EVALUACION CON CONTROLES'!N28</f>
        <v>Equipo evaluador</v>
      </c>
      <c r="U23" s="19" t="str">
        <f>+'EVALUACION CON CONTROLES'!O28</f>
        <v>Durante la etapada de selección</v>
      </c>
      <c r="V23" s="19" t="str">
        <f>+'EVALUACION CON CONTROLES'!P28</f>
        <v>Hasta la finalización de la etapa de selección</v>
      </c>
      <c r="W23" s="19" t="str">
        <f>+'EVALUACION CON CONTROLES'!Q28</f>
        <v>Documentación entregada por oferentes</v>
      </c>
      <c r="X23" s="20" t="str">
        <f>+'EVALUACION CON CONTROLES'!R28</f>
        <v>Cuando se requiera</v>
      </c>
    </row>
    <row r="24" spans="2:24" ht="106.5" customHeight="1" x14ac:dyDescent="0.2">
      <c r="B24" s="17">
        <v>14</v>
      </c>
      <c r="C24" s="19" t="str">
        <f>+'EVALUACION CON CONTROLES'!C29:F29</f>
        <v xml:space="preserve">Riesgo de que no se firme el contrato. </v>
      </c>
      <c r="D24" s="18" t="str">
        <f>+'EVALUACION CON CONTROLES'!B29</f>
        <v>CONTRATACIÓN</v>
      </c>
      <c r="E24" s="18" t="str">
        <f>VLOOKUP(C24,'IDENTIFICACION Y ANALISIS'!$B$19:$F$50,3,FALSE)</f>
        <v>Especifico</v>
      </c>
      <c r="F24" s="18" t="str">
        <f>VLOOKUP(C24,'IDENTIFICACION Y ANALISIS'!$B$19:$F$50,4,FALSE)</f>
        <v>Interno</v>
      </c>
      <c r="G24" s="19" t="str">
        <f>+EVALUACION!H30</f>
        <v>No cumplimiento de las metas del PDL</v>
      </c>
      <c r="H24" s="19">
        <f>+EVALUACION!I30</f>
        <v>1</v>
      </c>
      <c r="I24" s="19">
        <f>+EVALUACION!J30</f>
        <v>5</v>
      </c>
      <c r="J24" s="19">
        <f>+EVALUACION!K30</f>
        <v>6</v>
      </c>
      <c r="K24" s="18" t="str">
        <f>+EVALUACION!L30</f>
        <v>ALTO</v>
      </c>
      <c r="L24" s="19" t="s">
        <v>208</v>
      </c>
      <c r="M24" s="18" t="s">
        <v>209</v>
      </c>
      <c r="N24" s="19" t="str">
        <f>+'EVALUACION CON CONTROLES'!G29</f>
        <v>Seguimiento por parte de oficinas de planeación y contratación.</v>
      </c>
      <c r="O24" s="19">
        <f>+'EVALUACION CON CONTROLES'!I29</f>
        <v>1</v>
      </c>
      <c r="P24" s="19">
        <f>+'EVALUACION CON CONTROLES'!J29</f>
        <v>5</v>
      </c>
      <c r="Q24" s="19">
        <f>+'EVALUACION CON CONTROLES'!K29</f>
        <v>6</v>
      </c>
      <c r="R24" s="18" t="str">
        <f>+'EVALUACION CON CONTROLES'!L29</f>
        <v>ALTO</v>
      </c>
      <c r="S24" s="19" t="str">
        <f>+'EVALUACION CON CONTROLES'!M29</f>
        <v>NO</v>
      </c>
      <c r="T24" s="19" t="str">
        <f>+'EVALUACION CON CONTROLES'!N29</f>
        <v>Apoyo a la supervisión</v>
      </c>
      <c r="U24" s="19" t="str">
        <f>+'EVALUACION CON CONTROLES'!O29</f>
        <v>Desde la fecha de suscripción del contrato</v>
      </c>
      <c r="V24" s="19" t="str">
        <f>+'EVALUACION CON CONTROLES'!P29</f>
        <v>Hasta la firma del contrato</v>
      </c>
      <c r="W24" s="19" t="str">
        <f>+'EVALUACION CON CONTROLES'!Q29</f>
        <v>Comunicaciones teléfonicas y escritas</v>
      </c>
      <c r="X24" s="20" t="str">
        <f>+'EVALUACION CON CONTROLES'!R29</f>
        <v>Cuando se requiera</v>
      </c>
    </row>
    <row r="25" spans="2:24" ht="106.5" customHeight="1" x14ac:dyDescent="0.2">
      <c r="B25" s="17">
        <v>15</v>
      </c>
      <c r="C25" s="19" t="str">
        <f>+'EVALUACION CON CONTROLES'!C30:F30</f>
        <v>Falta de constitución o constitución tardía de la garantía única. Aceptación de garantías que no se ajustan a lo contemplado en el contrato</v>
      </c>
      <c r="D25" s="18" t="str">
        <f>+'EVALUACION CON CONTROLES'!B30</f>
        <v>CONTRATACIÓN</v>
      </c>
      <c r="E25" s="18" t="str">
        <f>VLOOKUP(C25,'IDENTIFICACION Y ANALISIS'!$B$19:$F$50,3,FALSE)</f>
        <v>Especifico</v>
      </c>
      <c r="F25" s="18" t="str">
        <f>VLOOKUP(C25,'IDENTIFICACION Y ANALISIS'!$B$19:$F$50,4,FALSE)</f>
        <v>Externo</v>
      </c>
      <c r="G25" s="19" t="str">
        <f>+EVALUACION!H31</f>
        <v>Retrasos en la ejecución del contrato.</v>
      </c>
      <c r="H25" s="19">
        <f>+EVALUACION!I31</f>
        <v>3</v>
      </c>
      <c r="I25" s="19">
        <f>+EVALUACION!J31</f>
        <v>2</v>
      </c>
      <c r="J25" s="19">
        <f>+EVALUACION!K31</f>
        <v>5</v>
      </c>
      <c r="K25" s="18" t="str">
        <f>+EVALUACION!L31</f>
        <v>MEDIO</v>
      </c>
      <c r="L25" s="19" t="s">
        <v>208</v>
      </c>
      <c r="M25" s="18" t="s">
        <v>209</v>
      </c>
      <c r="N25" s="19" t="str">
        <f>+'EVALUACION CON CONTROLES'!G30</f>
        <v>Gestión constante por parte de apoyo a la supervisión para la generación y aprobación.</v>
      </c>
      <c r="O25" s="19">
        <f>+'EVALUACION CON CONTROLES'!I30</f>
        <v>3</v>
      </c>
      <c r="P25" s="19">
        <f>+'EVALUACION CON CONTROLES'!J30</f>
        <v>2</v>
      </c>
      <c r="Q25" s="19">
        <f>+'EVALUACION CON CONTROLES'!K30</f>
        <v>5</v>
      </c>
      <c r="R25" s="18" t="str">
        <f>+'EVALUACION CON CONTROLES'!L30</f>
        <v>MEDIO</v>
      </c>
      <c r="S25" s="19" t="str">
        <f>+'EVALUACION CON CONTROLES'!M30</f>
        <v>NO</v>
      </c>
      <c r="T25" s="19" t="str">
        <f>+'EVALUACION CON CONTROLES'!N30</f>
        <v>Apoyo a la supervisión</v>
      </c>
      <c r="U25" s="19" t="str">
        <f>+'EVALUACION CON CONTROLES'!O30</f>
        <v>Desde la fecha de suscripción del contrato</v>
      </c>
      <c r="V25" s="19" t="str">
        <f>+'EVALUACION CON CONTROLES'!P30</f>
        <v>Hasta la firma del acta de inicio</v>
      </c>
      <c r="W25" s="19" t="str">
        <f>+'EVALUACION CON CONTROLES'!Q30</f>
        <v>Comunicaciones teléfonicas y escritas</v>
      </c>
      <c r="X25" s="20" t="str">
        <f>+'EVALUACION CON CONTROLES'!R30</f>
        <v>Cuando se requiera</v>
      </c>
    </row>
    <row r="26" spans="2:24" ht="106.5" customHeight="1" x14ac:dyDescent="0.2">
      <c r="B26" s="17">
        <v>16</v>
      </c>
      <c r="C26" s="19" t="str">
        <f>+'EVALUACION CON CONTROLES'!C31:F31</f>
        <v>Falta de solicitud o solicitud tardía del registro  presupuestal</v>
      </c>
      <c r="D26" s="18" t="str">
        <f>+'EVALUACION CON CONTROLES'!B31</f>
        <v>CONTRATACIÓN</v>
      </c>
      <c r="E26" s="18" t="str">
        <f>VLOOKUP(C26,'IDENTIFICACION Y ANALISIS'!$B$19:$F$50,3,FALSE)</f>
        <v>Especifico</v>
      </c>
      <c r="F26" s="18" t="str">
        <f>VLOOKUP(C26,'IDENTIFICACION Y ANALISIS'!$B$19:$F$50,4,FALSE)</f>
        <v>Interno</v>
      </c>
      <c r="G26" s="19" t="str">
        <f>+EVALUACION!H32</f>
        <v>Retrasos en la ejecución del contrato.</v>
      </c>
      <c r="H26" s="19">
        <f>+EVALUACION!I32</f>
        <v>1</v>
      </c>
      <c r="I26" s="19">
        <f>+EVALUACION!J32</f>
        <v>2</v>
      </c>
      <c r="J26" s="19">
        <f>+EVALUACION!K32</f>
        <v>3</v>
      </c>
      <c r="K26" s="18" t="str">
        <f>+EVALUACION!L32</f>
        <v>BAJO</v>
      </c>
      <c r="L26" s="19" t="s">
        <v>210</v>
      </c>
      <c r="M26" s="18">
        <v>100</v>
      </c>
      <c r="N26" s="19" t="str">
        <f>+'EVALUACION CON CONTROLES'!G31</f>
        <v>Gestión constante por parte de apoyo a la supervisión para la generación y aprobación.</v>
      </c>
      <c r="O26" s="19">
        <f>+'EVALUACION CON CONTROLES'!I31</f>
        <v>1</v>
      </c>
      <c r="P26" s="19">
        <f>+'EVALUACION CON CONTROLES'!J31</f>
        <v>2</v>
      </c>
      <c r="Q26" s="19">
        <f>+'EVALUACION CON CONTROLES'!K31</f>
        <v>3</v>
      </c>
      <c r="R26" s="18" t="str">
        <f>+'EVALUACION CON CONTROLES'!L31</f>
        <v>BAJO</v>
      </c>
      <c r="S26" s="19" t="str">
        <f>+'EVALUACION CON CONTROLES'!M31</f>
        <v>NO</v>
      </c>
      <c r="T26" s="19" t="str">
        <f>+'EVALUACION CON CONTROLES'!N31</f>
        <v>Apoyo a la supervisión</v>
      </c>
      <c r="U26" s="19" t="str">
        <f>+'EVALUACION CON CONTROLES'!O31</f>
        <v>Desde la fecha de suscripción del contrato</v>
      </c>
      <c r="V26" s="19" t="str">
        <f>+'EVALUACION CON CONTROLES'!P31</f>
        <v>Hasta la generación del registro presupuestal</v>
      </c>
      <c r="W26" s="19" t="str">
        <f>+'EVALUACION CON CONTROLES'!Q31</f>
        <v>Comunicaciones teléfonicas y escritas</v>
      </c>
      <c r="X26" s="20" t="str">
        <f>+'EVALUACION CON CONTROLES'!R31</f>
        <v>Cuando se requiera</v>
      </c>
    </row>
    <row r="27" spans="2:24" ht="106.5" customHeight="1" x14ac:dyDescent="0.2">
      <c r="B27" s="17">
        <v>17</v>
      </c>
      <c r="C27" s="19" t="str">
        <f>+'EVALUACION CON CONTROLES'!C32:F32</f>
        <v>No publicación de la documentación del proceso de selección en el SECOP</v>
      </c>
      <c r="D27" s="18" t="str">
        <f>+'EVALUACION CON CONTROLES'!B32</f>
        <v>CONTRATACIÓN</v>
      </c>
      <c r="E27" s="18" t="str">
        <f>VLOOKUP(C27,'IDENTIFICACION Y ANALISIS'!$B$19:$F$50,3,FALSE)</f>
        <v>Especifico</v>
      </c>
      <c r="F27" s="18" t="str">
        <f>VLOOKUP(C27,'IDENTIFICACION Y ANALISIS'!$B$19:$F$50,4,FALSE)</f>
        <v>Interno</v>
      </c>
      <c r="G27" s="19" t="str">
        <f>+EVALUACION!H33</f>
        <v>Inposibildiad de seguimiento por cuenta de ciudadanía y entes de control</v>
      </c>
      <c r="H27" s="19">
        <f>+EVALUACION!I33</f>
        <v>1</v>
      </c>
      <c r="I27" s="19">
        <f>+EVALUACION!J33</f>
        <v>1</v>
      </c>
      <c r="J27" s="19">
        <f>+EVALUACION!K33</f>
        <v>2</v>
      </c>
      <c r="K27" s="18" t="str">
        <f>+EVALUACION!L33</f>
        <v>BAJO</v>
      </c>
      <c r="L27" s="19" t="s">
        <v>210</v>
      </c>
      <c r="M27" s="18">
        <v>100</v>
      </c>
      <c r="N27" s="19" t="str">
        <f>+'EVALUACION CON CONTROLES'!G32</f>
        <v>Gestión constante por parte de apoyo a la supervisión para la generación y aprobación.</v>
      </c>
      <c r="O27" s="19">
        <f>+'EVALUACION CON CONTROLES'!I32</f>
        <v>1</v>
      </c>
      <c r="P27" s="19">
        <f>+'EVALUACION CON CONTROLES'!J32</f>
        <v>1</v>
      </c>
      <c r="Q27" s="19">
        <f>+'EVALUACION CON CONTROLES'!K32</f>
        <v>2</v>
      </c>
      <c r="R27" s="18" t="str">
        <f>+'EVALUACION CON CONTROLES'!L32</f>
        <v>BAJO</v>
      </c>
      <c r="S27" s="19" t="str">
        <f>+'EVALUACION CON CONTROLES'!M32</f>
        <v>NO</v>
      </c>
      <c r="T27" s="19" t="str">
        <f>+'EVALUACION CON CONTROLES'!N32</f>
        <v>Responsible de la oficina de contratación</v>
      </c>
      <c r="U27" s="19" t="str">
        <f>+'EVALUACION CON CONTROLES'!O32</f>
        <v>Desde la suscripción del contrato</v>
      </c>
      <c r="V27" s="19" t="str">
        <f>+'EVALUACION CON CONTROLES'!P32</f>
        <v>Hasta la generación del acta de inicio</v>
      </c>
      <c r="W27" s="19" t="str">
        <f>+'EVALUACION CON CONTROLES'!Q32</f>
        <v>Revisiones de plataforma SECOP II</v>
      </c>
      <c r="X27" s="20" t="str">
        <f>+'EVALUACION CON CONTROLES'!R32</f>
        <v>Constatemente</v>
      </c>
    </row>
    <row r="28" spans="2:24" ht="106.5" customHeight="1" x14ac:dyDescent="0.2">
      <c r="B28" s="17">
        <v>18</v>
      </c>
      <c r="C28" s="19" t="str">
        <f>+'EVALUACION CON CONTROLES'!C33:F33</f>
        <v>Fluctuaciones del valor de la moneda</v>
      </c>
      <c r="D28" s="18" t="str">
        <f>+'EVALUACION CON CONTROLES'!B33</f>
        <v>EJECUCIÓN</v>
      </c>
      <c r="E28" s="18" t="str">
        <f>VLOOKUP(C28,'IDENTIFICACION Y ANALISIS'!$B$19:$F$50,3,FALSE)</f>
        <v>Estatal</v>
      </c>
      <c r="F28" s="18" t="str">
        <f>VLOOKUP(C28,'IDENTIFICACION Y ANALISIS'!$B$19:$F$50,4,FALSE)</f>
        <v>Externo</v>
      </c>
      <c r="G28" s="19" t="str">
        <f>+EVALUACION!H34</f>
        <v>Defícit presupuestal del contrato</v>
      </c>
      <c r="H28" s="19">
        <f>+EVALUACION!I34</f>
        <v>1</v>
      </c>
      <c r="I28" s="19">
        <f>+EVALUACION!J34</f>
        <v>3</v>
      </c>
      <c r="J28" s="19">
        <f>+EVALUACION!K34</f>
        <v>4</v>
      </c>
      <c r="K28" s="18" t="str">
        <f>+EVALUACION!L34</f>
        <v>BAJO</v>
      </c>
      <c r="L28" s="19" t="s">
        <v>208</v>
      </c>
      <c r="M28" s="18" t="s">
        <v>209</v>
      </c>
      <c r="N28" s="19" t="str">
        <f>+'EVALUACION CON CONTROLES'!G33</f>
        <v>Seguimiento a tasa representativa del mercado.</v>
      </c>
      <c r="O28" s="19">
        <f>+'EVALUACION CON CONTROLES'!I33</f>
        <v>1</v>
      </c>
      <c r="P28" s="19">
        <f>+'EVALUACION CON CONTROLES'!J33</f>
        <v>3</v>
      </c>
      <c r="Q28" s="19">
        <f>+'EVALUACION CON CONTROLES'!K33</f>
        <v>4</v>
      </c>
      <c r="R28" s="18" t="str">
        <f>+'EVALUACION CON CONTROLES'!L33</f>
        <v>BAJO</v>
      </c>
      <c r="S28" s="19" t="str">
        <f>+'EVALUACION CON CONTROLES'!M33</f>
        <v>SI</v>
      </c>
      <c r="T28" s="19" t="str">
        <f>+'EVALUACION CON CONTROLES'!N33</f>
        <v>Apoyo a la supervisión</v>
      </c>
      <c r="U28" s="19" t="str">
        <f>+'EVALUACION CON CONTROLES'!O33</f>
        <v>Desde la fecha de la designación de apoyo a la supervisión</v>
      </c>
      <c r="V28" s="19" t="str">
        <f>+'EVALUACION CON CONTROLES'!P33</f>
        <v>Hasta la liquidación del contrato</v>
      </c>
      <c r="W28" s="19" t="str">
        <f>+'EVALUACION CON CONTROLES'!Q33</f>
        <v>Información compartida por contratista y comunicaciones remitidas asociadas en la materia</v>
      </c>
      <c r="X28" s="20" t="str">
        <f>+'EVALUACION CON CONTROLES'!R33</f>
        <v>Cuando se requiera</v>
      </c>
    </row>
    <row r="29" spans="2:24" ht="106.5" customHeight="1" x14ac:dyDescent="0.2">
      <c r="B29" s="17">
        <v>19</v>
      </c>
      <c r="C29" s="19" t="str">
        <f>+'EVALUACION CON CONTROLES'!C34:F34</f>
        <v>Variación de los precios del mercado</v>
      </c>
      <c r="D29" s="18" t="str">
        <f>+'EVALUACION CON CONTROLES'!B34</f>
        <v>EJECUCIÓN</v>
      </c>
      <c r="E29" s="18" t="str">
        <f>VLOOKUP(C29,'IDENTIFICACION Y ANALISIS'!$B$19:$F$50,3,FALSE)</f>
        <v>Estatal</v>
      </c>
      <c r="F29" s="18" t="str">
        <f>VLOOKUP(C29,'IDENTIFICACION Y ANALISIS'!$B$19:$F$50,4,FALSE)</f>
        <v>Externo</v>
      </c>
      <c r="G29" s="19" t="str">
        <f>+EVALUACION!H35</f>
        <v>Defícit presupuestal del contrato</v>
      </c>
      <c r="H29" s="19">
        <f>+EVALUACION!I35</f>
        <v>1</v>
      </c>
      <c r="I29" s="19">
        <f>+EVALUACION!J35</f>
        <v>3</v>
      </c>
      <c r="J29" s="19">
        <f>+EVALUACION!K35</f>
        <v>4</v>
      </c>
      <c r="K29" s="18" t="str">
        <f>+EVALUACION!L35</f>
        <v>BAJO</v>
      </c>
      <c r="L29" s="19" t="s">
        <v>208</v>
      </c>
      <c r="M29" s="18" t="s">
        <v>209</v>
      </c>
      <c r="N29" s="19" t="str">
        <f>+'EVALUACION CON CONTROLES'!G34</f>
        <v>Seguimiento a los precios del mercado.</v>
      </c>
      <c r="O29" s="19">
        <f>+'EVALUACION CON CONTROLES'!I34</f>
        <v>1</v>
      </c>
      <c r="P29" s="19">
        <f>+'EVALUACION CON CONTROLES'!J34</f>
        <v>3</v>
      </c>
      <c r="Q29" s="19">
        <f>+'EVALUACION CON CONTROLES'!K34</f>
        <v>4</v>
      </c>
      <c r="R29" s="18" t="str">
        <f>+'EVALUACION CON CONTROLES'!L34</f>
        <v>BAJO</v>
      </c>
      <c r="S29" s="19" t="str">
        <f>+'EVALUACION CON CONTROLES'!M34</f>
        <v>SI</v>
      </c>
      <c r="T29" s="19" t="str">
        <f>+'EVALUACION CON CONTROLES'!N34</f>
        <v>Apoyo a la supervisión</v>
      </c>
      <c r="U29" s="19" t="str">
        <f>+'EVALUACION CON CONTROLES'!O34</f>
        <v>Desde la fecha de la designación de apoyo a la supervisión</v>
      </c>
      <c r="V29" s="19" t="str">
        <f>+'EVALUACION CON CONTROLES'!P34</f>
        <v>Hasta la liquidación del contrato</v>
      </c>
      <c r="W29" s="19" t="str">
        <f>+'EVALUACION CON CONTROLES'!Q34</f>
        <v>Información compartida por contratista y comunicaciones remitidas asociadas en la materia</v>
      </c>
      <c r="X29" s="20" t="str">
        <f>+'EVALUACION CON CONTROLES'!R34</f>
        <v>Cuando se requiera</v>
      </c>
    </row>
    <row r="30" spans="2:24" ht="106.5" customHeight="1" x14ac:dyDescent="0.2">
      <c r="B30" s="17">
        <v>20</v>
      </c>
      <c r="C30" s="19" t="str">
        <f>+'EVALUACION CON CONTROLES'!C35:F35</f>
        <v>Factores políticos o macroeconómicos.</v>
      </c>
      <c r="D30" s="18" t="str">
        <f>+'EVALUACION CON CONTROLES'!B35</f>
        <v>EJECUCIÓN</v>
      </c>
      <c r="E30" s="18" t="str">
        <f>VLOOKUP(C30,'IDENTIFICACION Y ANALISIS'!$B$19:$F$50,3,FALSE)</f>
        <v>Estatal</v>
      </c>
      <c r="F30" s="18" t="str">
        <f>VLOOKUP(C30,'IDENTIFICACION Y ANALISIS'!$B$19:$F$50,4,FALSE)</f>
        <v>Externo</v>
      </c>
      <c r="G30" s="19" t="str">
        <f>+EVALUACION!H36</f>
        <v>Afectaciones en la ejecución del contrato.</v>
      </c>
      <c r="H30" s="19">
        <f>+EVALUACION!I36</f>
        <v>1</v>
      </c>
      <c r="I30" s="19">
        <f>+EVALUACION!J36</f>
        <v>2</v>
      </c>
      <c r="J30" s="19">
        <f>+EVALUACION!K36</f>
        <v>3</v>
      </c>
      <c r="K30" s="18" t="str">
        <f>+EVALUACION!L36</f>
        <v>BAJO</v>
      </c>
      <c r="L30" s="19" t="s">
        <v>208</v>
      </c>
      <c r="M30" s="18" t="s">
        <v>209</v>
      </c>
      <c r="N30" s="19" t="str">
        <f>+'EVALUACION CON CONTROLES'!G35</f>
        <v>Seguimiento a las condiciones políticas y económicas que puedan afectar al contrato.</v>
      </c>
      <c r="O30" s="19">
        <f>+'EVALUACION CON CONTROLES'!I35</f>
        <v>1</v>
      </c>
      <c r="P30" s="19">
        <f>+'EVALUACION CON CONTROLES'!J35</f>
        <v>2</v>
      </c>
      <c r="Q30" s="19">
        <f>+'EVALUACION CON CONTROLES'!K35</f>
        <v>3</v>
      </c>
      <c r="R30" s="18" t="str">
        <f>+'EVALUACION CON CONTROLES'!L35</f>
        <v>BAJO</v>
      </c>
      <c r="S30" s="19" t="str">
        <f>+'EVALUACION CON CONTROLES'!M35</f>
        <v>NO</v>
      </c>
      <c r="T30" s="19" t="str">
        <f>+'EVALUACION CON CONTROLES'!N35</f>
        <v>Apoyo a la supervisión</v>
      </c>
      <c r="U30" s="19" t="str">
        <f>+'EVALUACION CON CONTROLES'!O35</f>
        <v>Desde la fecha de la designación de apoyo a la supervisión</v>
      </c>
      <c r="V30" s="19" t="str">
        <f>+'EVALUACION CON CONTROLES'!P35</f>
        <v>Hasta la liquidación del contrato</v>
      </c>
      <c r="W30" s="19" t="str">
        <f>+'EVALUACION CON CONTROLES'!Q35</f>
        <v>Información compartida por contratista y comunicaciones remitidas asociadas en la materia</v>
      </c>
      <c r="X30" s="20" t="str">
        <f>+'EVALUACION CON CONTROLES'!R35</f>
        <v>Cuando se requiera</v>
      </c>
    </row>
    <row r="31" spans="2:24" ht="106.5" customHeight="1" x14ac:dyDescent="0.2">
      <c r="B31" s="17">
        <v>21</v>
      </c>
      <c r="C31" s="19" t="str">
        <f>+'EVALUACION CON CONTROLES'!C36:F36</f>
        <v>Variación en la disponibilidad o en el costo de los insumos necesarios para prestar los servicios.</v>
      </c>
      <c r="D31" s="18" t="str">
        <f>+'EVALUACION CON CONTROLES'!B36</f>
        <v>EJECUCIÓN</v>
      </c>
      <c r="E31" s="18" t="str">
        <f>VLOOKUP(C31,'IDENTIFICACION Y ANALISIS'!$B$19:$F$50,3,FALSE)</f>
        <v>Estatal</v>
      </c>
      <c r="F31" s="18" t="str">
        <f>VLOOKUP(C31,'IDENTIFICACION Y ANALISIS'!$B$19:$F$50,4,FALSE)</f>
        <v>Externo</v>
      </c>
      <c r="G31" s="19" t="str">
        <f>+EVALUACION!H37</f>
        <v>Defícit presupuestal del contrato</v>
      </c>
      <c r="H31" s="19">
        <f>+EVALUACION!I37</f>
        <v>1</v>
      </c>
      <c r="I31" s="19">
        <f>+EVALUACION!J37</f>
        <v>3</v>
      </c>
      <c r="J31" s="19">
        <f>+EVALUACION!K37</f>
        <v>4</v>
      </c>
      <c r="K31" s="18" t="str">
        <f>+EVALUACION!L37</f>
        <v>BAJO</v>
      </c>
      <c r="L31" s="19" t="s">
        <v>208</v>
      </c>
      <c r="M31" s="18" t="s">
        <v>209</v>
      </c>
      <c r="N31" s="19" t="str">
        <f>+'EVALUACION CON CONTROLES'!G36</f>
        <v>Seguimiento a condiciones del mercado.</v>
      </c>
      <c r="O31" s="19">
        <f>+'EVALUACION CON CONTROLES'!I36</f>
        <v>1</v>
      </c>
      <c r="P31" s="19">
        <f>+'EVALUACION CON CONTROLES'!J36</f>
        <v>3</v>
      </c>
      <c r="Q31" s="19">
        <f>+'EVALUACION CON CONTROLES'!K36</f>
        <v>4</v>
      </c>
      <c r="R31" s="18" t="str">
        <f>+'EVALUACION CON CONTROLES'!L36</f>
        <v>BAJO</v>
      </c>
      <c r="S31" s="19" t="str">
        <f>+'EVALUACION CON CONTROLES'!M36</f>
        <v>SI</v>
      </c>
      <c r="T31" s="19" t="str">
        <f>+'EVALUACION CON CONTROLES'!N36</f>
        <v>Apoyo a la supervisión</v>
      </c>
      <c r="U31" s="19" t="str">
        <f>+'EVALUACION CON CONTROLES'!O36</f>
        <v>Desde la fecha de la designación de apoyo a la supervisión</v>
      </c>
      <c r="V31" s="19" t="str">
        <f>+'EVALUACION CON CONTROLES'!P36</f>
        <v>Hasta la liquidación del contrato</v>
      </c>
      <c r="W31" s="19" t="str">
        <f>+'EVALUACION CON CONTROLES'!Q36</f>
        <v>Información compartida por contratista y comunicaciones remitidas asociadas en la materia</v>
      </c>
      <c r="X31" s="20" t="str">
        <f>+'EVALUACION CON CONTROLES'!R36</f>
        <v>Cuando se requiera</v>
      </c>
    </row>
    <row r="32" spans="2:24" ht="106.5" customHeight="1" x14ac:dyDescent="0.2">
      <c r="B32" s="17">
        <v>22</v>
      </c>
      <c r="C32" s="19" t="str">
        <f>+'EVALUACION CON CONTROLES'!C37:F37</f>
        <v>Incumplimiento de compromisos adquiridos por el contratista seleccionado con sus subcontratistas, suministradores de bienes y servicios.</v>
      </c>
      <c r="D32" s="18" t="str">
        <f>+'EVALUACION CON CONTROLES'!B37</f>
        <v>EJECUCIÓN</v>
      </c>
      <c r="E32" s="18" t="str">
        <f>VLOOKUP(C32,'IDENTIFICACION Y ANALISIS'!$B$19:$F$50,3,FALSE)</f>
        <v>Especifico</v>
      </c>
      <c r="F32" s="18" t="str">
        <f>VLOOKUP(C32,'IDENTIFICACION Y ANALISIS'!$B$19:$F$50,4,FALSE)</f>
        <v>Externo</v>
      </c>
      <c r="G32" s="19" t="str">
        <f>+EVALUACION!H38</f>
        <v>Incumplimiento del contrato</v>
      </c>
      <c r="H32" s="19">
        <f>+EVALUACION!I38</f>
        <v>2</v>
      </c>
      <c r="I32" s="19">
        <f>+EVALUACION!J38</f>
        <v>4</v>
      </c>
      <c r="J32" s="19">
        <f>+EVALUACION!K38</f>
        <v>6</v>
      </c>
      <c r="K32" s="18" t="str">
        <f>+EVALUACION!L38</f>
        <v>ALTO</v>
      </c>
      <c r="L32" s="19" t="s">
        <v>210</v>
      </c>
      <c r="M32" s="18">
        <v>100</v>
      </c>
      <c r="N32" s="19" t="str">
        <f>+'EVALUACION CON CONTROLES'!G37</f>
        <v>Seguimiento por parte del apoyo a la supervisión.</v>
      </c>
      <c r="O32" s="19">
        <f>+'EVALUACION CON CONTROLES'!I37</f>
        <v>2</v>
      </c>
      <c r="P32" s="19">
        <f>+'EVALUACION CON CONTROLES'!J37</f>
        <v>4</v>
      </c>
      <c r="Q32" s="19">
        <f>+'EVALUACION CON CONTROLES'!K37</f>
        <v>6</v>
      </c>
      <c r="R32" s="18" t="str">
        <f>+'EVALUACION CON CONTROLES'!L37</f>
        <v>ALTO</v>
      </c>
      <c r="S32" s="19" t="str">
        <f>+'EVALUACION CON CONTROLES'!M37</f>
        <v>NO</v>
      </c>
      <c r="T32" s="19" t="str">
        <f>+'EVALUACION CON CONTROLES'!N37</f>
        <v>Apoyo a la supervisión</v>
      </c>
      <c r="U32" s="19" t="str">
        <f>+'EVALUACION CON CONTROLES'!O37</f>
        <v>Desde la fecha de la designación de apoyo a la supervisión</v>
      </c>
      <c r="V32" s="19" t="str">
        <f>+'EVALUACION CON CONTROLES'!P37</f>
        <v>Hasta la liquidación del contrato</v>
      </c>
      <c r="W32" s="19" t="str">
        <f>+'EVALUACION CON CONTROLES'!Q37</f>
        <v>Comunicaciones escritas y comités técnico</v>
      </c>
      <c r="X32" s="20" t="str">
        <f>+'EVALUACION CON CONTROLES'!R37</f>
        <v>Cuando se requiera</v>
      </c>
    </row>
    <row r="33" spans="2:24" ht="106.5" customHeight="1" x14ac:dyDescent="0.2">
      <c r="B33" s="17">
        <v>23</v>
      </c>
      <c r="C33" s="19" t="str">
        <f>+'EVALUACION CON CONTROLES'!C38:F38</f>
        <v>Incumplimiento de la administración en los pagos.</v>
      </c>
      <c r="D33" s="18" t="str">
        <f>+'EVALUACION CON CONTROLES'!B38</f>
        <v>EJECUCIÓN</v>
      </c>
      <c r="E33" s="18" t="str">
        <f>VLOOKUP(C33,'IDENTIFICACION Y ANALISIS'!$B$19:$F$50,3,FALSE)</f>
        <v>Especifico</v>
      </c>
      <c r="F33" s="18" t="str">
        <f>VLOOKUP(C33,'IDENTIFICACION Y ANALISIS'!$B$19:$F$50,4,FALSE)</f>
        <v>Externo</v>
      </c>
      <c r="G33" s="19" t="str">
        <f>+EVALUACION!H39</f>
        <v>Retrasos en la ejecución del contrato.</v>
      </c>
      <c r="H33" s="19">
        <f>+EVALUACION!I39</f>
        <v>3</v>
      </c>
      <c r="I33" s="19">
        <f>+EVALUACION!J39</f>
        <v>2</v>
      </c>
      <c r="J33" s="19">
        <f>+EVALUACION!K39</f>
        <v>5</v>
      </c>
      <c r="K33" s="18" t="str">
        <f>+EVALUACION!L39</f>
        <v>MEDIO</v>
      </c>
      <c r="L33" s="19" t="s">
        <v>210</v>
      </c>
      <c r="M33" s="18">
        <v>100</v>
      </c>
      <c r="N33" s="19" t="str">
        <f>+'EVALUACION CON CONTROLES'!G38</f>
        <v>Seguimiento por parte del apoyo a la supervisión.</v>
      </c>
      <c r="O33" s="19">
        <f>+'EVALUACION CON CONTROLES'!I38</f>
        <v>3</v>
      </c>
      <c r="P33" s="19">
        <f>+'EVALUACION CON CONTROLES'!J38</f>
        <v>2</v>
      </c>
      <c r="Q33" s="19">
        <f>+'EVALUACION CON CONTROLES'!K38</f>
        <v>5</v>
      </c>
      <c r="R33" s="18" t="str">
        <f>+'EVALUACION CON CONTROLES'!L38</f>
        <v>MEDIO</v>
      </c>
      <c r="S33" s="19" t="str">
        <f>+'EVALUACION CON CONTROLES'!M38</f>
        <v>NO</v>
      </c>
      <c r="T33" s="19" t="str">
        <f>+'EVALUACION CON CONTROLES'!N38</f>
        <v>Apoyo a la supervisión</v>
      </c>
      <c r="U33" s="19" t="str">
        <f>+'EVALUACION CON CONTROLES'!O38</f>
        <v>Desde la fecha de la designación de apoyo a la supervisión</v>
      </c>
      <c r="V33" s="19" t="str">
        <f>+'EVALUACION CON CONTROLES'!P38</f>
        <v>Hasta la liquidación del contrato</v>
      </c>
      <c r="W33" s="19" t="str">
        <f>+'EVALUACION CON CONTROLES'!Q38</f>
        <v>Comités técnicos y/o informes financieros</v>
      </c>
      <c r="X33" s="20" t="str">
        <f>+'EVALUACION CON CONTROLES'!R38</f>
        <v>Mensualmente</v>
      </c>
    </row>
    <row r="34" spans="2:24" ht="106.5" customHeight="1" x14ac:dyDescent="0.2">
      <c r="B34" s="17">
        <v>24</v>
      </c>
      <c r="C34" s="19" t="str">
        <f>+'EVALUACION CON CONTROLES'!C39:F39</f>
        <v>Defecto en la instalación de equipos</v>
      </c>
      <c r="D34" s="18" t="str">
        <f>+'EVALUACION CON CONTROLES'!B39</f>
        <v>EJECUCIÓN</v>
      </c>
      <c r="E34" s="18" t="str">
        <f>VLOOKUP(C34,'IDENTIFICACION Y ANALISIS'!$B$19:$F$50,3,FALSE)</f>
        <v>Especifico</v>
      </c>
      <c r="F34" s="18" t="str">
        <f>VLOOKUP(C34,'IDENTIFICACION Y ANALISIS'!$B$19:$F$50,4,FALSE)</f>
        <v>Interno</v>
      </c>
      <c r="G34" s="19" t="str">
        <f>+EVALUACION!H40</f>
        <v>Afectaciones de las instalaciones y de los demás bienes e insumos objeto del contrato.</v>
      </c>
      <c r="H34" s="19">
        <f>+EVALUACION!I40</f>
        <v>3</v>
      </c>
      <c r="I34" s="19">
        <f>+EVALUACION!J40</f>
        <v>3</v>
      </c>
      <c r="J34" s="19">
        <f>+EVALUACION!K40</f>
        <v>6</v>
      </c>
      <c r="K34" s="18" t="str">
        <f>+EVALUACION!L40</f>
        <v>ALTO</v>
      </c>
      <c r="L34" s="19" t="s">
        <v>210</v>
      </c>
      <c r="M34" s="18">
        <v>100</v>
      </c>
      <c r="N34" s="19" t="str">
        <f>+'EVALUACION CON CONTROLES'!G39</f>
        <v>Seguimiento por parte del apoyo a la supervisión.</v>
      </c>
      <c r="O34" s="19">
        <f>+'EVALUACION CON CONTROLES'!I39</f>
        <v>3</v>
      </c>
      <c r="P34" s="19">
        <f>+'EVALUACION CON CONTROLES'!J39</f>
        <v>3</v>
      </c>
      <c r="Q34" s="19">
        <f>+'EVALUACION CON CONTROLES'!K39</f>
        <v>6</v>
      </c>
      <c r="R34" s="18" t="str">
        <f>+'EVALUACION CON CONTROLES'!L39</f>
        <v>ALTO</v>
      </c>
      <c r="S34" s="19" t="str">
        <f>+'EVALUACION CON CONTROLES'!M39</f>
        <v>NO</v>
      </c>
      <c r="T34" s="19" t="str">
        <f>+'EVALUACION CON CONTROLES'!N39</f>
        <v>Apoyo a la supervisión</v>
      </c>
      <c r="U34" s="19" t="str">
        <f>+'EVALUACION CON CONTROLES'!O39</f>
        <v>Desde la fecha de la designación de apoyo a la supervisión</v>
      </c>
      <c r="V34" s="19" t="str">
        <f>+'EVALUACION CON CONTROLES'!P39</f>
        <v>Hasta la liquidación del contrato</v>
      </c>
      <c r="W34" s="19" t="str">
        <f>+'EVALUACION CON CONTROLES'!Q39</f>
        <v>Visitas de seguimiento y comités técnicos</v>
      </c>
      <c r="X34" s="20" t="str">
        <f>+'EVALUACION CON CONTROLES'!R39</f>
        <v>Mensualmente</v>
      </c>
    </row>
    <row r="35" spans="2:24" ht="106.5" customHeight="1" x14ac:dyDescent="0.2">
      <c r="B35" s="17">
        <v>25</v>
      </c>
      <c r="C35" s="19" t="str">
        <f>+'EVALUACION CON CONTROLES'!C40:F40</f>
        <v>Defectos en los equipos.</v>
      </c>
      <c r="D35" s="18" t="str">
        <f>+'EVALUACION CON CONTROLES'!B40</f>
        <v>EJECUCIÓN</v>
      </c>
      <c r="E35" s="18" t="str">
        <f>VLOOKUP(C35,'IDENTIFICACION Y ANALISIS'!$B$19:$F$50,3,FALSE)</f>
        <v>Especifico</v>
      </c>
      <c r="F35" s="18" t="str">
        <f>VLOOKUP(C35,'IDENTIFICACION Y ANALISIS'!$B$19:$F$50,4,FALSE)</f>
        <v>Interno</v>
      </c>
      <c r="G35" s="19" t="str">
        <f>+EVALUACION!H41</f>
        <v>Afectaciones a las instalaciones y de los demás bienes e insumos objeto del contrato.</v>
      </c>
      <c r="H35" s="19">
        <f>+EVALUACION!I41</f>
        <v>3</v>
      </c>
      <c r="I35" s="19">
        <f>+EVALUACION!J41</f>
        <v>3</v>
      </c>
      <c r="J35" s="19">
        <f>+EVALUACION!K41</f>
        <v>6</v>
      </c>
      <c r="K35" s="18" t="str">
        <f>+EVALUACION!L41</f>
        <v>ALTO</v>
      </c>
      <c r="L35" s="19" t="s">
        <v>210</v>
      </c>
      <c r="M35" s="18">
        <v>100</v>
      </c>
      <c r="N35" s="19" t="str">
        <f>+'EVALUACION CON CONTROLES'!G40</f>
        <v>Seguimiento por parte del apoyo a la supervisión.</v>
      </c>
      <c r="O35" s="19">
        <f>+'EVALUACION CON CONTROLES'!I40</f>
        <v>3</v>
      </c>
      <c r="P35" s="19">
        <f>+'EVALUACION CON CONTROLES'!J40</f>
        <v>3</v>
      </c>
      <c r="Q35" s="19">
        <f>+'EVALUACION CON CONTROLES'!K40</f>
        <v>6</v>
      </c>
      <c r="R35" s="18" t="str">
        <f>+'EVALUACION CON CONTROLES'!L40</f>
        <v>ALTO</v>
      </c>
      <c r="S35" s="19" t="str">
        <f>+'EVALUACION CON CONTROLES'!M40</f>
        <v>NO</v>
      </c>
      <c r="T35" s="19" t="str">
        <f>+'EVALUACION CON CONTROLES'!N40</f>
        <v>Apoyo a la supervisión</v>
      </c>
      <c r="U35" s="19" t="str">
        <f>+'EVALUACION CON CONTROLES'!O40</f>
        <v>Desde la fecha de la designación de apoyo a la supervisión</v>
      </c>
      <c r="V35" s="19" t="str">
        <f>+'EVALUACION CON CONTROLES'!P40</f>
        <v>Hasta la liquidación del contrato</v>
      </c>
      <c r="W35" s="19" t="str">
        <f>+'EVALUACION CON CONTROLES'!Q40</f>
        <v>Visitas de seguimiento y comités técnicos</v>
      </c>
      <c r="X35" s="20" t="str">
        <f>+'EVALUACION CON CONTROLES'!R40</f>
        <v>Mensualmente</v>
      </c>
    </row>
    <row r="36" spans="2:24" ht="106.5" customHeight="1" x14ac:dyDescent="0.2">
      <c r="B36" s="17">
        <v>26</v>
      </c>
      <c r="C36" s="19" t="str">
        <f>+'EVALUACION CON CONTROLES'!C41:F41</f>
        <v>Daños a los equipos objeto de mantenimiento y/o otros bienes</v>
      </c>
      <c r="D36" s="18" t="str">
        <f>+'EVALUACION CON CONTROLES'!B41</f>
        <v>EJECUCIÓN</v>
      </c>
      <c r="E36" s="18" t="str">
        <f>VLOOKUP(C36,'IDENTIFICACION Y ANALISIS'!$B$19:$F$50,3,FALSE)</f>
        <v>Especifico</v>
      </c>
      <c r="F36" s="18" t="str">
        <f>VLOOKUP(C36,'IDENTIFICACION Y ANALISIS'!$B$19:$F$50,4,FALSE)</f>
        <v>Interno</v>
      </c>
      <c r="G36" s="19" t="str">
        <f>+EVALUACION!H42</f>
        <v>Afectaciones a las instalaciones y de los demás bienes e insumos objeto del contrato.</v>
      </c>
      <c r="H36" s="19">
        <f>+EVALUACION!I42</f>
        <v>3</v>
      </c>
      <c r="I36" s="19">
        <f>+EVALUACION!J42</f>
        <v>3</v>
      </c>
      <c r="J36" s="19">
        <f>+EVALUACION!K42</f>
        <v>6</v>
      </c>
      <c r="K36" s="18" t="str">
        <f>+EVALUACION!L42</f>
        <v>ALTO</v>
      </c>
      <c r="L36" s="19" t="s">
        <v>210</v>
      </c>
      <c r="M36" s="18">
        <v>100</v>
      </c>
      <c r="N36" s="19" t="str">
        <f>+'EVALUACION CON CONTROLES'!G41</f>
        <v>Seguimiento por parte del apoyo a la supervisión.</v>
      </c>
      <c r="O36" s="19">
        <f>+'EVALUACION CON CONTROLES'!I41</f>
        <v>3</v>
      </c>
      <c r="P36" s="19">
        <f>+'EVALUACION CON CONTROLES'!J41</f>
        <v>3</v>
      </c>
      <c r="Q36" s="19">
        <f>+'EVALUACION CON CONTROLES'!K41</f>
        <v>6</v>
      </c>
      <c r="R36" s="18" t="str">
        <f>+'EVALUACION CON CONTROLES'!L41</f>
        <v>ALTO</v>
      </c>
      <c r="S36" s="19" t="str">
        <f>+'EVALUACION CON CONTROLES'!M41</f>
        <v>NO</v>
      </c>
      <c r="T36" s="19" t="str">
        <f>+'EVALUACION CON CONTROLES'!N41</f>
        <v>Apoyo a la supervisión</v>
      </c>
      <c r="U36" s="19" t="str">
        <f>+'EVALUACION CON CONTROLES'!O41</f>
        <v>Desde la fecha de la designación de apoyo a la supervisión</v>
      </c>
      <c r="V36" s="19" t="str">
        <f>+'EVALUACION CON CONTROLES'!P41</f>
        <v>Hasta la liquidación del contrato</v>
      </c>
      <c r="W36" s="19" t="str">
        <f>+'EVALUACION CON CONTROLES'!Q41</f>
        <v>Visitas de seguimiento y comités técnicos</v>
      </c>
      <c r="X36" s="20" t="str">
        <f>+'EVALUACION CON CONTROLES'!R41</f>
        <v>Mensualmente</v>
      </c>
    </row>
    <row r="37" spans="2:24" ht="106.5" customHeight="1" x14ac:dyDescent="0.2">
      <c r="B37" s="17">
        <v>27</v>
      </c>
      <c r="C37" s="19" t="str">
        <f>+'EVALUACION CON CONTROLES'!C42:F42</f>
        <v>Imposición de nuevos tributos</v>
      </c>
      <c r="D37" s="18" t="str">
        <f>+'EVALUACION CON CONTROLES'!B42</f>
        <v>EJECUCIÓN</v>
      </c>
      <c r="E37" s="18" t="str">
        <f>VLOOKUP(C37,'IDENTIFICACION Y ANALISIS'!$B$19:$F$50,3,FALSE)</f>
        <v>Estatal</v>
      </c>
      <c r="F37" s="18" t="str">
        <f>VLOOKUP(C37,'IDENTIFICACION Y ANALISIS'!$B$19:$F$50,4,FALSE)</f>
        <v>Externo</v>
      </c>
      <c r="G37" s="19" t="str">
        <f>+EVALUACION!H43</f>
        <v>Cambio de condiciones del contrato al afectar la ecuación económica en contra del ejecutor.</v>
      </c>
      <c r="H37" s="19">
        <f>+EVALUACION!I43</f>
        <v>1</v>
      </c>
      <c r="I37" s="19">
        <f>+EVALUACION!J43</f>
        <v>1</v>
      </c>
      <c r="J37" s="19">
        <f>+EVALUACION!K43</f>
        <v>2</v>
      </c>
      <c r="K37" s="18" t="str">
        <f>+EVALUACION!L43</f>
        <v>BAJO</v>
      </c>
      <c r="L37" s="19" t="s">
        <v>208</v>
      </c>
      <c r="M37" s="18" t="s">
        <v>209</v>
      </c>
      <c r="N37" s="19" t="str">
        <f>+'EVALUACION CON CONTROLES'!G42</f>
        <v>Seguimiento a condiciones económicas del país.</v>
      </c>
      <c r="O37" s="19">
        <f>+'EVALUACION CON CONTROLES'!I42</f>
        <v>1</v>
      </c>
      <c r="P37" s="19">
        <f>+'EVALUACION CON CONTROLES'!J42</f>
        <v>1</v>
      </c>
      <c r="Q37" s="19">
        <f>+'EVALUACION CON CONTROLES'!K42</f>
        <v>2</v>
      </c>
      <c r="R37" s="18" t="str">
        <f>+'EVALUACION CON CONTROLES'!L42</f>
        <v>BAJO</v>
      </c>
      <c r="S37" s="19" t="str">
        <f>+'EVALUACION CON CONTROLES'!M42</f>
        <v>SI</v>
      </c>
      <c r="T37" s="19" t="str">
        <f>+'EVALUACION CON CONTROLES'!N42</f>
        <v>Apoyo a la supervisión</v>
      </c>
      <c r="U37" s="19" t="str">
        <f>+'EVALUACION CON CONTROLES'!O42</f>
        <v>Desde la fecha de la designación de apoyo a la supervisión</v>
      </c>
      <c r="V37" s="19" t="str">
        <f>+'EVALUACION CON CONTROLES'!P42</f>
        <v>Hasta la liquidación del contrato</v>
      </c>
      <c r="W37" s="19" t="str">
        <f>+'EVALUACION CON CONTROLES'!Q42</f>
        <v>Información compartida por contratista y comunicaciones remitidas asociadas en la materia</v>
      </c>
      <c r="X37" s="20" t="str">
        <f>+'EVALUACION CON CONTROLES'!R42</f>
        <v>Cuando se requiera</v>
      </c>
    </row>
    <row r="38" spans="2:24" ht="106.5" customHeight="1" x14ac:dyDescent="0.2">
      <c r="B38" s="17">
        <v>28</v>
      </c>
      <c r="C38" s="19" t="str">
        <f>+'EVALUACION CON CONTROLES'!C43:F43</f>
        <v>Imposición de nuevos trámites o permisos</v>
      </c>
      <c r="D38" s="18" t="str">
        <f>+'EVALUACION CON CONTROLES'!B43</f>
        <v>EJECUCIÓN</v>
      </c>
      <c r="E38" s="18" t="str">
        <f>VLOOKUP(C38,'IDENTIFICACION Y ANALISIS'!$B$19:$F$50,3,FALSE)</f>
        <v>Estatal</v>
      </c>
      <c r="F38" s="18" t="str">
        <f>VLOOKUP(C38,'IDENTIFICACION Y ANALISIS'!$B$19:$F$50,4,FALSE)</f>
        <v>Externo</v>
      </c>
      <c r="G38" s="19" t="str">
        <f>+EVALUACION!H44</f>
        <v>Retrasos en la ejecución del contrato.</v>
      </c>
      <c r="H38" s="19">
        <f>+EVALUACION!I44</f>
        <v>1</v>
      </c>
      <c r="I38" s="19">
        <f>+EVALUACION!J44</f>
        <v>2</v>
      </c>
      <c r="J38" s="19">
        <f>+EVALUACION!K44</f>
        <v>3</v>
      </c>
      <c r="K38" s="18" t="str">
        <f>+EVALUACION!L44</f>
        <v>BAJO</v>
      </c>
      <c r="L38" s="19" t="s">
        <v>208</v>
      </c>
      <c r="M38" s="18" t="s">
        <v>211</v>
      </c>
      <c r="N38" s="19" t="str">
        <f>+'EVALUACION CON CONTROLES'!G43</f>
        <v>Seguimiento a condiciones normativas del país.</v>
      </c>
      <c r="O38" s="19">
        <f>+'EVALUACION CON CONTROLES'!I43</f>
        <v>1</v>
      </c>
      <c r="P38" s="19">
        <f>+'EVALUACION CON CONTROLES'!J43</f>
        <v>2</v>
      </c>
      <c r="Q38" s="19">
        <f>+'EVALUACION CON CONTROLES'!K43</f>
        <v>3</v>
      </c>
      <c r="R38" s="18" t="str">
        <f>+'EVALUACION CON CONTROLES'!L43</f>
        <v>BAJO</v>
      </c>
      <c r="S38" s="19" t="str">
        <f>+'EVALUACION CON CONTROLES'!M43</f>
        <v>NO</v>
      </c>
      <c r="T38" s="19" t="str">
        <f>+'EVALUACION CON CONTROLES'!N43</f>
        <v>Apoyo a la supervisión</v>
      </c>
      <c r="U38" s="19" t="str">
        <f>+'EVALUACION CON CONTROLES'!O43</f>
        <v>Desde la fecha de la designación de apoyo a la supervisión</v>
      </c>
      <c r="V38" s="19" t="str">
        <f>+'EVALUACION CON CONTROLES'!P43</f>
        <v>Hasta la liquidación del contrato</v>
      </c>
      <c r="W38" s="19" t="str">
        <f>+'EVALUACION CON CONTROLES'!Q43</f>
        <v>Información compartida por contratista y comunicaciones remitidas asociadas en la materia</v>
      </c>
      <c r="X38" s="20" t="str">
        <f>+'EVALUACION CON CONTROLES'!R43</f>
        <v>Cuando se requiera</v>
      </c>
    </row>
    <row r="39" spans="2:24" ht="106.5" customHeight="1" x14ac:dyDescent="0.2">
      <c r="B39" s="17">
        <v>29</v>
      </c>
      <c r="C39" s="19" t="str">
        <f>+'EVALUACION CON CONTROLES'!C44:F44</f>
        <v>Variación de tasas o tarifas</v>
      </c>
      <c r="D39" s="18" t="str">
        <f>+'EVALUACION CON CONTROLES'!B44</f>
        <v>EJECUCIÓN</v>
      </c>
      <c r="E39" s="18" t="str">
        <f>VLOOKUP(C39,'IDENTIFICACION Y ANALISIS'!$B$19:$F$50,3,FALSE)</f>
        <v>Estatal</v>
      </c>
      <c r="F39" s="18" t="str">
        <f>VLOOKUP(C39,'IDENTIFICACION Y ANALISIS'!$B$19:$F$50,4,FALSE)</f>
        <v>Externo</v>
      </c>
      <c r="G39" s="19" t="str">
        <f>+EVALUACION!H45</f>
        <v>Cambio de condiciones del contrato al afectar la ecuación económica en contra del ejecutor.</v>
      </c>
      <c r="H39" s="19">
        <f>+EVALUACION!I45</f>
        <v>1</v>
      </c>
      <c r="I39" s="19">
        <f>+EVALUACION!J45</f>
        <v>1</v>
      </c>
      <c r="J39" s="19">
        <f>+EVALUACION!K45</f>
        <v>2</v>
      </c>
      <c r="K39" s="18" t="str">
        <f>+EVALUACION!L45</f>
        <v>BAJO</v>
      </c>
      <c r="L39" s="19" t="s">
        <v>208</v>
      </c>
      <c r="M39" s="18" t="s">
        <v>209</v>
      </c>
      <c r="N39" s="19" t="str">
        <f>+'EVALUACION CON CONTROLES'!G44</f>
        <v>Seguimiento a condiciones económicas del país.</v>
      </c>
      <c r="O39" s="19">
        <f>+'EVALUACION CON CONTROLES'!I44</f>
        <v>1</v>
      </c>
      <c r="P39" s="19">
        <f>+'EVALUACION CON CONTROLES'!J44</f>
        <v>1</v>
      </c>
      <c r="Q39" s="19">
        <f>+'EVALUACION CON CONTROLES'!K44</f>
        <v>2</v>
      </c>
      <c r="R39" s="18" t="str">
        <f>+'EVALUACION CON CONTROLES'!L44</f>
        <v>BAJO</v>
      </c>
      <c r="S39" s="19" t="str">
        <f>+'EVALUACION CON CONTROLES'!M44</f>
        <v>SI</v>
      </c>
      <c r="T39" s="19" t="str">
        <f>+'EVALUACION CON CONTROLES'!N44</f>
        <v>Apoyo a la supervisión</v>
      </c>
      <c r="U39" s="19" t="str">
        <f>+'EVALUACION CON CONTROLES'!O44</f>
        <v>Desde la fecha de la designación de apoyo a la supervisión</v>
      </c>
      <c r="V39" s="19" t="str">
        <f>+'EVALUACION CON CONTROLES'!P44</f>
        <v>Hasta la liquidación del contrato</v>
      </c>
      <c r="W39" s="19" t="str">
        <f>+'EVALUACION CON CONTROLES'!Q44</f>
        <v>Información compartida por contratista y comunicaciones remitidas asociadas en la materia</v>
      </c>
      <c r="X39" s="20" t="str">
        <f>+'EVALUACION CON CONTROLES'!R44</f>
        <v>Cuando se requiera</v>
      </c>
    </row>
    <row r="40" spans="2:24" ht="13.5" customHeight="1" x14ac:dyDescent="0.2">
      <c r="B40" s="47"/>
      <c r="X40" s="48"/>
    </row>
    <row r="41" spans="2:24" ht="13.5" customHeight="1" x14ac:dyDescent="0.25">
      <c r="B41" s="47"/>
      <c r="E41" s="14"/>
      <c r="F41" s="284" t="s">
        <v>212</v>
      </c>
      <c r="G41" s="284"/>
      <c r="H41" s="14"/>
      <c r="I41" s="14"/>
      <c r="J41" s="285" t="s">
        <v>197</v>
      </c>
      <c r="K41" s="285"/>
      <c r="L41" s="285"/>
      <c r="M41" s="285"/>
      <c r="X41" s="48"/>
    </row>
    <row r="42" spans="2:24" ht="13.5" customHeight="1" x14ac:dyDescent="0.2">
      <c r="B42" s="47"/>
      <c r="E42" s="300" t="s">
        <v>95</v>
      </c>
      <c r="F42" s="43" t="s">
        <v>96</v>
      </c>
      <c r="G42" s="43" t="s">
        <v>97</v>
      </c>
      <c r="H42" s="14"/>
      <c r="I42" s="14"/>
      <c r="J42" s="314" t="s">
        <v>98</v>
      </c>
      <c r="K42" s="315"/>
      <c r="L42" s="314" t="s">
        <v>97</v>
      </c>
      <c r="M42" s="315"/>
      <c r="X42" s="48"/>
    </row>
    <row r="43" spans="2:24" ht="13.5" customHeight="1" x14ac:dyDescent="0.2">
      <c r="B43" s="47"/>
      <c r="E43" s="300"/>
      <c r="F43" s="19" t="s">
        <v>99</v>
      </c>
      <c r="G43" s="19">
        <v>1</v>
      </c>
      <c r="H43" s="14"/>
      <c r="I43" s="14"/>
      <c r="J43" s="288" t="s">
        <v>100</v>
      </c>
      <c r="K43" s="289"/>
      <c r="L43" s="290">
        <v>1</v>
      </c>
      <c r="M43" s="290"/>
      <c r="X43" s="48"/>
    </row>
    <row r="44" spans="2:24" ht="13.5" customHeight="1" x14ac:dyDescent="0.2">
      <c r="B44" s="47"/>
      <c r="E44" s="300"/>
      <c r="F44" s="19" t="s">
        <v>101</v>
      </c>
      <c r="G44" s="19">
        <v>2</v>
      </c>
      <c r="H44" s="14"/>
      <c r="I44" s="14"/>
      <c r="J44" s="288" t="s">
        <v>102</v>
      </c>
      <c r="K44" s="289"/>
      <c r="L44" s="290">
        <v>2</v>
      </c>
      <c r="M44" s="290"/>
      <c r="X44" s="48"/>
    </row>
    <row r="45" spans="2:24" ht="13.5" customHeight="1" x14ac:dyDescent="0.2">
      <c r="B45" s="47"/>
      <c r="E45" s="300"/>
      <c r="F45" s="19" t="s">
        <v>103</v>
      </c>
      <c r="G45" s="19">
        <v>3</v>
      </c>
      <c r="H45" s="14"/>
      <c r="I45" s="14"/>
      <c r="J45" s="288" t="s">
        <v>104</v>
      </c>
      <c r="K45" s="289"/>
      <c r="L45" s="290">
        <v>3</v>
      </c>
      <c r="M45" s="290"/>
      <c r="X45" s="48"/>
    </row>
    <row r="46" spans="2:24" ht="13.5" customHeight="1" x14ac:dyDescent="0.2">
      <c r="B46" s="47"/>
      <c r="E46" s="300"/>
      <c r="F46" s="19" t="s">
        <v>105</v>
      </c>
      <c r="G46" s="19">
        <v>4</v>
      </c>
      <c r="H46" s="14"/>
      <c r="I46" s="14"/>
      <c r="J46" s="288" t="s">
        <v>106</v>
      </c>
      <c r="K46" s="289"/>
      <c r="L46" s="290">
        <v>4</v>
      </c>
      <c r="M46" s="290"/>
      <c r="X46" s="48"/>
    </row>
    <row r="47" spans="2:24" ht="13.5" customHeight="1" x14ac:dyDescent="0.2">
      <c r="B47" s="47"/>
      <c r="E47" s="300"/>
      <c r="F47" s="19" t="s">
        <v>107</v>
      </c>
      <c r="G47" s="19">
        <v>5</v>
      </c>
      <c r="H47" s="14"/>
      <c r="I47" s="14"/>
      <c r="J47" s="288" t="s">
        <v>108</v>
      </c>
      <c r="K47" s="289"/>
      <c r="L47" s="290">
        <v>5</v>
      </c>
      <c r="M47" s="290"/>
      <c r="X47" s="48"/>
    </row>
    <row r="48" spans="2:24" ht="13.5" customHeight="1" x14ac:dyDescent="0.2">
      <c r="B48" s="47"/>
      <c r="D48" s="14"/>
      <c r="E48" s="14"/>
      <c r="F48" s="14"/>
      <c r="G48" s="14"/>
      <c r="H48" s="14"/>
      <c r="I48" s="14"/>
      <c r="J48" s="14"/>
      <c r="K48" s="14"/>
      <c r="L48" s="14"/>
      <c r="M48" s="14"/>
      <c r="X48" s="48"/>
    </row>
    <row r="49" spans="2:24" ht="13.5" customHeight="1" x14ac:dyDescent="0.25">
      <c r="B49" s="47"/>
      <c r="D49" s="285" t="s">
        <v>109</v>
      </c>
      <c r="E49" s="285"/>
      <c r="F49" s="285"/>
      <c r="G49" s="285"/>
      <c r="H49" s="285"/>
      <c r="I49" s="285"/>
      <c r="J49" s="285"/>
      <c r="K49" s="285"/>
      <c r="X49" s="48"/>
    </row>
    <row r="50" spans="2:24" ht="13.5" customHeight="1" x14ac:dyDescent="0.25">
      <c r="B50" s="47"/>
      <c r="D50" s="296" t="s">
        <v>96</v>
      </c>
      <c r="E50" s="296" t="s">
        <v>97</v>
      </c>
      <c r="F50" s="291" t="s">
        <v>100</v>
      </c>
      <c r="G50" s="291"/>
      <c r="H50" s="286" t="s">
        <v>102</v>
      </c>
      <c r="I50" s="287"/>
      <c r="J50" s="44" t="s">
        <v>104</v>
      </c>
      <c r="K50" s="44" t="s">
        <v>106</v>
      </c>
      <c r="L50" s="43" t="s">
        <v>108</v>
      </c>
      <c r="P50" s="285" t="s">
        <v>123</v>
      </c>
      <c r="Q50" s="285"/>
      <c r="R50" s="285"/>
      <c r="S50" s="285"/>
      <c r="T50" s="285"/>
      <c r="X50" s="48"/>
    </row>
    <row r="51" spans="2:24" ht="9.75" customHeight="1" x14ac:dyDescent="0.2">
      <c r="B51" s="47"/>
      <c r="D51" s="296"/>
      <c r="E51" s="296"/>
      <c r="F51" s="299">
        <v>1</v>
      </c>
      <c r="G51" s="299"/>
      <c r="H51" s="297">
        <v>2</v>
      </c>
      <c r="I51" s="298"/>
      <c r="J51" s="45">
        <v>3</v>
      </c>
      <c r="K51" s="45">
        <v>4</v>
      </c>
      <c r="L51" s="45">
        <v>5</v>
      </c>
      <c r="P51" s="291" t="s">
        <v>109</v>
      </c>
      <c r="Q51" s="291"/>
      <c r="R51" s="291"/>
      <c r="S51" s="291" t="s">
        <v>122</v>
      </c>
      <c r="T51" s="291"/>
      <c r="X51" s="48"/>
    </row>
    <row r="52" spans="2:24" ht="26.25" customHeight="1" x14ac:dyDescent="0.2">
      <c r="B52" s="47"/>
      <c r="D52" s="19" t="s">
        <v>99</v>
      </c>
      <c r="E52" s="21">
        <v>1</v>
      </c>
      <c r="F52" s="277">
        <v>2</v>
      </c>
      <c r="G52" s="277"/>
      <c r="H52" s="311">
        <v>3</v>
      </c>
      <c r="I52" s="312"/>
      <c r="J52" s="41">
        <v>4</v>
      </c>
      <c r="K52" s="46">
        <v>5</v>
      </c>
      <c r="L52" s="40">
        <v>6</v>
      </c>
      <c r="P52" s="278" t="s">
        <v>124</v>
      </c>
      <c r="Q52" s="278"/>
      <c r="R52" s="278"/>
      <c r="S52" s="276" t="s">
        <v>125</v>
      </c>
      <c r="T52" s="276"/>
      <c r="X52" s="48"/>
    </row>
    <row r="53" spans="2:24" ht="43.5" customHeight="1" x14ac:dyDescent="0.2">
      <c r="B53" s="47"/>
      <c r="D53" s="19" t="s">
        <v>101</v>
      </c>
      <c r="E53" s="21">
        <v>2</v>
      </c>
      <c r="F53" s="277">
        <v>3</v>
      </c>
      <c r="G53" s="277"/>
      <c r="H53" s="311">
        <v>4</v>
      </c>
      <c r="I53" s="312"/>
      <c r="J53" s="46">
        <v>5</v>
      </c>
      <c r="K53" s="40">
        <v>6</v>
      </c>
      <c r="L53" s="40">
        <v>7</v>
      </c>
      <c r="P53" s="308" t="s">
        <v>126</v>
      </c>
      <c r="Q53" s="308"/>
      <c r="R53" s="308"/>
      <c r="S53" s="276" t="s">
        <v>127</v>
      </c>
      <c r="T53" s="276"/>
      <c r="X53" s="48"/>
    </row>
    <row r="54" spans="2:24" ht="27.75" customHeight="1" x14ac:dyDescent="0.2">
      <c r="B54" s="47"/>
      <c r="D54" s="19" t="s">
        <v>103</v>
      </c>
      <c r="E54" s="21">
        <v>3</v>
      </c>
      <c r="F54" s="277">
        <v>4</v>
      </c>
      <c r="G54" s="277"/>
      <c r="H54" s="292">
        <v>5</v>
      </c>
      <c r="I54" s="293"/>
      <c r="J54" s="40">
        <v>6</v>
      </c>
      <c r="K54" s="40">
        <v>7</v>
      </c>
      <c r="L54" s="42">
        <v>8</v>
      </c>
      <c r="P54" s="313">
        <v>5</v>
      </c>
      <c r="Q54" s="313"/>
      <c r="R54" s="313"/>
      <c r="S54" s="276" t="s">
        <v>128</v>
      </c>
      <c r="T54" s="276"/>
      <c r="X54" s="48"/>
    </row>
    <row r="55" spans="2:24" ht="37.5" customHeight="1" x14ac:dyDescent="0.2">
      <c r="B55" s="47"/>
      <c r="D55" s="19" t="s">
        <v>105</v>
      </c>
      <c r="E55" s="21">
        <v>4</v>
      </c>
      <c r="F55" s="313">
        <v>5</v>
      </c>
      <c r="G55" s="313"/>
      <c r="H55" s="309">
        <v>6</v>
      </c>
      <c r="I55" s="310"/>
      <c r="J55" s="40">
        <v>7</v>
      </c>
      <c r="K55" s="42">
        <v>8</v>
      </c>
      <c r="L55" s="42">
        <v>9</v>
      </c>
      <c r="P55" s="277" t="s">
        <v>129</v>
      </c>
      <c r="Q55" s="277"/>
      <c r="R55" s="277"/>
      <c r="S55" s="276" t="s">
        <v>130</v>
      </c>
      <c r="T55" s="276"/>
      <c r="X55" s="48"/>
    </row>
    <row r="56" spans="2:24" ht="27" customHeight="1" x14ac:dyDescent="0.2">
      <c r="B56" s="47"/>
      <c r="D56" s="19" t="s">
        <v>107</v>
      </c>
      <c r="E56" s="21">
        <v>5</v>
      </c>
      <c r="F56" s="308">
        <v>6</v>
      </c>
      <c r="G56" s="308"/>
      <c r="H56" s="309">
        <v>7</v>
      </c>
      <c r="I56" s="310"/>
      <c r="J56" s="42">
        <v>8</v>
      </c>
      <c r="K56" s="42">
        <v>9</v>
      </c>
      <c r="L56" s="42">
        <v>10</v>
      </c>
      <c r="X56" s="48"/>
    </row>
    <row r="57" spans="2:24" ht="13.5" customHeight="1" thickBot="1" x14ac:dyDescent="0.25">
      <c r="B57" s="22"/>
      <c r="C57" s="23"/>
      <c r="D57" s="24"/>
      <c r="E57" s="24"/>
      <c r="F57" s="24"/>
      <c r="G57" s="24"/>
      <c r="H57" s="24"/>
      <c r="I57" s="24"/>
      <c r="J57" s="24"/>
      <c r="K57" s="24"/>
      <c r="L57" s="24"/>
      <c r="M57" s="24"/>
      <c r="N57" s="23"/>
      <c r="O57" s="23"/>
      <c r="P57" s="23"/>
      <c r="Q57" s="23"/>
      <c r="R57" s="23"/>
      <c r="S57" s="23"/>
      <c r="T57" s="23"/>
      <c r="U57" s="23"/>
      <c r="V57" s="23"/>
      <c r="W57" s="23"/>
      <c r="X57" s="25"/>
    </row>
    <row r="58" spans="2:24" ht="16.5" customHeight="1" x14ac:dyDescent="0.2">
      <c r="D58" s="14"/>
      <c r="F58" s="14"/>
      <c r="G58" s="14"/>
      <c r="H58" s="14"/>
      <c r="I58" s="14"/>
      <c r="J58" s="14"/>
      <c r="K58" s="14"/>
      <c r="L58" s="14"/>
      <c r="M58" s="14"/>
      <c r="N58" s="14"/>
      <c r="O58" s="14"/>
      <c r="P58" s="14"/>
      <c r="Q58" s="14"/>
      <c r="R58" s="14"/>
    </row>
    <row r="59" spans="2:24" ht="16.5" customHeight="1" x14ac:dyDescent="0.2">
      <c r="D59" s="14"/>
      <c r="F59" s="14"/>
      <c r="G59" s="14"/>
      <c r="H59" s="14"/>
      <c r="I59" s="14"/>
      <c r="J59" s="14"/>
      <c r="K59" s="14"/>
      <c r="L59" s="14"/>
      <c r="M59" s="14"/>
      <c r="N59" s="14"/>
      <c r="O59" s="14"/>
      <c r="P59" s="14"/>
      <c r="Q59" s="14"/>
      <c r="R59" s="14"/>
    </row>
    <row r="60" spans="2:24" ht="12.75" customHeight="1" x14ac:dyDescent="0.2">
      <c r="D60" s="14"/>
      <c r="F60" s="14"/>
      <c r="G60" s="14"/>
      <c r="H60" s="14"/>
      <c r="I60" s="14"/>
      <c r="J60" s="14"/>
      <c r="K60" s="14"/>
      <c r="L60" s="14"/>
      <c r="M60" s="14"/>
      <c r="N60" s="14"/>
      <c r="O60" s="14"/>
      <c r="P60" s="14"/>
      <c r="Q60" s="14"/>
      <c r="R60" s="14"/>
    </row>
    <row r="61" spans="2:24" x14ac:dyDescent="0.2">
      <c r="B61" s="16" t="s">
        <v>210</v>
      </c>
      <c r="D61" s="14"/>
      <c r="F61" s="14"/>
      <c r="G61" s="14"/>
      <c r="H61" s="14"/>
      <c r="I61" s="14"/>
      <c r="J61" s="14"/>
      <c r="K61" s="14"/>
      <c r="L61" s="14"/>
      <c r="M61" s="14"/>
      <c r="N61" s="14"/>
      <c r="O61" s="14"/>
      <c r="P61" s="14"/>
      <c r="Q61" s="14"/>
      <c r="R61" s="14"/>
    </row>
    <row r="62" spans="2:24" ht="15" x14ac:dyDescent="0.25">
      <c r="B62" s="16" t="s">
        <v>207</v>
      </c>
      <c r="D62" s="26"/>
      <c r="F62" s="14"/>
      <c r="G62" s="26"/>
      <c r="H62" s="26"/>
      <c r="I62" s="26"/>
      <c r="J62" s="26"/>
      <c r="K62" s="26"/>
      <c r="L62" s="26"/>
      <c r="M62" s="26"/>
      <c r="N62" s="26"/>
      <c r="O62" s="26"/>
      <c r="P62" s="26"/>
      <c r="Q62" s="26"/>
      <c r="R62" s="26"/>
    </row>
    <row r="63" spans="2:24" x14ac:dyDescent="0.2">
      <c r="B63" s="16" t="s">
        <v>208</v>
      </c>
      <c r="D63" s="14"/>
      <c r="F63" s="14"/>
      <c r="G63" s="14"/>
      <c r="H63" s="14"/>
      <c r="I63" s="14"/>
      <c r="J63" s="14"/>
      <c r="K63" s="14"/>
      <c r="L63" s="14"/>
      <c r="M63" s="14"/>
      <c r="N63" s="14"/>
      <c r="O63" s="14"/>
      <c r="P63" s="14"/>
      <c r="Q63" s="14"/>
      <c r="R63" s="14"/>
    </row>
    <row r="64" spans="2:24" x14ac:dyDescent="0.2">
      <c r="D64" s="14"/>
      <c r="F64" s="14"/>
      <c r="G64" s="14"/>
      <c r="H64" s="14"/>
      <c r="I64" s="14"/>
      <c r="J64" s="14"/>
      <c r="K64" s="14"/>
      <c r="L64" s="14"/>
      <c r="M64" s="14"/>
      <c r="N64" s="14"/>
      <c r="O64" s="14"/>
      <c r="P64" s="14"/>
      <c r="Q64" s="14"/>
      <c r="R64" s="14"/>
    </row>
    <row r="65" spans="4:18" x14ac:dyDescent="0.2">
      <c r="D65" s="14"/>
      <c r="F65" s="14"/>
      <c r="G65" s="14"/>
      <c r="H65" s="14"/>
      <c r="I65" s="14"/>
      <c r="J65" s="14"/>
      <c r="K65" s="14"/>
      <c r="L65" s="14"/>
      <c r="M65" s="14"/>
      <c r="N65" s="14"/>
      <c r="O65" s="14"/>
      <c r="P65" s="14"/>
      <c r="Q65" s="14"/>
      <c r="R65" s="14"/>
    </row>
    <row r="66" spans="4:18" x14ac:dyDescent="0.2">
      <c r="D66" s="14"/>
      <c r="F66" s="14"/>
      <c r="G66" s="14"/>
      <c r="H66" s="14"/>
      <c r="I66" s="14"/>
      <c r="J66" s="14"/>
      <c r="K66" s="14"/>
      <c r="L66" s="14"/>
      <c r="M66" s="14"/>
      <c r="N66" s="14"/>
      <c r="O66" s="14"/>
      <c r="P66" s="14"/>
      <c r="Q66" s="14"/>
      <c r="R66" s="14"/>
    </row>
    <row r="67" spans="4:18" ht="12.75" customHeight="1" x14ac:dyDescent="0.2">
      <c r="D67" s="14"/>
    </row>
    <row r="68" spans="4:18" x14ac:dyDescent="0.2">
      <c r="D68" s="14"/>
    </row>
  </sheetData>
  <autoFilter ref="M1:M68" xr:uid="{00000000-0001-0000-0400-000000000000}"/>
  <mergeCells count="49">
    <mergeCell ref="W2:X4"/>
    <mergeCell ref="B7:X8"/>
    <mergeCell ref="F56:G56"/>
    <mergeCell ref="H56:I56"/>
    <mergeCell ref="P51:R51"/>
    <mergeCell ref="H53:I53"/>
    <mergeCell ref="H52:I52"/>
    <mergeCell ref="F54:G54"/>
    <mergeCell ref="F55:G55"/>
    <mergeCell ref="P54:R54"/>
    <mergeCell ref="H55:I55"/>
    <mergeCell ref="P53:R53"/>
    <mergeCell ref="L42:M42"/>
    <mergeCell ref="J42:K42"/>
    <mergeCell ref="J45:K45"/>
    <mergeCell ref="S51:T51"/>
    <mergeCell ref="J46:K46"/>
    <mergeCell ref="P50:T50"/>
    <mergeCell ref="B2:B4"/>
    <mergeCell ref="C2:V4"/>
    <mergeCell ref="E50:E51"/>
    <mergeCell ref="H51:I51"/>
    <mergeCell ref="J47:K47"/>
    <mergeCell ref="L47:M47"/>
    <mergeCell ref="D50:D51"/>
    <mergeCell ref="F51:G51"/>
    <mergeCell ref="E42:E47"/>
    <mergeCell ref="S52:T52"/>
    <mergeCell ref="F52:G52"/>
    <mergeCell ref="S53:T53"/>
    <mergeCell ref="S54:T54"/>
    <mergeCell ref="H54:I54"/>
    <mergeCell ref="F53:G53"/>
    <mergeCell ref="S55:T55"/>
    <mergeCell ref="P55:R55"/>
    <mergeCell ref="P52:R52"/>
    <mergeCell ref="B9:R9"/>
    <mergeCell ref="B6:X6"/>
    <mergeCell ref="F41:G41"/>
    <mergeCell ref="J41:M41"/>
    <mergeCell ref="H50:I50"/>
    <mergeCell ref="J43:K43"/>
    <mergeCell ref="J44:K44"/>
    <mergeCell ref="L45:M45"/>
    <mergeCell ref="L46:M46"/>
    <mergeCell ref="D49:K49"/>
    <mergeCell ref="F50:G50"/>
    <mergeCell ref="L43:M43"/>
    <mergeCell ref="L44:M44"/>
  </mergeCells>
  <phoneticPr fontId="1" type="noConversion"/>
  <conditionalFormatting sqref="K11:K39">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39">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39"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7"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Sistemas Chapinero</cp:lastModifiedBy>
  <cp:revision/>
  <dcterms:created xsi:type="dcterms:W3CDTF">2007-06-14T01:55:06Z</dcterms:created>
  <dcterms:modified xsi:type="dcterms:W3CDTF">2026-09-04T19:26:47Z</dcterms:modified>
  <cp:category/>
  <cp:contentStatus/>
</cp:coreProperties>
</file>