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ocuments\REGALIAS\TAME\Proyecto colegios  tame\documentos para subir\"/>
    </mc:Choice>
  </mc:AlternateContent>
  <xr:revisionPtr revIDLastSave="0" documentId="13_ncr:1_{E3C20095-5CD9-45D3-A952-A26599D47D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FV IE" sheetId="1" r:id="rId1"/>
  </sheets>
  <externalReferences>
    <externalReference r:id="rId2"/>
    <externalReference r:id="rId3"/>
    <externalReference r:id="rId4"/>
    <externalReference r:id="rId5"/>
  </externalReferences>
  <definedNames>
    <definedName name="_CHD1045" localSheetId="0">#REF!</definedName>
    <definedName name="_CHD1045">#REF!</definedName>
    <definedName name="_CHD1090" localSheetId="0">#REF!</definedName>
    <definedName name="_CHD1090">#REF!</definedName>
    <definedName name="_CHD1245" localSheetId="0">#REF!</definedName>
    <definedName name="_CHD1245">#REF!</definedName>
    <definedName name="_CHD1290" localSheetId="0">#REF!</definedName>
    <definedName name="_CHD1290">#REF!</definedName>
    <definedName name="_CHD445" localSheetId="0">#REF!</definedName>
    <definedName name="_CHD445">#REF!</definedName>
    <definedName name="_CHD490" localSheetId="0">#REF!</definedName>
    <definedName name="_CHD490">#REF!</definedName>
    <definedName name="_CHD645" localSheetId="0">#REF!</definedName>
    <definedName name="_CHD645">#REF!</definedName>
    <definedName name="_CHD690" localSheetId="0">#REF!</definedName>
    <definedName name="_CHD690">#REF!</definedName>
    <definedName name="_CHD845" localSheetId="0">#REF!</definedName>
    <definedName name="_CHD845">#REF!</definedName>
    <definedName name="_CHD890" localSheetId="0">#REF!</definedName>
    <definedName name="_CHD890">#REF!</definedName>
    <definedName name="_EMC2" localSheetId="0">#REF!</definedName>
    <definedName name="_EMC2">#REF!</definedName>
    <definedName name="_EMC4" localSheetId="0">#REF!</definedName>
    <definedName name="_EMC4">#REF!</definedName>
    <definedName name="_PZ15" localSheetId="0">#REF!</definedName>
    <definedName name="_PZ15">#REF!</definedName>
    <definedName name="_PZ20" localSheetId="0">#REF!</definedName>
    <definedName name="_PZ20">#REF!</definedName>
    <definedName name="_PZ30" localSheetId="0">#REF!</definedName>
    <definedName name="_PZ30">#REF!</definedName>
    <definedName name="_PZ40" localSheetId="0">#REF!</definedName>
    <definedName name="_PZ40">#REF!</definedName>
    <definedName name="_PZ50" localSheetId="0">#REF!</definedName>
    <definedName name="_PZ50">#REF!</definedName>
    <definedName name="_RD43" localSheetId="0">#REF!</definedName>
    <definedName name="_RD43">#REF!</definedName>
    <definedName name="_RD63" localSheetId="0">#REF!</definedName>
    <definedName name="_RD63">#REF!</definedName>
    <definedName name="_RD64" localSheetId="0">#REF!</definedName>
    <definedName name="_RD64">#REF!</definedName>
    <definedName name="_RD83" localSheetId="0">#REF!</definedName>
    <definedName name="_RD83">#REF!</definedName>
    <definedName name="_RD84" localSheetId="0">#REF!</definedName>
    <definedName name="_RD84">#REF!</definedName>
    <definedName name="_RD86" localSheetId="0">#REF!</definedName>
    <definedName name="_RD86">#REF!</definedName>
    <definedName name="_SY106" localSheetId="0">#REF!</definedName>
    <definedName name="_SY106">#REF!</definedName>
    <definedName name="_SY126" localSheetId="0">#REF!</definedName>
    <definedName name="_SY126">#REF!</definedName>
    <definedName name="_SY166" localSheetId="0">#REF!</definedName>
    <definedName name="_SY166">#REF!</definedName>
    <definedName name="_SY186" localSheetId="0">#REF!</definedName>
    <definedName name="_SY186">#REF!</definedName>
    <definedName name="_SY206" localSheetId="0">#REF!</definedName>
    <definedName name="_SY206">#REF!</definedName>
    <definedName name="_SY86" localSheetId="0">#REF!</definedName>
    <definedName name="_SY86">#REF!</definedName>
    <definedName name="_TA3" localSheetId="0">#REF!</definedName>
    <definedName name="_TA3">#REF!</definedName>
    <definedName name="_TA4" localSheetId="0">#REF!</definedName>
    <definedName name="_TA4">#REF!</definedName>
    <definedName name="_TE10" localSheetId="0">#REF!</definedName>
    <definedName name="_TE10">#REF!</definedName>
    <definedName name="_TE103" localSheetId="0">#REF!</definedName>
    <definedName name="_TE103">#REF!</definedName>
    <definedName name="_TE104" localSheetId="0">#REF!</definedName>
    <definedName name="_TE104">#REF!</definedName>
    <definedName name="_TE106" localSheetId="0">#REF!</definedName>
    <definedName name="_TE106">#REF!</definedName>
    <definedName name="_TE107" localSheetId="0">#REF!</definedName>
    <definedName name="_TE107">#REF!</definedName>
    <definedName name="_TE108" localSheetId="0">#REF!</definedName>
    <definedName name="_TE108">#REF!</definedName>
    <definedName name="_TE109" localSheetId="0">#REF!</definedName>
    <definedName name="_TE109">#REF!</definedName>
    <definedName name="_TE12" localSheetId="0">#REF!</definedName>
    <definedName name="_TE12">#REF!</definedName>
    <definedName name="_TE1210" localSheetId="0">#REF!</definedName>
    <definedName name="_TE1210">#REF!</definedName>
    <definedName name="_TE123" localSheetId="0">#REF!</definedName>
    <definedName name="_TE123">#REF!</definedName>
    <definedName name="_TE124" localSheetId="0">#REF!</definedName>
    <definedName name="_TE124">#REF!</definedName>
    <definedName name="_TE126" localSheetId="0">#REF!</definedName>
    <definedName name="_TE126">#REF!</definedName>
    <definedName name="_TE128" localSheetId="0">#REF!</definedName>
    <definedName name="_TE128">#REF!</definedName>
    <definedName name="_TE3" localSheetId="0">#REF!</definedName>
    <definedName name="_TE3">#REF!</definedName>
    <definedName name="_TE4" localSheetId="0">#REF!</definedName>
    <definedName name="_TE4">#REF!</definedName>
    <definedName name="_TE43" localSheetId="0">#REF!</definedName>
    <definedName name="_TE43">#REF!</definedName>
    <definedName name="_TE6" localSheetId="0">#REF!</definedName>
    <definedName name="_TE6">#REF!</definedName>
    <definedName name="_TE63" localSheetId="0">#REF!</definedName>
    <definedName name="_TE63">#REF!</definedName>
    <definedName name="_TE64" localSheetId="0">#REF!</definedName>
    <definedName name="_TE64">#REF!</definedName>
    <definedName name="_TE8" localSheetId="0">#REF!</definedName>
    <definedName name="_TE8">#REF!</definedName>
    <definedName name="_TE83" localSheetId="0">#REF!</definedName>
    <definedName name="_TE83">#REF!</definedName>
    <definedName name="_TE84" localSheetId="0">#REF!</definedName>
    <definedName name="_TE84">#REF!</definedName>
    <definedName name="_TE86" localSheetId="0">#REF!</definedName>
    <definedName name="_TE86">#REF!</definedName>
    <definedName name="_TP10" localSheetId="0">#REF!</definedName>
    <definedName name="_TP10">#REF!</definedName>
    <definedName name="_TP12" localSheetId="0">#REF!</definedName>
    <definedName name="_TP12">#REF!</definedName>
    <definedName name="_TP3" localSheetId="0">#REF!</definedName>
    <definedName name="_TP3">#REF!</definedName>
    <definedName name="_TP4" localSheetId="0">#REF!</definedName>
    <definedName name="_TP4">#REF!</definedName>
    <definedName name="_TP6" localSheetId="0">#REF!</definedName>
    <definedName name="_TP6">#REF!</definedName>
    <definedName name="_TP8" localSheetId="0">#REF!</definedName>
    <definedName name="_TP8">#REF!</definedName>
    <definedName name="_TS10" localSheetId="0">#REF!</definedName>
    <definedName name="_TS10">#REF!</definedName>
    <definedName name="_TS12" localSheetId="0">#REF!</definedName>
    <definedName name="_TS12">#REF!</definedName>
    <definedName name="_TS16" localSheetId="0">#REF!</definedName>
    <definedName name="_TS16">#REF!</definedName>
    <definedName name="_TS18" localSheetId="0">#REF!</definedName>
    <definedName name="_TS18">#REF!</definedName>
    <definedName name="_TS20" localSheetId="0">#REF!</definedName>
    <definedName name="_TS20">#REF!</definedName>
    <definedName name="_TS24" localSheetId="0">#REF!</definedName>
    <definedName name="_TS24">#REF!</definedName>
    <definedName name="_TS27" localSheetId="0">#REF!</definedName>
    <definedName name="_TS27">#REF!</definedName>
    <definedName name="_TS30" localSheetId="0">#REF!</definedName>
    <definedName name="_TS30">#REF!</definedName>
    <definedName name="_TS33" localSheetId="0">#REF!</definedName>
    <definedName name="_TS33">#REF!</definedName>
    <definedName name="_TS36" localSheetId="0">#REF!</definedName>
    <definedName name="_TS36">#REF!</definedName>
    <definedName name="_TS39" localSheetId="0">#REF!</definedName>
    <definedName name="_TS39">#REF!</definedName>
    <definedName name="_TS42" localSheetId="0">#REF!</definedName>
    <definedName name="_TS42">#REF!</definedName>
    <definedName name="_TS45" localSheetId="0">#REF!</definedName>
    <definedName name="_TS45">#REF!</definedName>
    <definedName name="_TS6" localSheetId="0">#REF!</definedName>
    <definedName name="_TS6">#REF!</definedName>
    <definedName name="_TS8" localSheetId="0">#REF!</definedName>
    <definedName name="_TS8">#REF!</definedName>
    <definedName name="_URA10" localSheetId="0">#REF!</definedName>
    <definedName name="_URA10">#REF!</definedName>
    <definedName name="_URA12" localSheetId="0">#REF!</definedName>
    <definedName name="_URA12">#REF!</definedName>
    <definedName name="_URA3" localSheetId="0">#REF!</definedName>
    <definedName name="_URA3">#REF!</definedName>
    <definedName name="_URA4" localSheetId="0">#REF!</definedName>
    <definedName name="_URA4">#REF!</definedName>
    <definedName name="_URA6" localSheetId="0">#REF!</definedName>
    <definedName name="_URA6">#REF!</definedName>
    <definedName name="_URA8" localSheetId="0">#REF!</definedName>
    <definedName name="_URA8">#REF!</definedName>
    <definedName name="_URE10" localSheetId="0">#REF!</definedName>
    <definedName name="_URE10">#REF!</definedName>
    <definedName name="_URE12" localSheetId="0">#REF!</definedName>
    <definedName name="_URE12">#REF!</definedName>
    <definedName name="_URE3" localSheetId="0">#REF!</definedName>
    <definedName name="_URE3">#REF!</definedName>
    <definedName name="_URE4" localSheetId="0">#REF!</definedName>
    <definedName name="_URE4">#REF!</definedName>
    <definedName name="_URE6" localSheetId="0">#REF!</definedName>
    <definedName name="_URE6">#REF!</definedName>
    <definedName name="_URE8" localSheetId="0">#REF!</definedName>
    <definedName name="_URE8">#REF!</definedName>
    <definedName name="_us24" localSheetId="0">#REF!</definedName>
    <definedName name="_us24">#REF!</definedName>
    <definedName name="_US27" localSheetId="0">#REF!</definedName>
    <definedName name="_US27">#REF!</definedName>
    <definedName name="_US30" localSheetId="0">#REF!</definedName>
    <definedName name="_US30">#REF!</definedName>
    <definedName name="_US33" localSheetId="0">#REF!</definedName>
    <definedName name="_US33">#REF!</definedName>
    <definedName name="_US36" localSheetId="0">#REF!</definedName>
    <definedName name="_US36">#REF!</definedName>
    <definedName name="_US39" localSheetId="0">#REF!</definedName>
    <definedName name="_US39">#REF!</definedName>
    <definedName name="_US42" localSheetId="0">#REF!</definedName>
    <definedName name="_US42">#REF!</definedName>
    <definedName name="_US45" localSheetId="0">#REF!</definedName>
    <definedName name="_US45">#REF!</definedName>
    <definedName name="_VCE10" localSheetId="0">#REF!</definedName>
    <definedName name="_VCE10">#REF!</definedName>
    <definedName name="_VCE3" localSheetId="0">#REF!</definedName>
    <definedName name="_VCE3">#REF!</definedName>
    <definedName name="_VCE4" localSheetId="0">#REF!</definedName>
    <definedName name="_VCE4">#REF!</definedName>
    <definedName name="_VCE6" localSheetId="0">#REF!</definedName>
    <definedName name="_VCE6">#REF!</definedName>
    <definedName name="_VCE8" localSheetId="0">#REF!</definedName>
    <definedName name="_VCE8">#REF!</definedName>
    <definedName name="A">[1]AIU!$E$16</definedName>
    <definedName name="ACTA" localSheetId="0">#REF!</definedName>
    <definedName name="ACTA">#REF!</definedName>
    <definedName name="ACTA3" localSheetId="0">#REF!</definedName>
    <definedName name="ACTA3">#REF!</definedName>
    <definedName name="AME" localSheetId="0">#REF!</definedName>
    <definedName name="AME">#REF!</definedName>
    <definedName name="_xlnm.Print_Area" localSheetId="0">'SFV IE'!$A$1:$Q$171</definedName>
    <definedName name="C.1045" localSheetId="0">#REF!</definedName>
    <definedName name="C.1045">#REF!</definedName>
    <definedName name="C.1090" localSheetId="0">#REF!</definedName>
    <definedName name="C.1090">#REF!</definedName>
    <definedName name="C.1245" localSheetId="0">#REF!</definedName>
    <definedName name="C.1245">#REF!</definedName>
    <definedName name="C.1290" localSheetId="0">#REF!</definedName>
    <definedName name="C.1290">#REF!</definedName>
    <definedName name="C.345" localSheetId="0">#REF!</definedName>
    <definedName name="C.345">#REF!</definedName>
    <definedName name="C.390" localSheetId="0">#REF!</definedName>
    <definedName name="C.390">#REF!</definedName>
    <definedName name="C.391" localSheetId="0">#REF!</definedName>
    <definedName name="C.391">#REF!</definedName>
    <definedName name="C.445" localSheetId="0">#REF!</definedName>
    <definedName name="C.445">#REF!</definedName>
    <definedName name="C.490" localSheetId="0">#REF!</definedName>
    <definedName name="C.490">#REF!</definedName>
    <definedName name="C.645" localSheetId="0">#REF!</definedName>
    <definedName name="C.645">#REF!</definedName>
    <definedName name="C.690" localSheetId="0">#REF!</definedName>
    <definedName name="C.690">#REF!</definedName>
    <definedName name="C.845" localSheetId="0">#REF!</definedName>
    <definedName name="C.845">#REF!</definedName>
    <definedName name="C.890" localSheetId="0">#REF!</definedName>
    <definedName name="C.890">#REF!</definedName>
    <definedName name="C2.500" localSheetId="0">#REF!</definedName>
    <definedName name="C2.500">#REF!</definedName>
    <definedName name="C3.000" localSheetId="0">#REF!</definedName>
    <definedName name="C3.000">#REF!</definedName>
    <definedName name="C4.000" localSheetId="0">#REF!</definedName>
    <definedName name="C4.000">#REF!</definedName>
    <definedName name="caja" localSheetId="0">#REF!</definedName>
    <definedName name="caja">#REF!</definedName>
    <definedName name="CJPZ" localSheetId="0">#REF!</definedName>
    <definedName name="CJPZ">#REF!</definedName>
    <definedName name="CPF" localSheetId="0">#REF!</definedName>
    <definedName name="CPF">#REF!</definedName>
    <definedName name="CPR" localSheetId="0">#REF!</definedName>
    <definedName name="CPR">#REF!</definedName>
    <definedName name="Ctaobra" localSheetId="0">#REF!</definedName>
    <definedName name="Ctaobra">#REF!</definedName>
    <definedName name="CV" localSheetId="0">#REF!</definedName>
    <definedName name="CV">#REF!</definedName>
    <definedName name="D.31" localSheetId="0">#REF!</definedName>
    <definedName name="D.31">#REF!</definedName>
    <definedName name="D.32" localSheetId="0">#REF!</definedName>
    <definedName name="D.32">#REF!</definedName>
    <definedName name="D.41" localSheetId="0">#REF!</definedName>
    <definedName name="D.41">#REF!</definedName>
    <definedName name="D.42" localSheetId="0">#REF!</definedName>
    <definedName name="D.42">#REF!</definedName>
    <definedName name="D.61" localSheetId="0">#REF!</definedName>
    <definedName name="D.61">#REF!</definedName>
    <definedName name="D.62" localSheetId="0">#REF!</definedName>
    <definedName name="D.62">#REF!</definedName>
    <definedName name="DPF" localSheetId="0">#REF!</definedName>
    <definedName name="DPF">#REF!</definedName>
    <definedName name="DPR" localSheetId="0">#REF!</definedName>
    <definedName name="DPR">#REF!</definedName>
    <definedName name="EEE" localSheetId="0">#REF!</definedName>
    <definedName name="EEE">#REF!</definedName>
    <definedName name="EM.2" localSheetId="0">#REF!</definedName>
    <definedName name="EM.2">#REF!</definedName>
    <definedName name="EM.4" localSheetId="0">#REF!</definedName>
    <definedName name="EM.4">#REF!</definedName>
    <definedName name="EM.5" localSheetId="0">#REF!</definedName>
    <definedName name="EM.5">#REF!</definedName>
    <definedName name="EMR" localSheetId="0">#REF!</definedName>
    <definedName name="EMR">#REF!</definedName>
    <definedName name="EMRC" localSheetId="0">#REF!</definedName>
    <definedName name="EMRC">#REF!</definedName>
    <definedName name="encof" localSheetId="0">#REF!</definedName>
    <definedName name="encof">#REF!</definedName>
    <definedName name="ENT" localSheetId="0">#REF!</definedName>
    <definedName name="ENT">#REF!</definedName>
    <definedName name="equipo">[1]EQUIPO!$A$8:$D$201</definedName>
    <definedName name="fecha">[1]AIU!$E$21</definedName>
    <definedName name="gggg" localSheetId="0">#REF!</definedName>
    <definedName name="gggg">#REF!</definedName>
    <definedName name="HD.3" localSheetId="0">#REF!</definedName>
    <definedName name="HD.3">#REF!</definedName>
    <definedName name="HD.4" localSheetId="0">#REF!</definedName>
    <definedName name="HD.4">#REF!</definedName>
    <definedName name="I">[1]AIU!$E$17</definedName>
    <definedName name="inf" localSheetId="0">#REF!</definedName>
    <definedName name="inf">#REF!</definedName>
    <definedName name="kkk" localSheetId="0">#REF!</definedName>
    <definedName name="kkk">#REF!</definedName>
    <definedName name="LPZ" localSheetId="0">#REF!</definedName>
    <definedName name="LPZ">#REF!</definedName>
    <definedName name="mate">[1]Materiales!$A$1:$D$65536</definedName>
    <definedName name="MATERIALES">[2]Base!$A$1:$V$443</definedName>
    <definedName name="mo">[1]MO!$A$1:$F$24</definedName>
    <definedName name="Nuevo" localSheetId="0">#REF!</definedName>
    <definedName name="Nuevo">#REF!</definedName>
    <definedName name="PRESUPUESTO">[3]PRESUPUESTO!$A$10:$F$205</definedName>
    <definedName name="RBG" localSheetId="0">#REF!</definedName>
    <definedName name="RBG">#REF!</definedName>
    <definedName name="REP" localSheetId="0">#REF!</definedName>
    <definedName name="REP">#REF!</definedName>
    <definedName name="rme" localSheetId="0">#REF!</definedName>
    <definedName name="rme">#REF!</definedName>
    <definedName name="RMS" localSheetId="0">#REF!</definedName>
    <definedName name="RMS">#REF!</definedName>
    <definedName name="RPF" localSheetId="0">#REF!</definedName>
    <definedName name="RPF">#REF!</definedName>
    <definedName name="RPPF" localSheetId="0">#REF!</definedName>
    <definedName name="RPPF">#REF!</definedName>
    <definedName name="RPR" localSheetId="0">#REF!</definedName>
    <definedName name="RPR">#REF!</definedName>
    <definedName name="RRG" localSheetId="0">#REF!</definedName>
    <definedName name="RRG">#REF!</definedName>
    <definedName name="RSB" localSheetId="0">#REF!</definedName>
    <definedName name="RSB">#REF!</definedName>
    <definedName name="SA" localSheetId="0">#REF!</definedName>
    <definedName name="SA">#REF!</definedName>
    <definedName name="SALL1" localSheetId="0">#REF!</definedName>
    <definedName name="SALL1">#REF!</definedName>
    <definedName name="SALL2" localSheetId="0">#REF!</definedName>
    <definedName name="SALL2">#REF!</definedName>
    <definedName name="SALMIN">[1]Exper!$A$74:$E$95</definedName>
    <definedName name="TRANS" localSheetId="0">#REF!</definedName>
    <definedName name="TRANS">#REF!</definedName>
    <definedName name="U">[1]AIU!$E$18</definedName>
    <definedName name="UU.10" localSheetId="0">#REF!</definedName>
    <definedName name="UU.10">#REF!</definedName>
    <definedName name="UU.12" localSheetId="0">#REF!</definedName>
    <definedName name="UU.12">#REF!</definedName>
    <definedName name="UU.3" localSheetId="0">#REF!</definedName>
    <definedName name="UU.3">#REF!</definedName>
    <definedName name="UU.4" localSheetId="0">#REF!</definedName>
    <definedName name="UU.4">#REF!</definedName>
    <definedName name="UU.6" localSheetId="0">#REF!</definedName>
    <definedName name="UU.6">#REF!</definedName>
    <definedName name="UU.8" localSheetId="0">#REF!</definedName>
    <definedName name="UU.8">#REF!</definedName>
    <definedName name="vsdvv">[4]PRESUPUESTO!$J$7</definedName>
    <definedName name="xancho">'[1]Ctdad Obra'!$O$7</definedName>
    <definedName name="xfvxv">[4]PRESUPUESTO!$A$10:$F$205</definedName>
    <definedName name="xlargo">'[1]Ctdad Obra'!$N$7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jpe+JivI9psMXiU/N7MFuvAvruvA=="/>
    </ext>
  </extLst>
</workbook>
</file>

<file path=xl/calcChain.xml><?xml version="1.0" encoding="utf-8"?>
<calcChain xmlns="http://schemas.openxmlformats.org/spreadsheetml/2006/main">
  <c r="Q138" i="1" l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H137" i="1"/>
  <c r="G137" i="1"/>
  <c r="Q125" i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/>
  <c r="O121" i="1"/>
  <c r="P121" i="1" s="1"/>
  <c r="O122" i="1"/>
  <c r="P122" i="1" s="1"/>
  <c r="O123" i="1"/>
  <c r="P123" i="1" s="1"/>
  <c r="O124" i="1"/>
  <c r="P124" i="1" s="1"/>
  <c r="O125" i="1"/>
  <c r="P125" i="1" s="1"/>
  <c r="O126" i="1"/>
  <c r="P126" i="1"/>
  <c r="Q126" i="1" s="1"/>
  <c r="O127" i="1"/>
  <c r="P127" i="1" s="1"/>
  <c r="O128" i="1"/>
  <c r="P128" i="1" s="1"/>
  <c r="O129" i="1"/>
  <c r="P129" i="1" s="1"/>
  <c r="O130" i="1"/>
  <c r="P130" i="1" s="1"/>
  <c r="O131" i="1"/>
  <c r="P131" i="1" s="1"/>
  <c r="O132" i="1"/>
  <c r="P132" i="1" s="1"/>
  <c r="O133" i="1"/>
  <c r="P133" i="1" s="1"/>
  <c r="O134" i="1"/>
  <c r="P134" i="1" s="1"/>
  <c r="Q134" i="1" s="1"/>
  <c r="O135" i="1"/>
  <c r="P135" i="1" s="1"/>
  <c r="K115" i="1"/>
  <c r="L115" i="1" s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 s="1"/>
  <c r="K126" i="1"/>
  <c r="L126" i="1"/>
  <c r="K127" i="1"/>
  <c r="L127" i="1" s="1"/>
  <c r="K128" i="1"/>
  <c r="L128" i="1" s="1"/>
  <c r="K129" i="1"/>
  <c r="L129" i="1" s="1"/>
  <c r="K130" i="1"/>
  <c r="L130" i="1" s="1"/>
  <c r="K131" i="1"/>
  <c r="L131" i="1" s="1"/>
  <c r="Q131" i="1" s="1"/>
  <c r="K132" i="1"/>
  <c r="L132" i="1"/>
  <c r="K133" i="1"/>
  <c r="L133" i="1" s="1"/>
  <c r="Q133" i="1" s="1"/>
  <c r="K134" i="1"/>
  <c r="L134" i="1"/>
  <c r="K135" i="1"/>
  <c r="L135" i="1" s="1"/>
  <c r="Q135" i="1" s="1"/>
  <c r="O99" i="1"/>
  <c r="O100" i="1"/>
  <c r="O101" i="1"/>
  <c r="O102" i="1"/>
  <c r="O98" i="1"/>
  <c r="O9" i="1"/>
  <c r="K99" i="1"/>
  <c r="K100" i="1"/>
  <c r="K101" i="1"/>
  <c r="K102" i="1"/>
  <c r="K98" i="1"/>
  <c r="K9" i="1"/>
  <c r="G99" i="1"/>
  <c r="G100" i="1"/>
  <c r="G101" i="1"/>
  <c r="G102" i="1"/>
  <c r="G98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14" i="1"/>
  <c r="G115" i="1"/>
  <c r="G116" i="1"/>
  <c r="G117" i="1"/>
  <c r="G118" i="1"/>
  <c r="G119" i="1"/>
  <c r="G120" i="1"/>
  <c r="G121" i="1"/>
  <c r="G122" i="1"/>
  <c r="G123" i="1"/>
  <c r="Q130" i="1" l="1"/>
  <c r="Q132" i="1"/>
  <c r="Q128" i="1"/>
  <c r="Q129" i="1"/>
  <c r="Q127" i="1"/>
  <c r="Q124" i="1"/>
  <c r="H116" i="1" l="1"/>
  <c r="H117" i="1"/>
  <c r="H118" i="1"/>
  <c r="H119" i="1"/>
  <c r="H120" i="1"/>
  <c r="H121" i="1"/>
  <c r="H122" i="1"/>
  <c r="H123" i="1"/>
  <c r="H115" i="1"/>
  <c r="Q116" i="1" l="1"/>
  <c r="Q119" i="1"/>
  <c r="Q115" i="1"/>
  <c r="Q123" i="1"/>
  <c r="Q122" i="1"/>
  <c r="Q118" i="1"/>
  <c r="Q120" i="1"/>
  <c r="Q121" i="1"/>
  <c r="Q117" i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/>
  <c r="O78" i="1"/>
  <c r="P78" i="1" s="1"/>
  <c r="O79" i="1"/>
  <c r="P79" i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/>
  <c r="O94" i="1"/>
  <c r="P94" i="1" s="1"/>
  <c r="O95" i="1"/>
  <c r="P95" i="1"/>
  <c r="O96" i="1"/>
  <c r="P96" i="1" s="1"/>
  <c r="O97" i="1"/>
  <c r="P97" i="1" s="1"/>
  <c r="P98" i="1"/>
  <c r="P99" i="1"/>
  <c r="P100" i="1"/>
  <c r="P101" i="1"/>
  <c r="P102" i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/>
  <c r="O112" i="1"/>
  <c r="P112" i="1" s="1"/>
  <c r="O113" i="1"/>
  <c r="P113" i="1"/>
  <c r="O114" i="1"/>
  <c r="P114" i="1" s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L98" i="1"/>
  <c r="L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9" i="1"/>
  <c r="L100" i="1"/>
  <c r="L101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G7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Q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Q95" i="1" s="1"/>
  <c r="G96" i="1"/>
  <c r="H96" i="1" s="1"/>
  <c r="G97" i="1"/>
  <c r="H97" i="1" s="1"/>
  <c r="H98" i="1"/>
  <c r="H99" i="1"/>
  <c r="H100" i="1"/>
  <c r="H101" i="1"/>
  <c r="H102" i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H114" i="1"/>
  <c r="Q87" i="1" l="1"/>
  <c r="Q55" i="1"/>
  <c r="Q47" i="1"/>
  <c r="Q63" i="1"/>
  <c r="Q71" i="1"/>
  <c r="Q75" i="1"/>
  <c r="Q43" i="1"/>
  <c r="Q91" i="1"/>
  <c r="Q83" i="1"/>
  <c r="Q59" i="1"/>
  <c r="Q67" i="1"/>
  <c r="Q51" i="1"/>
  <c r="Q97" i="1"/>
  <c r="Q93" i="1"/>
  <c r="Q89" i="1"/>
  <c r="Q85" i="1"/>
  <c r="Q81" i="1"/>
  <c r="Q77" i="1"/>
  <c r="Q73" i="1"/>
  <c r="Q69" i="1"/>
  <c r="Q65" i="1"/>
  <c r="Q61" i="1"/>
  <c r="Q57" i="1"/>
  <c r="Q53" i="1"/>
  <c r="Q49" i="1"/>
  <c r="Q45" i="1"/>
  <c r="Q99" i="1"/>
  <c r="Q41" i="1"/>
  <c r="Q37" i="1"/>
  <c r="Q96" i="1"/>
  <c r="Q92" i="1"/>
  <c r="Q88" i="1"/>
  <c r="Q84" i="1"/>
  <c r="Q80" i="1"/>
  <c r="Q76" i="1"/>
  <c r="Q72" i="1"/>
  <c r="Q68" i="1"/>
  <c r="Q64" i="1"/>
  <c r="Q60" i="1"/>
  <c r="Q56" i="1"/>
  <c r="Q52" i="1"/>
  <c r="Q48" i="1"/>
  <c r="Q44" i="1"/>
  <c r="Q40" i="1"/>
  <c r="Q39" i="1"/>
  <c r="Q100" i="1"/>
  <c r="Q98" i="1"/>
  <c r="Q94" i="1"/>
  <c r="Q90" i="1"/>
  <c r="Q86" i="1"/>
  <c r="Q82" i="1"/>
  <c r="Q78" i="1"/>
  <c r="Q74" i="1"/>
  <c r="Q70" i="1"/>
  <c r="Q66" i="1"/>
  <c r="Q62" i="1"/>
  <c r="Q58" i="1"/>
  <c r="Q54" i="1"/>
  <c r="Q50" i="1"/>
  <c r="Q46" i="1"/>
  <c r="Q42" i="1"/>
  <c r="Q38" i="1"/>
  <c r="Q111" i="1"/>
  <c r="Q114" i="1"/>
  <c r="Q110" i="1"/>
  <c r="Q106" i="1"/>
  <c r="Q102" i="1"/>
  <c r="Q103" i="1"/>
  <c r="Q113" i="1"/>
  <c r="Q109" i="1"/>
  <c r="Q105" i="1"/>
  <c r="Q101" i="1"/>
  <c r="Q107" i="1"/>
  <c r="Q112" i="1"/>
  <c r="Q108" i="1"/>
  <c r="Q104" i="1"/>
  <c r="Q27" i="1"/>
  <c r="Q31" i="1"/>
  <c r="Q29" i="1"/>
  <c r="Q35" i="1"/>
  <c r="Q36" i="1"/>
  <c r="Q32" i="1"/>
  <c r="Q28" i="1"/>
  <c r="Q34" i="1"/>
  <c r="Q26" i="1"/>
  <c r="Q33" i="1"/>
  <c r="Q25" i="1"/>
  <c r="Q30" i="1"/>
  <c r="O7" i="1"/>
  <c r="P7" i="1" s="1"/>
  <c r="O8" i="1"/>
  <c r="P8" i="1" s="1"/>
  <c r="P9" i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6" i="1"/>
  <c r="P6" i="1" s="1"/>
  <c r="K24" i="1" l="1"/>
  <c r="L24" i="1" s="1"/>
  <c r="H24" i="1"/>
  <c r="K23" i="1"/>
  <c r="L23" i="1" s="1"/>
  <c r="H23" i="1"/>
  <c r="Q23" i="1" s="1"/>
  <c r="K22" i="1"/>
  <c r="L22" i="1" s="1"/>
  <c r="H22" i="1"/>
  <c r="K21" i="1"/>
  <c r="L21" i="1" s="1"/>
  <c r="H21" i="1"/>
  <c r="Q21" i="1" s="1"/>
  <c r="K20" i="1"/>
  <c r="L20" i="1" s="1"/>
  <c r="H20" i="1"/>
  <c r="K19" i="1"/>
  <c r="L19" i="1" s="1"/>
  <c r="H19" i="1"/>
  <c r="K18" i="1"/>
  <c r="L18" i="1" s="1"/>
  <c r="H18" i="1"/>
  <c r="K17" i="1"/>
  <c r="L17" i="1" s="1"/>
  <c r="H17" i="1"/>
  <c r="Q17" i="1" s="1"/>
  <c r="K16" i="1"/>
  <c r="L16" i="1" s="1"/>
  <c r="H16" i="1"/>
  <c r="K15" i="1"/>
  <c r="L15" i="1" s="1"/>
  <c r="H15" i="1"/>
  <c r="Q15" i="1" s="1"/>
  <c r="K14" i="1"/>
  <c r="L14" i="1" s="1"/>
  <c r="H14" i="1"/>
  <c r="K13" i="1"/>
  <c r="L13" i="1" s="1"/>
  <c r="H13" i="1"/>
  <c r="Q13" i="1" s="1"/>
  <c r="K12" i="1"/>
  <c r="L12" i="1" s="1"/>
  <c r="H12" i="1"/>
  <c r="K11" i="1"/>
  <c r="L11" i="1" s="1"/>
  <c r="H11" i="1"/>
  <c r="Q11" i="1" s="1"/>
  <c r="K10" i="1"/>
  <c r="L10" i="1" s="1"/>
  <c r="H10" i="1"/>
  <c r="L9" i="1"/>
  <c r="Q9" i="1"/>
  <c r="K8" i="1"/>
  <c r="L8" i="1" s="1"/>
  <c r="H8" i="1"/>
  <c r="K7" i="1"/>
  <c r="L7" i="1" s="1"/>
  <c r="K6" i="1"/>
  <c r="L6" i="1" s="1"/>
  <c r="G6" i="1"/>
  <c r="H6" i="1" s="1"/>
  <c r="Q8" i="1" l="1"/>
  <c r="Q10" i="1"/>
  <c r="Q12" i="1"/>
  <c r="Q14" i="1"/>
  <c r="Q16" i="1"/>
  <c r="Q18" i="1"/>
  <c r="Q20" i="1"/>
  <c r="Q22" i="1"/>
  <c r="Q24" i="1"/>
  <c r="Q6" i="1"/>
  <c r="Q19" i="1"/>
  <c r="H7" i="1"/>
  <c r="Q7" i="1" s="1"/>
</calcChain>
</file>

<file path=xl/sharedStrings.xml><?xml version="1.0" encoding="utf-8"?>
<sst xmlns="http://schemas.openxmlformats.org/spreadsheetml/2006/main" count="817" uniqueCount="203">
  <si>
    <t>SECRETARIA RESPONSABLE</t>
  </si>
  <si>
    <t>Item</t>
  </si>
  <si>
    <t>DESCRIPCION DEL PRODUCTO Y/O SERVICIO</t>
  </si>
  <si>
    <t>UNIDAD</t>
  </si>
  <si>
    <t>CANTIDAD</t>
  </si>
  <si>
    <t>PROVEEDOR 1</t>
  </si>
  <si>
    <t>COTIZACION 1 VALOR UNITARIO</t>
  </si>
  <si>
    <t>IVA</t>
  </si>
  <si>
    <t>COTIZACION 1 COSTO TOTAL</t>
  </si>
  <si>
    <t>PROVEEDOR 2</t>
  </si>
  <si>
    <t>COTIZACIÓN 2 VALOR UNITARIO</t>
  </si>
  <si>
    <t>COTIZACIÓN 2 COSTO TOTAL</t>
  </si>
  <si>
    <t>PROVEEDOR 3</t>
  </si>
  <si>
    <t>COTIZACIÓN 3 VALOR UNITARIO</t>
  </si>
  <si>
    <t>COTIZACIÓN 3 COSTO TOTAL</t>
  </si>
  <si>
    <t>VALOR UNITARIO PROMEDIO</t>
  </si>
  <si>
    <t>FASE</t>
  </si>
  <si>
    <t>FAZ  SOLUCIONES</t>
  </si>
  <si>
    <t>OS INGENIERÍA S.A.S.</t>
  </si>
  <si>
    <t>X</t>
  </si>
  <si>
    <t>Anillos de caucho para fijación de conductor en espaciador</t>
  </si>
  <si>
    <t>Arandela redonda plana de 1/2"</t>
  </si>
  <si>
    <t>Collarín de doble derivación diam.  6-8"</t>
  </si>
  <si>
    <t>Electrodo de cobre L=2.4 m , phi=0,.625 mm</t>
  </si>
  <si>
    <t xml:space="preserve"> Elemento de protección y maniobra, tipo expulsión, corrientes  en estao normal entre de 90-100 A </t>
  </si>
  <si>
    <t xml:space="preserve"> Elemento metálico recto , galvanizado en caliente longitud entre 0,65 y 0,75 metros , dimensiones 1 1/2 *1 1 1/2 </t>
  </si>
  <si>
    <t>Kit de SPT transformador incluye conexonado de pararrayos, conexionado neutro y carcaza , bajantes, varillas, conectpres y flejes</t>
  </si>
  <si>
    <t>Kit SPT para media tensión</t>
  </si>
  <si>
    <t>Perno de máquina de 1/2* 1 1/2"</t>
  </si>
  <si>
    <t xml:space="preserve"> Suelo artifical para sistemas de puestas a tierra, baja resistividad. Empaque por 15-16 kg </t>
  </si>
  <si>
    <t xml:space="preserve"> Viga en L metálica, galvanizada en caliente, longitud de  2.0-2, metros dimensiones  21/2" x 21/2" x 3/16" </t>
  </si>
  <si>
    <t>UND</t>
  </si>
  <si>
    <t>KG</t>
  </si>
  <si>
    <t>M3</t>
  </si>
  <si>
    <t>M</t>
  </si>
  <si>
    <t>PROVEEDOR</t>
  </si>
  <si>
    <t>IMPLEMENTACIÓN DE SISTEMAS DE ENERGÍA FOTOVOLTAICA EN INSTITUCIONES EDUCATIVAS DEL MUNICIPIO DE TAME, DEPARTAMENTO DE ARAUCA.</t>
  </si>
  <si>
    <t>Concreto 1:2:3  3000 PSI(1:2:3) (F´C=210 KG/CM2)</t>
  </si>
  <si>
    <t>Puntilla 1+ 1/2 a 3 pulg.</t>
  </si>
  <si>
    <t>Hilo-Pita</t>
  </si>
  <si>
    <t>Generador solar monocristalino 710 W o superior, bifacial, 132 celdas, 1500 V</t>
  </si>
  <si>
    <t>Unidad de monitorizacion Smart Metter. Rated Voltage  1/N/PE, 230 . Protocol Modbus RS485, Maximum number of inverters :20. IP65. LCD Screen.</t>
  </si>
  <si>
    <t>Conector clásico Female-Male para GSFV</t>
  </si>
  <si>
    <t>Cable No 10 Cu,  multifilar, aislamiento termoplástico resistente al calor, resistente al agua, calor. Película exterior de Nylon</t>
  </si>
  <si>
    <t>Cable No 2 Cu,  multifilar, aislamiento termoplástico resistente al calor, resistente al agua, calor. Película exterior de Nylon</t>
  </si>
  <si>
    <t>Medidor de cuatro cuadrantes bidireccional para autogeneradores</t>
  </si>
  <si>
    <t>ESTRUCTURA DE MONTAJE EN ALUMINIO ANODIZADO PARA SUELO inclinada a 11 grados elevada 1,5 metros, 3,5m riel Incluido grapa de fijacion, grapa intermedia, grapa final, groundinlug, union para rieles, elementos de fijacion mecanica a suelo o placa</t>
  </si>
  <si>
    <t>Anclajes en acero</t>
  </si>
  <si>
    <t>Herrajes en acero para inversor</t>
  </si>
  <si>
    <t>Caja para uso exterior dexson , tamaño 22x17x14 cm</t>
  </si>
  <si>
    <t>Soporte para fijación de inversor</t>
  </si>
  <si>
    <t>Formaleta de madera 3 usos</t>
  </si>
  <si>
    <t>Alambre negro #18 PAZ DE RIO-CAL.17</t>
  </si>
  <si>
    <t>Celda de protección, control y maniobra Direct Current. Incluye borneras, interruptores, DPS, tipo exterior IP64. Tipo III</t>
  </si>
  <si>
    <t>Celda de protección, control y maniobra Direct Current. Incluye borneras, interruptores, DPS, tipo exterior IP64. Tipo IV</t>
  </si>
  <si>
    <t>Estructura de contencion de equipos electricos dos inversores en reja grabada en laser con perforaciones color naranja. Tipo I</t>
  </si>
  <si>
    <t>Estructura de contencion de equipos electricos dos inversores en reja grabada con perforaciones color naranja. Alto=1-1.6 m; Ancho:1.2-1.6 m; Profundidad:0.3-07. m</t>
  </si>
  <si>
    <t>Conductor SFV 12-10 AWG, Cu, especial, polietileno reticulado, chaqueta en compuesto  de policloruro de vinilo, flexible,600 VAC/1800 VDC</t>
  </si>
  <si>
    <t>Celda de protección, control y maniobra Altern Current. Incluye borneras, interruptores, DPS, tipo exterior IP64. Tipo III</t>
  </si>
  <si>
    <t>Celda de protección, control y maniobra Altern Current. Incluye borneras, interruptores, DPS, tipo exterior IP64. Tipo IV</t>
  </si>
  <si>
    <t>Borna terminal tipo pala No. 4</t>
  </si>
  <si>
    <t>Mortero 1:4</t>
  </si>
  <si>
    <t>Lija 150</t>
  </si>
  <si>
    <t>Soldadura 6013x1/8 Pulg</t>
  </si>
  <si>
    <t>Angulo 2x2x3/16 pulg.</t>
  </si>
  <si>
    <t>Malla expandida IMT 40 8</t>
  </si>
  <si>
    <t>Platina 1*1/8</t>
  </si>
  <si>
    <t>Mortero 1:3</t>
  </si>
  <si>
    <t>Tuberia conduit pvc 2 pulg.</t>
  </si>
  <si>
    <t>Acero de refuerzo grado 60.000 PSI ( FY=4200 KG/CM2)</t>
  </si>
  <si>
    <t xml:space="preserve">Estructura realizada a base de perfiles de acero conformados en frío y laminados en
caliente con límite elástico igual o superior a 275 N/mm2. unidos mediante tornillos galvanizados en caliente calidad 8.8, según normativa EN-ISO 10684:2006/AC:2009 o ASTM A153/A153M-09 PARA MICROPILOTE H= 1.80 METROS  inclinada a 10 grados </t>
  </si>
  <si>
    <t>Terminal para conductor No 10</t>
  </si>
  <si>
    <t>Terminal para conductor No 2</t>
  </si>
  <si>
    <t>Cable No 2/0 Cu,  multifilar, aislamiento termoplástico resistente al calor, resistente al agua, calor. Película exterior de Nylon</t>
  </si>
  <si>
    <t>Cable No 4 Cu,  multifilar, aislamiento termoplástico resistente al calor, resistente al agua, calor. Película exterior de Nylon</t>
  </si>
  <si>
    <t>Cable No 6 Cu,  multifilar, aislamiento termoplástico resistente al calor, resistente al agua, calor. Película exterior de Nylon</t>
  </si>
  <si>
    <t>Cable No 1/0 Cu,  multifilar, aislamiento termoplástico resistente al calor, resistente al agua, calor. Película exterior de Nylon</t>
  </si>
  <si>
    <t>Cable No 8 Cu,  multifilar, aislamiento termoplástico resistente al calor, resistente al agua, calor. Película exterior de Nylon</t>
  </si>
  <si>
    <t>Ladrillo a la vista</t>
  </si>
  <si>
    <t>Acero de refuerzo long. 3,15 m - 3/8"</t>
  </si>
  <si>
    <t>Estribos long. 0,50 m - 1/4"</t>
  </si>
  <si>
    <t>Acero de refuerzo long. 2,05 m - 3/8"</t>
  </si>
  <si>
    <t>Acero de refuerzo long. 3,4 m - 3/8"</t>
  </si>
  <si>
    <t>Estribos S long. 0,25 m - 1/4"</t>
  </si>
  <si>
    <t>Tubo metálico 3" x 1 1/2" x 6 m</t>
  </si>
  <si>
    <t>Malla electrosoldada</t>
  </si>
  <si>
    <t>Solado en concreto pobre</t>
  </si>
  <si>
    <t>Lámina trapezoidal - arquitectónica</t>
  </si>
  <si>
    <t>Borna de Cobre Estañado Barril Largo Calibre 1/0 AWG</t>
  </si>
  <si>
    <t>Terminal 1 Ojo Barril Largo En Cobre 2/0awg</t>
  </si>
  <si>
    <t>Borna Ponchar calibre 6 AWG </t>
  </si>
  <si>
    <t>Borna Ponchar calibre 8 AWG </t>
  </si>
  <si>
    <t>Cable No 4/0 Cu,  multifilar, aislamiento termoplástico resistente al calor, resistente al agua, calor. Película exterior de Nylon</t>
  </si>
  <si>
    <t>Borna Ponchar calibre 4/0 AWG </t>
  </si>
  <si>
    <t>Abrazadera especial intermediate metral conduit para 2"</t>
  </si>
  <si>
    <t>Curva PVC de 2</t>
  </si>
  <si>
    <t>Terminal PVC 2 Pulgadas Tipo Campana</t>
  </si>
  <si>
    <t>Cable sin aislamiento , Cu. Calibre 2 AWG</t>
  </si>
  <si>
    <t>Borna Ponchar calibre 2 AWG</t>
  </si>
  <si>
    <t xml:space="preserve">TUB. CUAD. 4" x 4"x 3mm x 6m
</t>
  </si>
  <si>
    <t xml:space="preserve">TUB. REC. 3 1/2" x 2"x 3mm x 6m
</t>
  </si>
  <si>
    <t>ACERO LONGITUDINAL 5/8 long. 1,50</t>
  </si>
  <si>
    <t>5 estribos 3/8 long. 1,24</t>
  </si>
  <si>
    <t>parrilla en 10 varilla 5/8-long. 1,15</t>
  </si>
  <si>
    <t>SUBBASE GRANULAR SBG-1 O SBG-2 CARA FRACTURADA(0 - 2 PULG.) I.T.(170KM.*$889+$52.891.50)</t>
  </si>
  <si>
    <t>MARCO EN ANGULO 2 +1/2X3/16 PULG. CAJA CS 275 CON ANCLAJES</t>
  </si>
  <si>
    <t>MORTERO 1:5</t>
  </si>
  <si>
    <t>CONCRETO 1:3:4  2000 PSI</t>
  </si>
  <si>
    <t>TUB. RED.∅114.3x 6mm</t>
  </si>
  <si>
    <t>ESTRUCTURAL CUAD NEGRO 100X100 3.00mm - 6.000 MTS</t>
  </si>
  <si>
    <t>Apoyo de concreto altura 11-12metros, monolítico, certificado, carga de rotura 950-1050 kgf</t>
  </si>
  <si>
    <t>Apoyo de concreto altura 11-12metros, monolítico, certificado, carga de rotura 450-510 kgf</t>
  </si>
  <si>
    <t>Accesorio en acero galvanizado para conexión de aislador tipo pin</t>
  </si>
  <si>
    <t>Perno de carriaje 5/8" x 2 1/2"</t>
  </si>
  <si>
    <t>Cable No 10 Cu, aislamiento termoplástico resistente al calor, resistente al agua, calor. Película exterior de Nylon</t>
  </si>
  <si>
    <t>Arandela de presión de 5/8"</t>
  </si>
  <si>
    <t>Arandela de presión de 1/2"</t>
  </si>
  <si>
    <t>Arandela redonda plana de 5/8"</t>
  </si>
  <si>
    <t>Estructura para sistema de medida compacto 30 13,2 kV</t>
  </si>
  <si>
    <t>Perno Maquina de 5-8 x 12</t>
  </si>
  <si>
    <t>Tuerca de Ojo Redonda de 5-8 </t>
  </si>
  <si>
    <t xml:space="preserve">Fusible de hilo tipo H, 15KV, 3 Amp. </t>
  </si>
  <si>
    <t>Esparrago roscado 5/8" x 12", 4 tuercas</t>
  </si>
  <si>
    <t>Arandela cuadrada plana 5/8"</t>
  </si>
  <si>
    <t>Perno de Maquina de 5/8 * 12"</t>
  </si>
  <si>
    <t>Collarín para Transformador platina 1/4" diam. 220 mm</t>
  </si>
  <si>
    <t>Pararrayo tipo distribución polimérico, 12 KV - 10 KA</t>
  </si>
  <si>
    <t>Convertidor DC/AC . Rated Power 36 kVA. AC Voltage 220-127V. Anti Islanding protection</t>
  </si>
  <si>
    <t>Convertidor DC/AC . Rated Power 33 kVA. AC Voltage 220-127V. Anti Islanding protection</t>
  </si>
  <si>
    <t>Convertidor DC/AC . Rated Power 30 kVA. AC Voltage 220-127V. Anti Islanding protection</t>
  </si>
  <si>
    <t>Convertidor DC/AC . Rated Power 20 kVA. AC Voltage 220-127V. Anti Islanding protection</t>
  </si>
  <si>
    <t>Convertidor DC/AC . Rated Power 13 kVA. AC Voltage 220-127V. Anti Islanding protection</t>
  </si>
  <si>
    <t>Electrodo revestido rutilico 6013</t>
  </si>
  <si>
    <t>Inhibidor de corrosión</t>
  </si>
  <si>
    <t>Disolvente para pintura</t>
  </si>
  <si>
    <t>Pintura de acabado brillante</t>
  </si>
  <si>
    <t>Tubo metálico redondo para estructura 2"X 3 mm</t>
  </si>
  <si>
    <t>Tubo metálico redondo para estructura 1"X 2 mm</t>
  </si>
  <si>
    <t>Alambre barbed wire calibre 12.5</t>
  </si>
  <si>
    <t>Malla de diamante 2"x2" calibre 12</t>
  </si>
  <si>
    <t>Soporte para alambre de púas</t>
  </si>
  <si>
    <t>Tubo galvanizado estructural redondo 3” x 1,5 mm</t>
  </si>
  <si>
    <t>Ladrillo macizo común</t>
  </si>
  <si>
    <t>Tapa especial en concreto para caja de inspección</t>
  </si>
  <si>
    <t>CONTRAMARCO EN PLATINA DE 2 +1/2X3/16 PULG. CAJA CS 275</t>
  </si>
  <si>
    <t xml:space="preserve">Tubo intermediate metal conduit  2" </t>
  </si>
  <si>
    <t xml:space="preserve">Curva intermediate metal conduit  2" </t>
  </si>
  <si>
    <t>Coraza de acero galvanizado, revestimiento en policloruro de vinilo flexible,IP68, 2"</t>
  </si>
  <si>
    <t>Conector recto coraza de acero galvanizado, revestimiento en policloruro de vinilo flexible,IP68, 2"</t>
  </si>
  <si>
    <t>Soldadura exotérmica 115 g</t>
  </si>
  <si>
    <t>Conductor 35  mm2  en aluminio con alma de acero , capa semiconductora en polímero y chaqueta en polímero UV resistente a descargas superficiales</t>
  </si>
  <si>
    <t>Perfil C galvanizado para red ecológica</t>
  </si>
  <si>
    <t>Aislador de perno 15 kV</t>
  </si>
  <si>
    <t>Equio especial compacto para medición en media tensión</t>
  </si>
  <si>
    <t>Cable apantallamiento 1/4</t>
  </si>
  <si>
    <t>Separador angular polimérico 15 kV para red comapcta</t>
  </si>
  <si>
    <t>m3</t>
  </si>
  <si>
    <t>LB</t>
  </si>
  <si>
    <t>Rollo</t>
  </si>
  <si>
    <t>Und</t>
  </si>
  <si>
    <t>km</t>
  </si>
  <si>
    <t>Kg</t>
  </si>
  <si>
    <t>ml</t>
  </si>
  <si>
    <t>m2</t>
  </si>
  <si>
    <t>m</t>
  </si>
  <si>
    <t>kg</t>
  </si>
  <si>
    <t>Galón</t>
  </si>
  <si>
    <t>ETCO</t>
  </si>
  <si>
    <t>Transporte Generador Solar Bogotá - Bodega Arauca</t>
  </si>
  <si>
    <t xml:space="preserve">Transporte Generador Solar Bodega Arauca- Sitio instalación </t>
  </si>
  <si>
    <t xml:space="preserve">Transporte Convertidor Bogotá - Bodega Arauca </t>
  </si>
  <si>
    <t xml:space="preserve">Transporte Convertidor Bodega Arauca - Sitio instalación </t>
  </si>
  <si>
    <t>Transporte  Celdas Bogotá - Bodega Arauca</t>
  </si>
  <si>
    <t>Transporte Celdas  Bodega Arauca - Sitio instalación</t>
  </si>
  <si>
    <t>Transporte Estructura Contención Bogotá - Bodega  Arauca</t>
  </si>
  <si>
    <t>Transporte Estructura de Contención Bodega Arauca-Sitio de Instalación</t>
  </si>
  <si>
    <t>Transporte Estructura de Montaje Bogotá-Bodega Arauca</t>
  </si>
  <si>
    <t>Transporte Estructura de Montaje Bodega Arauca-Sitio de Instalación</t>
  </si>
  <si>
    <t>Transporte Sistema de Monitoreo Bogotá - Bodega Arauca</t>
  </si>
  <si>
    <t>Transporte  Sistema de Monitoreo Bodega Arauca - Sitio instalación</t>
  </si>
  <si>
    <t>Transporte km Cable Solar Bogota-Bodega Arauca</t>
  </si>
  <si>
    <t>Transporte km Cable Solar Bodega Arauca- Sitio de Instalación</t>
  </si>
  <si>
    <t>Transporte km Cable Cu Aislado 10-12 AWG -Bogota-Bodega Arauca</t>
  </si>
  <si>
    <t>Transporte km Cable Cu Ailsado 10-12 AWG Bodega Arauca- Sitio de Instalación</t>
  </si>
  <si>
    <t>Transporte km Cable Cu Aislado 2-1/0 AWG -Bogota-Bodega Arauca</t>
  </si>
  <si>
    <t>Transporte km Cable Cu Ailsado 2-1/0 AWG Bodega Arauca- Sitio de Instalación</t>
  </si>
  <si>
    <t>Transporte metro de tuberia intermediate 1/2"-1 1/2" Bogotá -Bodega Arauca</t>
  </si>
  <si>
    <t>Transporte metro de tuberia intermediate 1/2"-1 1/2" Bodega Arauca-Sitio de Instalación</t>
  </si>
  <si>
    <t>Transporte km Cable Cu Desnudo 6-4 AWG Bogota-Bodega Arauca</t>
  </si>
  <si>
    <t>Transporte km Cable Cu Desnudo 6-4 AWG Bodega Arauca- Sitio de Instalación</t>
  </si>
  <si>
    <t>Transporte apoyo de 12 x 510 kgf</t>
  </si>
  <si>
    <t>Transporte apoyo de 12 x 1050 kgf</t>
  </si>
  <si>
    <t>TransporteEquipo Medida  Bogotá - Bodega Arauca</t>
  </si>
  <si>
    <t xml:space="preserve">Transporte Equipo de Medida Bodega Arauca- Sitio instalación </t>
  </si>
  <si>
    <t>Transporte km Cable Acero -Bogota-Bodega Arauca</t>
  </si>
  <si>
    <t>Transporte km Cable Acero Bodega Arauca- Sitio de Instalación</t>
  </si>
  <si>
    <t>Transporte mercancia menor -Bogota-Bodega Arauca</t>
  </si>
  <si>
    <t>Transporte mercancia menor Bodega Arauca- Sitio de Instalación</t>
  </si>
  <si>
    <t>Transporte estructura compacta-Bogota-Bodega Arauca</t>
  </si>
  <si>
    <t>Transporte estructura compacta Bodega Arauca- Sitio de Instalación</t>
  </si>
  <si>
    <t>Transporte km Cable Cu Aislado 8-10 AWG -Bogota-Bodega Arauca</t>
  </si>
  <si>
    <t>Transporte km Cable Cu Ailsado 8-10 AWG Bodega Arauca- Sitio de Instalación</t>
  </si>
  <si>
    <t xml:space="preserve">ARAUCARGA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</si>
</sst>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-* #,##0.00\ _€_-;\-* #,##0.00\ _€_-;_-* &quot;-&quot;??\ _€_-;_-@_-"/>
    <numFmt numFmtId="167" formatCode="&quot;$&quot;\ #,##0"/>
    <numFmt numFmtId="168" formatCode="&quot;$&quot;\ #,##0.00"/>
  </numFmts>
  <fonts count="10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B7B7B7"/>
        <bgColor rgb="FFB7B7B7"/>
      </patternFill>
    </fill>
    <fill>
      <patternFill patternType="solid">
        <fgColor rgb="FFFFE599"/>
        <bgColor rgb="FFFFE599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8" tint="0.59999389629810485"/>
        <bgColor rgb="FFFFE599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0" fontId="8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1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9" borderId="8" xfId="0" applyNumberFormat="1" applyFont="1" applyFill="1" applyBorder="1" applyAlignment="1">
      <alignment horizontal="center" vertical="center" wrapText="1"/>
    </xf>
    <xf numFmtId="4" fontId="1" fillId="3" borderId="9" xfId="0" applyNumberFormat="1" applyFont="1" applyFill="1" applyBorder="1" applyAlignment="1">
      <alignment horizontal="center" vertical="center"/>
    </xf>
    <xf numFmtId="4" fontId="6" fillId="8" borderId="9" xfId="0" applyNumberFormat="1" applyFont="1" applyFill="1" applyBorder="1" applyAlignment="1">
      <alignment horizontal="center" vertical="center" wrapText="1"/>
    </xf>
    <xf numFmtId="4" fontId="5" fillId="8" borderId="9" xfId="0" applyNumberFormat="1" applyFont="1" applyFill="1" applyBorder="1" applyAlignment="1">
      <alignment horizontal="center" vertical="center" wrapText="1"/>
    </xf>
    <xf numFmtId="164" fontId="1" fillId="0" borderId="0" xfId="1" applyFont="1" applyAlignment="1">
      <alignment horizontal="center" vertical="center"/>
    </xf>
    <xf numFmtId="164" fontId="1" fillId="0" borderId="0" xfId="1" applyFont="1"/>
    <xf numFmtId="164" fontId="0" fillId="0" borderId="0" xfId="1" applyFont="1"/>
    <xf numFmtId="164" fontId="1" fillId="0" borderId="3" xfId="1" applyFont="1" applyBorder="1" applyAlignment="1">
      <alignment horizontal="center" vertical="center"/>
    </xf>
    <xf numFmtId="164" fontId="1" fillId="10" borderId="0" xfId="1" applyFont="1" applyFill="1" applyAlignment="1">
      <alignment horizontal="center" vertical="center"/>
    </xf>
    <xf numFmtId="0" fontId="1" fillId="10" borderId="0" xfId="0" applyFont="1" applyFill="1"/>
    <xf numFmtId="0" fontId="0" fillId="10" borderId="0" xfId="0" applyFill="1"/>
    <xf numFmtId="0" fontId="5" fillId="7" borderId="14" xfId="0" applyFont="1" applyFill="1" applyBorder="1" applyAlignment="1">
      <alignment horizontal="center" vertical="center" wrapText="1"/>
    </xf>
    <xf numFmtId="4" fontId="1" fillId="3" borderId="9" xfId="0" applyNumberFormat="1" applyFont="1" applyFill="1" applyBorder="1" applyAlignment="1">
      <alignment horizontal="center"/>
    </xf>
    <xf numFmtId="165" fontId="5" fillId="3" borderId="9" xfId="0" applyNumberFormat="1" applyFont="1" applyFill="1" applyBorder="1" applyAlignment="1">
      <alignment horizontal="center" vertical="center" wrapText="1"/>
    </xf>
    <xf numFmtId="166" fontId="9" fillId="0" borderId="9" xfId="2" applyNumberFormat="1" applyFont="1" applyFill="1" applyBorder="1" applyAlignment="1">
      <alignment horizontal="left" vertical="center" wrapText="1"/>
    </xf>
    <xf numFmtId="49" fontId="9" fillId="0" borderId="9" xfId="2" applyNumberFormat="1" applyFont="1" applyFill="1" applyBorder="1" applyAlignment="1">
      <alignment horizontal="left" vertical="center" wrapText="1"/>
    </xf>
    <xf numFmtId="4" fontId="5" fillId="0" borderId="9" xfId="0" applyNumberFormat="1" applyFont="1" applyBorder="1" applyAlignment="1">
      <alignment horizont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8" borderId="9" xfId="0" applyNumberFormat="1" applyFont="1" applyFill="1" applyBorder="1" applyAlignment="1">
      <alignment horizontal="center" wrapText="1"/>
    </xf>
    <xf numFmtId="4" fontId="1" fillId="0" borderId="9" xfId="0" applyNumberFormat="1" applyFont="1" applyBorder="1" applyAlignment="1">
      <alignment horizontal="center"/>
    </xf>
    <xf numFmtId="4" fontId="1" fillId="10" borderId="9" xfId="0" applyNumberFormat="1" applyFont="1" applyFill="1" applyBorder="1" applyAlignment="1">
      <alignment horizontal="center"/>
    </xf>
    <xf numFmtId="167" fontId="1" fillId="0" borderId="0" xfId="0" applyNumberFormat="1" applyFont="1"/>
    <xf numFmtId="0" fontId="1" fillId="0" borderId="9" xfId="0" applyFont="1" applyBorder="1" applyAlignment="1">
      <alignment horizontal="center"/>
    </xf>
    <xf numFmtId="168" fontId="5" fillId="3" borderId="9" xfId="0" applyNumberFormat="1" applyFont="1" applyFill="1" applyBorder="1" applyAlignment="1">
      <alignment horizontal="center" vertical="center" wrapText="1"/>
    </xf>
    <xf numFmtId="168" fontId="5" fillId="8" borderId="9" xfId="0" applyNumberFormat="1" applyFont="1" applyFill="1" applyBorder="1" applyAlignment="1">
      <alignment horizontal="center" vertical="center" wrapText="1"/>
    </xf>
    <xf numFmtId="168" fontId="5" fillId="11" borderId="9" xfId="0" applyNumberFormat="1" applyFont="1" applyFill="1" applyBorder="1" applyAlignment="1">
      <alignment horizontal="center" vertical="center" wrapText="1"/>
    </xf>
    <xf numFmtId="168" fontId="1" fillId="0" borderId="9" xfId="0" applyNumberFormat="1" applyFont="1" applyBorder="1" applyAlignment="1">
      <alignment horizontal="center" vertical="center"/>
    </xf>
    <xf numFmtId="168" fontId="5" fillId="10" borderId="9" xfId="0" applyNumberFormat="1" applyFont="1" applyFill="1" applyBorder="1" applyAlignment="1">
      <alignment horizontal="center" vertical="center" wrapText="1"/>
    </xf>
    <xf numFmtId="49" fontId="9" fillId="0" borderId="9" xfId="2" applyNumberFormat="1" applyFont="1" applyFill="1" applyBorder="1" applyAlignment="1">
      <alignment horizontal="left" vertical="top" wrapText="1"/>
    </xf>
    <xf numFmtId="0" fontId="1" fillId="0" borderId="9" xfId="0" applyFont="1" applyBorder="1"/>
    <xf numFmtId="166" fontId="9" fillId="0" borderId="19" xfId="2" applyNumberFormat="1" applyFont="1" applyFill="1" applyBorder="1" applyAlignment="1">
      <alignment horizontal="left" vertical="center" wrapText="1"/>
    </xf>
    <xf numFmtId="168" fontId="1" fillId="0" borderId="19" xfId="0" applyNumberFormat="1" applyFont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0" fontId="5" fillId="0" borderId="14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4" fontId="1" fillId="0" borderId="0" xfId="1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168" fontId="5" fillId="0" borderId="1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7" fontId="1" fillId="0" borderId="9" xfId="0" applyNumberFormat="1" applyFont="1" applyBorder="1"/>
    <xf numFmtId="4" fontId="4" fillId="12" borderId="10" xfId="0" applyNumberFormat="1" applyFont="1" applyFill="1" applyBorder="1" applyAlignment="1">
      <alignment horizontal="center" vertical="center" wrapText="1"/>
    </xf>
    <xf numFmtId="0" fontId="2" fillId="13" borderId="16" xfId="0" applyFont="1" applyFill="1" applyBorder="1"/>
    <xf numFmtId="4" fontId="4" fillId="12" borderId="11" xfId="0" applyNumberFormat="1" applyFont="1" applyFill="1" applyBorder="1" applyAlignment="1">
      <alignment horizontal="center" vertical="center" wrapText="1"/>
    </xf>
    <xf numFmtId="0" fontId="2" fillId="13" borderId="15" xfId="0" applyFont="1" applyFill="1" applyBorder="1"/>
    <xf numFmtId="165" fontId="4" fillId="4" borderId="13" xfId="0" applyNumberFormat="1" applyFont="1" applyFill="1" applyBorder="1" applyAlignment="1">
      <alignment horizontal="center" vertical="center" wrapText="1"/>
    </xf>
    <xf numFmtId="0" fontId="2" fillId="0" borderId="18" xfId="0" applyFont="1" applyBorder="1"/>
    <xf numFmtId="165" fontId="4" fillId="4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2" borderId="1" xfId="0" applyFont="1" applyFill="1" applyBorder="1" applyAlignment="1">
      <alignment horizontal="left" vertical="center" wrapText="1"/>
    </xf>
    <xf numFmtId="0" fontId="2" fillId="0" borderId="2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0" fillId="0" borderId="0" xfId="0"/>
    <xf numFmtId="0" fontId="2" fillId="0" borderId="7" xfId="0" applyFont="1" applyBorder="1"/>
    <xf numFmtId="0" fontId="4" fillId="4" borderId="12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4" fillId="4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4" fontId="4" fillId="4" borderId="10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4" fontId="4" fillId="5" borderId="10" xfId="0" applyNumberFormat="1" applyFont="1" applyFill="1" applyBorder="1" applyAlignment="1">
      <alignment horizontal="center" vertical="center" wrapText="1"/>
    </xf>
    <xf numFmtId="4" fontId="4" fillId="6" borderId="11" xfId="0" applyNumberFormat="1" applyFont="1" applyFill="1" applyBorder="1" applyAlignment="1">
      <alignment horizontal="center" vertical="center" wrapText="1"/>
    </xf>
    <xf numFmtId="4" fontId="4" fillId="6" borderId="10" xfId="0" applyNumberFormat="1" applyFont="1" applyFill="1" applyBorder="1" applyAlignment="1">
      <alignment horizontal="center" vertical="center" wrapText="1"/>
    </xf>
  </cellXfs>
  <cellStyles count="3">
    <cellStyle name="Millares_PPRESUPUESTO CERRAMIENTO ESCUELAS RURALES" xfId="2" xr:uid="{D4596B36-3A60-4A0C-9FC8-EDD6BE429841}"/>
    <cellStyle name="Moneda" xfId="1" builtinId="4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8" formatCode="&quot;$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8" formatCode="&quot;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&quot;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est transporte-style" pivot="0" count="3" xr9:uid="{00000000-0011-0000-FFFF-FFFF00000000}"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1481138</xdr:colOff>
      <xdr:row>0</xdr:row>
      <xdr:rowOff>95250</xdr:rowOff>
    </xdr:from>
    <xdr:to>
      <xdr:col>1</xdr:col>
      <xdr:colOff>2843213</xdr:colOff>
      <xdr:row>0</xdr:row>
      <xdr:rowOff>1607404</xdr:rowOff>
    </xdr:to>
    <xdr:pic>
      <xdr:nvPicPr>
        <xdr:cNvPr id="2" name="Marcador de contenido 4">
          <a:extLst>
            <a:ext uri="{FF2B5EF4-FFF2-40B4-BE49-F238E27FC236}">
              <a16:creationId xmlns:a16="http://schemas.microsoft.com/office/drawing/2014/main" id="{CED0B576-EC09-4BCC-ADC2-32C083D442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71" t="21647" r="57058" b="24334"/>
        <a:stretch/>
      </xdr:blipFill>
      <xdr:spPr>
        <a:xfrm>
          <a:off x="2247901" y="95250"/>
          <a:ext cx="1362075" cy="15121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IPE\Downloads\PPTO%20y%20APU%20%20Labort%20Colegio%20Eugenio%20-%20Campoaleg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s%20documentos\INGENIERO%20JAVIER\Salda&#241;a%20-%20Guamo\Salda&#241;a\Administraci&#243;n\inventari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CAROLINA\Documents\DESARROLLO%20EMPRESARIAL\2014\CONVENIO%20TEJIDO%20EMPRESARIAL\ACTA%20PARCIAL%20CAMARA%20DE%20COMERCIO%20(2)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trato%20No.%20650\contrato%20660\modificatorio%20No.%201\MEMORIAS%20DE%20CALCULO%20660%20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Volqueta"/>
      <sheetName val="Presupuesto"/>
      <sheetName val="Ctdad Obra"/>
      <sheetName val="Diagrama de gastos"/>
      <sheetName val="AIU"/>
      <sheetName val="PRE BASICOS"/>
      <sheetName val="Exper"/>
      <sheetName val="Relacion Equipo"/>
      <sheetName val="EQUIPO"/>
      <sheetName val="A.P.U"/>
      <sheetName val="MO"/>
      <sheetName val="INV Material"/>
      <sheetName val="Ctdad Mate"/>
      <sheetName val="Materiales"/>
      <sheetName val="1,5"/>
      <sheetName val="12,2"/>
      <sheetName val="17,0"/>
      <sheetName val="HIERROS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Material"/>
      <sheetName val="Dotacion"/>
      <sheetName val="Herramienta"/>
      <sheetName val="entradas de almacen"/>
      <sheetName val="salidas de almacen"/>
      <sheetName val="entrega herramien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IFICATORIO "/>
      <sheetName val="MEMORIAS  (2)"/>
      <sheetName val="ACTA PARCIAL No.1  (2)"/>
      <sheetName val="ACTA PARCIAL No.1 "/>
      <sheetName val="ACTA PARCIAL 2"/>
      <sheetName val="ACTA PARCIAL No.1"/>
      <sheetName val="MODIFICATORIO No 1 ALCNCE ULTIM"/>
      <sheetName val="PRESUPUESTO"/>
      <sheetName val="Ctdad Mate"/>
      <sheetName val="Lista Materiales"/>
      <sheetName val="Memoria Baterias Arauca"/>
      <sheetName val="promedios"/>
      <sheetName val="parcial 1"/>
      <sheetName val="Hoja2"/>
      <sheetName val="Hoja3"/>
      <sheetName val="ACTA PARCIAL 3"/>
      <sheetName val="ACTA PARCIAL4"/>
      <sheetName val="ACTA FINAL"/>
      <sheetName val="Hoja4"/>
      <sheetName val="Hoja1"/>
      <sheetName val="Hoja5"/>
      <sheetName val="Hoja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IFICATORIO No 1 ALCNCE ULTIM"/>
      <sheetName val="MODIFICATORIO No 1 ALCNCE U (2)"/>
      <sheetName val="PRESUPUESTO"/>
      <sheetName val="Cta Obra general"/>
      <sheetName val="Ctdad Mate"/>
      <sheetName val="Lista Materiales"/>
      <sheetName val="Memoria Baterias Arauca"/>
      <sheetName val="promedios"/>
      <sheetName val="parcial 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E19:H54" headerRowCount="0" headerRowDxfId="8" totalsRowDxfId="7">
  <tableColumns count="4">
    <tableColumn id="1" xr3:uid="{00000000-0010-0000-0000-000001000000}" name="Column1" dataDxfId="6"/>
    <tableColumn id="2" xr3:uid="{00000000-0010-0000-0000-000002000000}" name="Column2" dataDxfId="5"/>
    <tableColumn id="3" xr3:uid="{00000000-0010-0000-0000-000003000000}" name="Column3" dataDxfId="4">
      <calculatedColumnFormula>F19*19%</calculatedColumnFormula>
    </tableColumn>
    <tableColumn id="4" xr3:uid="{00000000-0010-0000-0000-000004000000}" name="Column4" dataDxfId="3"/>
  </tableColumns>
  <tableStyleInfo name="est transporte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 summaryRight="0"/>
  </sheetPr>
  <dimension ref="A1:AG749"/>
  <sheetViews>
    <sheetView showGridLines="0" tabSelected="1" view="pageBreakPreview" topLeftCell="A129" zoomScale="85" zoomScaleNormal="85" zoomScaleSheetLayoutView="85" workbookViewId="0">
      <selection activeCell="N176" sqref="N176"/>
    </sheetView>
  </sheetViews>
  <sheetFormatPr baseColWidth="10" defaultColWidth="14.44140625" defaultRowHeight="15" customHeight="1" x14ac:dyDescent="0.3"/>
  <cols>
    <col min="1" max="1" width="10.5546875" customWidth="1"/>
    <col min="2" max="2" width="75.6640625" customWidth="1"/>
    <col min="3" max="3" width="8" customWidth="1"/>
    <col min="4" max="4" width="13.6640625" customWidth="1"/>
    <col min="5" max="5" width="24.21875" customWidth="1"/>
    <col min="6" max="6" width="20.21875" customWidth="1"/>
    <col min="7" max="8" width="16" customWidth="1"/>
    <col min="9" max="9" width="19.21875" customWidth="1"/>
    <col min="10" max="10" width="19.44140625" customWidth="1"/>
    <col min="11" max="11" width="16.5546875" customWidth="1"/>
    <col min="12" max="16" width="20" customWidth="1"/>
    <col min="17" max="17" width="21.6640625" customWidth="1"/>
    <col min="18" max="18" width="14.5546875" style="10" bestFit="1" customWidth="1"/>
    <col min="19" max="19" width="15.88671875" customWidth="1"/>
    <col min="20" max="20" width="20.21875" customWidth="1"/>
    <col min="21" max="21" width="11.44140625" customWidth="1"/>
    <col min="22" max="22" width="22.6640625" customWidth="1"/>
    <col min="23" max="33" width="11.44140625" customWidth="1"/>
  </cols>
  <sheetData>
    <row r="1" spans="1:33" ht="138.75" customHeight="1" x14ac:dyDescent="0.3">
      <c r="A1" s="58"/>
      <c r="B1" s="59"/>
      <c r="C1" s="60" t="s">
        <v>36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1"/>
      <c r="R1" s="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1" customHeight="1" x14ac:dyDescent="0.3">
      <c r="A2" s="58" t="s">
        <v>0</v>
      </c>
      <c r="B2" s="59"/>
      <c r="C2" s="62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1"/>
      <c r="R2" s="8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.75" customHeight="1" thickBot="1" x14ac:dyDescent="0.35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5"/>
      <c r="R3" s="8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5.75" customHeight="1" x14ac:dyDescent="0.3">
      <c r="A4" s="66" t="s">
        <v>1</v>
      </c>
      <c r="B4" s="68" t="s">
        <v>2</v>
      </c>
      <c r="C4" s="70" t="s">
        <v>3</v>
      </c>
      <c r="D4" s="70" t="s">
        <v>4</v>
      </c>
      <c r="E4" s="72" t="s">
        <v>5</v>
      </c>
      <c r="F4" s="72" t="s">
        <v>6</v>
      </c>
      <c r="G4" s="72" t="s">
        <v>7</v>
      </c>
      <c r="H4" s="72" t="s">
        <v>8</v>
      </c>
      <c r="I4" s="74" t="s">
        <v>9</v>
      </c>
      <c r="J4" s="74" t="s">
        <v>10</v>
      </c>
      <c r="K4" s="73" t="s">
        <v>7</v>
      </c>
      <c r="L4" s="73" t="s">
        <v>11</v>
      </c>
      <c r="M4" s="50" t="s">
        <v>12</v>
      </c>
      <c r="N4" s="50" t="s">
        <v>13</v>
      </c>
      <c r="O4" s="52" t="s">
        <v>7</v>
      </c>
      <c r="P4" s="52" t="s">
        <v>14</v>
      </c>
      <c r="Q4" s="54" t="s">
        <v>15</v>
      </c>
      <c r="R4" s="56" t="s">
        <v>16</v>
      </c>
      <c r="S4" s="57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23.25" customHeight="1" x14ac:dyDescent="0.3">
      <c r="A5" s="67"/>
      <c r="B5" s="69"/>
      <c r="C5" s="71"/>
      <c r="D5" s="71"/>
      <c r="E5" s="71"/>
      <c r="F5" s="71"/>
      <c r="G5" s="71"/>
      <c r="H5" s="71"/>
      <c r="I5" s="71"/>
      <c r="J5" s="71"/>
      <c r="K5" s="69"/>
      <c r="L5" s="69"/>
      <c r="M5" s="51"/>
      <c r="N5" s="51"/>
      <c r="O5" s="53"/>
      <c r="P5" s="53"/>
      <c r="Q5" s="55"/>
      <c r="R5" s="11">
        <v>1</v>
      </c>
      <c r="S5" s="2">
        <v>2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26.4" x14ac:dyDescent="0.3">
      <c r="A6" s="15">
        <v>1</v>
      </c>
      <c r="B6" s="32" t="s">
        <v>37</v>
      </c>
      <c r="C6" s="20" t="s">
        <v>156</v>
      </c>
      <c r="D6" s="21">
        <v>1</v>
      </c>
      <c r="E6" s="6" t="s">
        <v>167</v>
      </c>
      <c r="F6" s="28">
        <v>580229.4117647059</v>
      </c>
      <c r="G6" s="28">
        <f t="shared" ref="G6:G69" si="0">F6*19%</f>
        <v>110243.58823529413</v>
      </c>
      <c r="H6" s="28">
        <f t="shared" ref="H6:H54" si="1">F6+G6</f>
        <v>690473</v>
      </c>
      <c r="I6" s="6" t="s">
        <v>17</v>
      </c>
      <c r="J6" s="27">
        <v>673869.74789915967</v>
      </c>
      <c r="K6" s="28">
        <f t="shared" ref="K6:K69" si="2">J6*19%</f>
        <v>128035.25210084034</v>
      </c>
      <c r="L6" s="28">
        <f t="shared" ref="L6:L69" si="3">J6+K6</f>
        <v>801905</v>
      </c>
      <c r="M6" s="7" t="s">
        <v>18</v>
      </c>
      <c r="N6" s="27">
        <v>572769.74789915967</v>
      </c>
      <c r="O6" s="27">
        <f t="shared" ref="O6" si="4">N6*19%</f>
        <v>108826.25210084034</v>
      </c>
      <c r="P6" s="7">
        <f t="shared" ref="P6" si="5">N6+O6</f>
        <v>681596</v>
      </c>
      <c r="Q6" s="17">
        <f>AVERAGE(H6,L6,P6)</f>
        <v>724658</v>
      </c>
      <c r="R6" s="8" t="s">
        <v>19</v>
      </c>
      <c r="S6" s="3" t="s">
        <v>19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26.4" x14ac:dyDescent="0.3">
      <c r="A7" s="15">
        <v>2</v>
      </c>
      <c r="B7" s="32" t="s">
        <v>38</v>
      </c>
      <c r="C7" s="20" t="s">
        <v>157</v>
      </c>
      <c r="D7" s="21">
        <v>1</v>
      </c>
      <c r="E7" s="6" t="s">
        <v>167</v>
      </c>
      <c r="F7" s="28">
        <v>3189.9159663865548</v>
      </c>
      <c r="G7" s="28">
        <f t="shared" si="0"/>
        <v>606.0840336134454</v>
      </c>
      <c r="H7" s="28">
        <f t="shared" si="1"/>
        <v>3796</v>
      </c>
      <c r="I7" s="6" t="s">
        <v>17</v>
      </c>
      <c r="J7" s="27">
        <v>3644.5378151260506</v>
      </c>
      <c r="K7" s="28">
        <f t="shared" si="2"/>
        <v>692.46218487394958</v>
      </c>
      <c r="L7" s="28">
        <f t="shared" si="3"/>
        <v>4337</v>
      </c>
      <c r="M7" s="7" t="s">
        <v>18</v>
      </c>
      <c r="N7" s="27">
        <v>2997.4789915966389</v>
      </c>
      <c r="O7" s="27">
        <f t="shared" ref="O7:O24" si="6">N7*19%</f>
        <v>569.52100840336141</v>
      </c>
      <c r="P7" s="7">
        <f t="shared" ref="P7:P24" si="7">N7+O7</f>
        <v>3567.0000000000005</v>
      </c>
      <c r="Q7" s="17">
        <f t="shared" ref="Q7:Q70" si="8">AVERAGE(H7,L7,P7)</f>
        <v>3900</v>
      </c>
      <c r="R7" s="8"/>
      <c r="S7" s="3" t="s">
        <v>19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26.4" x14ac:dyDescent="0.3">
      <c r="A8" s="15">
        <v>3</v>
      </c>
      <c r="B8" s="32" t="s">
        <v>39</v>
      </c>
      <c r="C8" s="22" t="s">
        <v>158</v>
      </c>
      <c r="D8" s="21">
        <v>1</v>
      </c>
      <c r="E8" s="6" t="s">
        <v>167</v>
      </c>
      <c r="F8" s="28">
        <v>3795.7983193277314</v>
      </c>
      <c r="G8" s="28">
        <f t="shared" si="0"/>
        <v>721.20168067226894</v>
      </c>
      <c r="H8" s="28">
        <f t="shared" si="1"/>
        <v>4517</v>
      </c>
      <c r="I8" s="6" t="s">
        <v>17</v>
      </c>
      <c r="J8" s="28">
        <v>2988.2352941176473</v>
      </c>
      <c r="K8" s="28">
        <f t="shared" si="2"/>
        <v>567.76470588235304</v>
      </c>
      <c r="L8" s="28">
        <f t="shared" si="3"/>
        <v>3556.0000000000005</v>
      </c>
      <c r="M8" s="7" t="s">
        <v>18</v>
      </c>
      <c r="N8" s="27">
        <v>3715.9663865546222</v>
      </c>
      <c r="O8" s="27">
        <f t="shared" si="6"/>
        <v>706.03361344537825</v>
      </c>
      <c r="P8" s="7">
        <f t="shared" si="7"/>
        <v>4422</v>
      </c>
      <c r="Q8" s="17">
        <f t="shared" si="8"/>
        <v>4165</v>
      </c>
      <c r="R8" s="8"/>
      <c r="S8" s="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26.4" x14ac:dyDescent="0.3">
      <c r="A9" s="15">
        <v>4</v>
      </c>
      <c r="B9" s="32" t="s">
        <v>40</v>
      </c>
      <c r="C9" s="20" t="s">
        <v>159</v>
      </c>
      <c r="D9" s="21">
        <v>1</v>
      </c>
      <c r="E9" s="6" t="s">
        <v>167</v>
      </c>
      <c r="F9" s="28">
        <v>1719300</v>
      </c>
      <c r="G9" s="28">
        <v>0</v>
      </c>
      <c r="H9" s="28">
        <v>1719300</v>
      </c>
      <c r="I9" s="6" t="s">
        <v>17</v>
      </c>
      <c r="J9" s="28">
        <v>1540561</v>
      </c>
      <c r="K9" s="28">
        <f>J9*19%*0</f>
        <v>0</v>
      </c>
      <c r="L9" s="28">
        <f t="shared" si="3"/>
        <v>1540561</v>
      </c>
      <c r="M9" s="7" t="s">
        <v>18</v>
      </c>
      <c r="N9" s="27">
        <v>1688159</v>
      </c>
      <c r="O9" s="27">
        <f>N9*19%*0</f>
        <v>0</v>
      </c>
      <c r="P9" s="7">
        <f t="shared" si="7"/>
        <v>1688159</v>
      </c>
      <c r="Q9" s="17">
        <f t="shared" si="8"/>
        <v>1649340</v>
      </c>
      <c r="R9" s="8"/>
      <c r="S9" s="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27.6" x14ac:dyDescent="0.3">
      <c r="A10" s="15">
        <v>5</v>
      </c>
      <c r="B10" s="32" t="s">
        <v>41</v>
      </c>
      <c r="C10" s="20" t="s">
        <v>159</v>
      </c>
      <c r="D10" s="21">
        <v>1</v>
      </c>
      <c r="E10" s="6" t="s">
        <v>167</v>
      </c>
      <c r="F10" s="28">
        <v>8166302.521008404</v>
      </c>
      <c r="G10" s="28">
        <f t="shared" si="0"/>
        <v>1551597.4789915967</v>
      </c>
      <c r="H10" s="28">
        <f t="shared" si="1"/>
        <v>9717900</v>
      </c>
      <c r="I10" s="6" t="s">
        <v>17</v>
      </c>
      <c r="J10" s="28">
        <v>8395505.0420168079</v>
      </c>
      <c r="K10" s="28">
        <f t="shared" si="2"/>
        <v>1595145.9579831935</v>
      </c>
      <c r="L10" s="28">
        <f t="shared" si="3"/>
        <v>9990651.0000000019</v>
      </c>
      <c r="M10" s="7" t="s">
        <v>18</v>
      </c>
      <c r="N10" s="27">
        <v>7228192.4369747899</v>
      </c>
      <c r="O10" s="27">
        <f t="shared" si="6"/>
        <v>1373356.5630252101</v>
      </c>
      <c r="P10" s="7">
        <f t="shared" si="7"/>
        <v>8601549</v>
      </c>
      <c r="Q10" s="17">
        <f t="shared" si="8"/>
        <v>9436700</v>
      </c>
      <c r="R10" s="8"/>
      <c r="S10" s="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ht="26.4" x14ac:dyDescent="0.3">
      <c r="A11" s="15">
        <v>6</v>
      </c>
      <c r="B11" s="32" t="s">
        <v>42</v>
      </c>
      <c r="C11" s="20" t="s">
        <v>159</v>
      </c>
      <c r="D11" s="21">
        <v>1</v>
      </c>
      <c r="E11" s="6" t="s">
        <v>167</v>
      </c>
      <c r="F11" s="28">
        <v>34186.554621848743</v>
      </c>
      <c r="G11" s="28">
        <f t="shared" si="0"/>
        <v>6495.4453781512611</v>
      </c>
      <c r="H11" s="28">
        <f t="shared" si="1"/>
        <v>40682.000000000007</v>
      </c>
      <c r="I11" s="6" t="s">
        <v>17</v>
      </c>
      <c r="J11" s="28">
        <v>32727.731092436978</v>
      </c>
      <c r="K11" s="28">
        <f t="shared" si="2"/>
        <v>6218.268907563026</v>
      </c>
      <c r="L11" s="28">
        <f t="shared" si="3"/>
        <v>38946</v>
      </c>
      <c r="M11" s="7" t="s">
        <v>18</v>
      </c>
      <c r="N11" s="27">
        <v>30106.722689075632</v>
      </c>
      <c r="O11" s="27">
        <f t="shared" si="6"/>
        <v>5720.2773109243699</v>
      </c>
      <c r="P11" s="7">
        <f t="shared" si="7"/>
        <v>35827</v>
      </c>
      <c r="Q11" s="17">
        <f t="shared" si="8"/>
        <v>38485</v>
      </c>
      <c r="R11" s="8"/>
      <c r="S11" s="3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ht="27.6" x14ac:dyDescent="0.3">
      <c r="A12" s="15">
        <v>7</v>
      </c>
      <c r="B12" s="32" t="s">
        <v>43</v>
      </c>
      <c r="C12" s="20" t="s">
        <v>160</v>
      </c>
      <c r="D12" s="21">
        <v>1</v>
      </c>
      <c r="E12" s="6" t="s">
        <v>167</v>
      </c>
      <c r="F12" s="28">
        <v>7119105.8823529417</v>
      </c>
      <c r="G12" s="28">
        <f t="shared" si="0"/>
        <v>1352630.117647059</v>
      </c>
      <c r="H12" s="28">
        <f t="shared" si="1"/>
        <v>8471736</v>
      </c>
      <c r="I12" s="6" t="s">
        <v>17</v>
      </c>
      <c r="J12" s="28">
        <v>8630298.3193277307</v>
      </c>
      <c r="K12" s="28">
        <f t="shared" si="2"/>
        <v>1639756.6806722688</v>
      </c>
      <c r="L12" s="28">
        <f t="shared" si="3"/>
        <v>10270055</v>
      </c>
      <c r="M12" s="7" t="s">
        <v>18</v>
      </c>
      <c r="N12" s="27">
        <v>6946100</v>
      </c>
      <c r="O12" s="27">
        <f t="shared" si="6"/>
        <v>1319759</v>
      </c>
      <c r="P12" s="7">
        <f t="shared" si="7"/>
        <v>8265859</v>
      </c>
      <c r="Q12" s="17">
        <f t="shared" si="8"/>
        <v>9002550</v>
      </c>
      <c r="R12" s="8"/>
      <c r="S12" s="3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ht="27.6" x14ac:dyDescent="0.3">
      <c r="A13" s="15">
        <v>8</v>
      </c>
      <c r="B13" s="32" t="s">
        <v>44</v>
      </c>
      <c r="C13" s="20" t="s">
        <v>160</v>
      </c>
      <c r="D13" s="21">
        <v>1</v>
      </c>
      <c r="E13" s="6" t="s">
        <v>167</v>
      </c>
      <c r="F13" s="28">
        <v>34324668.067226894</v>
      </c>
      <c r="G13" s="28">
        <f t="shared" si="0"/>
        <v>6521686.9327731095</v>
      </c>
      <c r="H13" s="28">
        <f t="shared" si="1"/>
        <v>40846355</v>
      </c>
      <c r="I13" s="6" t="s">
        <v>17</v>
      </c>
      <c r="J13" s="28">
        <v>40604238.655462183</v>
      </c>
      <c r="K13" s="28">
        <f t="shared" si="2"/>
        <v>7714805.3445378151</v>
      </c>
      <c r="L13" s="28">
        <f t="shared" si="3"/>
        <v>48319044</v>
      </c>
      <c r="M13" s="7" t="s">
        <v>18</v>
      </c>
      <c r="N13" s="27">
        <v>33679916.806722693</v>
      </c>
      <c r="O13" s="27">
        <f t="shared" si="6"/>
        <v>6399184.1932773115</v>
      </c>
      <c r="P13" s="7">
        <f t="shared" si="7"/>
        <v>40079101.000000007</v>
      </c>
      <c r="Q13" s="17">
        <f t="shared" si="8"/>
        <v>43081500</v>
      </c>
      <c r="R13" s="8"/>
      <c r="S13" s="3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26.4" x14ac:dyDescent="0.3">
      <c r="A14" s="15">
        <v>9</v>
      </c>
      <c r="B14" s="32" t="s">
        <v>45</v>
      </c>
      <c r="C14" s="20" t="s">
        <v>159</v>
      </c>
      <c r="D14" s="21">
        <v>1</v>
      </c>
      <c r="E14" s="6" t="s">
        <v>167</v>
      </c>
      <c r="F14" s="28">
        <v>3555944.5378151261</v>
      </c>
      <c r="G14" s="28">
        <f t="shared" si="0"/>
        <v>675629.46218487399</v>
      </c>
      <c r="H14" s="28">
        <f t="shared" si="1"/>
        <v>4231574</v>
      </c>
      <c r="I14" s="6" t="s">
        <v>17</v>
      </c>
      <c r="J14" s="28">
        <v>3721762.1848739497</v>
      </c>
      <c r="K14" s="28">
        <f t="shared" si="2"/>
        <v>707134.8151260505</v>
      </c>
      <c r="L14" s="28">
        <f t="shared" si="3"/>
        <v>4428897</v>
      </c>
      <c r="M14" s="7" t="s">
        <v>18</v>
      </c>
      <c r="N14" s="27">
        <v>3310528.5714285714</v>
      </c>
      <c r="O14" s="27">
        <f t="shared" si="6"/>
        <v>629000.42857142852</v>
      </c>
      <c r="P14" s="7">
        <f t="shared" si="7"/>
        <v>3939529</v>
      </c>
      <c r="Q14" s="17">
        <f t="shared" si="8"/>
        <v>4200000</v>
      </c>
      <c r="R14" s="8"/>
      <c r="S14" s="3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41.4" x14ac:dyDescent="0.3">
      <c r="A15" s="15">
        <v>10</v>
      </c>
      <c r="B15" s="32" t="s">
        <v>46</v>
      </c>
      <c r="C15" s="20" t="s">
        <v>159</v>
      </c>
      <c r="D15" s="21">
        <v>1</v>
      </c>
      <c r="E15" s="6" t="s">
        <v>167</v>
      </c>
      <c r="F15" s="28">
        <v>775907.56302521017</v>
      </c>
      <c r="G15" s="28">
        <f t="shared" si="0"/>
        <v>147422.43697478995</v>
      </c>
      <c r="H15" s="28">
        <f t="shared" si="1"/>
        <v>923330.00000000012</v>
      </c>
      <c r="I15" s="6" t="s">
        <v>17</v>
      </c>
      <c r="J15" s="28">
        <v>742280.67226890754</v>
      </c>
      <c r="K15" s="28">
        <f t="shared" si="2"/>
        <v>141033.32773109243</v>
      </c>
      <c r="L15" s="28">
        <f t="shared" si="3"/>
        <v>883314</v>
      </c>
      <c r="M15" s="7" t="s">
        <v>18</v>
      </c>
      <c r="N15" s="27">
        <v>801855.46218487399</v>
      </c>
      <c r="O15" s="27">
        <f t="shared" si="6"/>
        <v>152352.53781512607</v>
      </c>
      <c r="P15" s="7">
        <f t="shared" si="7"/>
        <v>954208</v>
      </c>
      <c r="Q15" s="17">
        <f t="shared" si="8"/>
        <v>920284</v>
      </c>
      <c r="R15" s="8"/>
      <c r="S15" s="3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26.4" x14ac:dyDescent="0.3">
      <c r="A16" s="15">
        <v>11</v>
      </c>
      <c r="B16" s="32" t="s">
        <v>47</v>
      </c>
      <c r="C16" s="20" t="s">
        <v>159</v>
      </c>
      <c r="D16" s="21">
        <v>1</v>
      </c>
      <c r="E16" s="6" t="s">
        <v>167</v>
      </c>
      <c r="F16" s="28">
        <v>26301.680672268907</v>
      </c>
      <c r="G16" s="28">
        <f t="shared" si="0"/>
        <v>4997.319327731092</v>
      </c>
      <c r="H16" s="28">
        <f t="shared" si="1"/>
        <v>31299</v>
      </c>
      <c r="I16" s="6" t="s">
        <v>17</v>
      </c>
      <c r="J16" s="28">
        <v>30997.478991596639</v>
      </c>
      <c r="K16" s="28">
        <f t="shared" si="2"/>
        <v>5889.5210084033615</v>
      </c>
      <c r="L16" s="28">
        <f t="shared" si="3"/>
        <v>36887</v>
      </c>
      <c r="M16" s="7" t="s">
        <v>18</v>
      </c>
      <c r="N16" s="27">
        <v>25861.344537815126</v>
      </c>
      <c r="O16" s="27">
        <f t="shared" si="6"/>
        <v>4913.6554621848745</v>
      </c>
      <c r="P16" s="7">
        <f t="shared" si="7"/>
        <v>30775</v>
      </c>
      <c r="Q16" s="17">
        <f t="shared" si="8"/>
        <v>32987</v>
      </c>
      <c r="R16" s="8"/>
      <c r="S16" s="3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26.4" x14ac:dyDescent="0.3">
      <c r="A17" s="15">
        <v>12</v>
      </c>
      <c r="B17" s="32" t="s">
        <v>48</v>
      </c>
      <c r="C17" s="20" t="s">
        <v>159</v>
      </c>
      <c r="D17" s="21">
        <v>1</v>
      </c>
      <c r="E17" s="6" t="s">
        <v>167</v>
      </c>
      <c r="F17" s="28">
        <v>74014.285714285725</v>
      </c>
      <c r="G17" s="28">
        <f t="shared" si="0"/>
        <v>14062.714285714288</v>
      </c>
      <c r="H17" s="28">
        <f t="shared" si="1"/>
        <v>88077.000000000015</v>
      </c>
      <c r="I17" s="6" t="s">
        <v>17</v>
      </c>
      <c r="J17" s="28">
        <v>73189.075630252104</v>
      </c>
      <c r="K17" s="28">
        <f t="shared" si="2"/>
        <v>13905.9243697479</v>
      </c>
      <c r="L17" s="28">
        <f t="shared" si="3"/>
        <v>87095</v>
      </c>
      <c r="M17" s="7" t="s">
        <v>18</v>
      </c>
      <c r="N17" s="27">
        <v>78547.899159663866</v>
      </c>
      <c r="O17" s="27">
        <f t="shared" si="6"/>
        <v>14924.100840336134</v>
      </c>
      <c r="P17" s="7">
        <f t="shared" si="7"/>
        <v>93472</v>
      </c>
      <c r="Q17" s="17">
        <f t="shared" si="8"/>
        <v>89548</v>
      </c>
      <c r="R17" s="8" t="s">
        <v>19</v>
      </c>
      <c r="S17" s="3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26.4" x14ac:dyDescent="0.3">
      <c r="A18" s="15">
        <v>13</v>
      </c>
      <c r="B18" s="32" t="s">
        <v>49</v>
      </c>
      <c r="C18" s="23" t="s">
        <v>159</v>
      </c>
      <c r="D18" s="21">
        <v>1</v>
      </c>
      <c r="E18" s="6" t="s">
        <v>167</v>
      </c>
      <c r="F18" s="28">
        <v>69490.756302521011</v>
      </c>
      <c r="G18" s="28">
        <f t="shared" si="0"/>
        <v>13203.243697478993</v>
      </c>
      <c r="H18" s="28">
        <f t="shared" si="1"/>
        <v>82694</v>
      </c>
      <c r="I18" s="6" t="s">
        <v>17</v>
      </c>
      <c r="J18" s="28">
        <v>70043.697478991598</v>
      </c>
      <c r="K18" s="28">
        <f t="shared" si="2"/>
        <v>13308.302521008403</v>
      </c>
      <c r="L18" s="28">
        <f t="shared" si="3"/>
        <v>83352</v>
      </c>
      <c r="M18" s="7" t="s">
        <v>18</v>
      </c>
      <c r="N18" s="27">
        <v>72230.252100840342</v>
      </c>
      <c r="O18" s="27">
        <f t="shared" si="6"/>
        <v>13723.747899159665</v>
      </c>
      <c r="P18" s="7">
        <f t="shared" si="7"/>
        <v>85954</v>
      </c>
      <c r="Q18" s="17">
        <f t="shared" si="8"/>
        <v>84000</v>
      </c>
      <c r="R18" s="8"/>
      <c r="S18" s="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26.4" x14ac:dyDescent="0.3">
      <c r="A19" s="15">
        <v>14</v>
      </c>
      <c r="B19" s="32" t="s">
        <v>50</v>
      </c>
      <c r="C19" s="23" t="s">
        <v>159</v>
      </c>
      <c r="D19" s="21">
        <v>1</v>
      </c>
      <c r="E19" s="6" t="s">
        <v>167</v>
      </c>
      <c r="F19" s="28">
        <v>348764.70588235295</v>
      </c>
      <c r="G19" s="28">
        <f t="shared" si="0"/>
        <v>66265.294117647063</v>
      </c>
      <c r="H19" s="28">
        <f t="shared" si="1"/>
        <v>415030</v>
      </c>
      <c r="I19" s="6" t="s">
        <v>17</v>
      </c>
      <c r="J19" s="28">
        <v>318071.42857142858</v>
      </c>
      <c r="K19" s="28">
        <f t="shared" si="2"/>
        <v>60433.571428571428</v>
      </c>
      <c r="L19" s="28">
        <f t="shared" si="3"/>
        <v>378505</v>
      </c>
      <c r="M19" s="7" t="s">
        <v>18</v>
      </c>
      <c r="N19" s="27">
        <v>293163.86554621853</v>
      </c>
      <c r="O19" s="27">
        <f t="shared" si="6"/>
        <v>55701.134453781524</v>
      </c>
      <c r="P19" s="7">
        <f t="shared" si="7"/>
        <v>348865.00000000006</v>
      </c>
      <c r="Q19" s="17">
        <f t="shared" si="8"/>
        <v>380800</v>
      </c>
      <c r="R19" s="8" t="s">
        <v>19</v>
      </c>
      <c r="S19" s="3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26.4" x14ac:dyDescent="0.3">
      <c r="A20" s="15">
        <v>15</v>
      </c>
      <c r="B20" s="32" t="s">
        <v>51</v>
      </c>
      <c r="C20" s="23" t="s">
        <v>34</v>
      </c>
      <c r="D20" s="21">
        <v>1</v>
      </c>
      <c r="E20" s="6" t="s">
        <v>167</v>
      </c>
      <c r="F20" s="28">
        <v>15323.529411764706</v>
      </c>
      <c r="G20" s="28">
        <f t="shared" si="0"/>
        <v>2911.4705882352941</v>
      </c>
      <c r="H20" s="28">
        <f t="shared" si="1"/>
        <v>18235</v>
      </c>
      <c r="I20" s="6" t="s">
        <v>17</v>
      </c>
      <c r="J20" s="28">
        <v>15874.789915966387</v>
      </c>
      <c r="K20" s="28">
        <f t="shared" si="2"/>
        <v>3016.2100840336134</v>
      </c>
      <c r="L20" s="28">
        <f t="shared" si="3"/>
        <v>18891</v>
      </c>
      <c r="M20" s="7" t="s">
        <v>18</v>
      </c>
      <c r="N20" s="27">
        <v>15014.285714285716</v>
      </c>
      <c r="O20" s="27">
        <f t="shared" si="6"/>
        <v>2852.7142857142858</v>
      </c>
      <c r="P20" s="7">
        <f t="shared" si="7"/>
        <v>17867</v>
      </c>
      <c r="Q20" s="17">
        <f t="shared" si="8"/>
        <v>18331</v>
      </c>
      <c r="R20" s="8" t="s">
        <v>19</v>
      </c>
      <c r="S20" s="3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26.4" x14ac:dyDescent="0.3">
      <c r="A21" s="15">
        <v>16</v>
      </c>
      <c r="B21" s="32" t="s">
        <v>52</v>
      </c>
      <c r="C21" s="23" t="s">
        <v>32</v>
      </c>
      <c r="D21" s="21">
        <v>1</v>
      </c>
      <c r="E21" s="6" t="s">
        <v>167</v>
      </c>
      <c r="F21" s="28">
        <v>6674.7899159663866</v>
      </c>
      <c r="G21" s="28">
        <f t="shared" si="0"/>
        <v>1268.2100840336134</v>
      </c>
      <c r="H21" s="28">
        <f t="shared" si="1"/>
        <v>7943</v>
      </c>
      <c r="I21" s="6" t="s">
        <v>17</v>
      </c>
      <c r="J21" s="28">
        <v>6573.1092436974795</v>
      </c>
      <c r="K21" s="28">
        <f t="shared" si="2"/>
        <v>1248.8907563025211</v>
      </c>
      <c r="L21" s="28">
        <f t="shared" si="3"/>
        <v>7822.0000000000009</v>
      </c>
      <c r="M21" s="7" t="s">
        <v>18</v>
      </c>
      <c r="N21" s="27">
        <v>6920.1680672268913</v>
      </c>
      <c r="O21" s="27">
        <f t="shared" si="6"/>
        <v>1314.8319327731094</v>
      </c>
      <c r="P21" s="7">
        <f t="shared" si="7"/>
        <v>8235</v>
      </c>
      <c r="Q21" s="17">
        <f t="shared" si="8"/>
        <v>8000</v>
      </c>
      <c r="R21" s="8" t="s">
        <v>19</v>
      </c>
      <c r="S21" s="3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27.6" x14ac:dyDescent="0.3">
      <c r="A22" s="15">
        <v>17</v>
      </c>
      <c r="B22" s="32" t="s">
        <v>53</v>
      </c>
      <c r="C22" s="23" t="s">
        <v>159</v>
      </c>
      <c r="D22" s="21">
        <v>1</v>
      </c>
      <c r="E22" s="6" t="s">
        <v>167</v>
      </c>
      <c r="F22" s="28">
        <v>18903273.949579831</v>
      </c>
      <c r="G22" s="28">
        <f t="shared" si="0"/>
        <v>3591622.0504201679</v>
      </c>
      <c r="H22" s="28">
        <f t="shared" si="1"/>
        <v>22494896</v>
      </c>
      <c r="I22" s="6" t="s">
        <v>17</v>
      </c>
      <c r="J22" s="28">
        <v>19246756.302521009</v>
      </c>
      <c r="K22" s="28">
        <f t="shared" si="2"/>
        <v>3656883.6974789919</v>
      </c>
      <c r="L22" s="28">
        <f t="shared" si="3"/>
        <v>22903640</v>
      </c>
      <c r="M22" s="7" t="s">
        <v>18</v>
      </c>
      <c r="N22" s="27">
        <v>17289969.74789916</v>
      </c>
      <c r="O22" s="27">
        <f t="shared" si="6"/>
        <v>3285094.2521008402</v>
      </c>
      <c r="P22" s="7">
        <f t="shared" si="7"/>
        <v>20575064</v>
      </c>
      <c r="Q22" s="17">
        <f t="shared" si="8"/>
        <v>21991200</v>
      </c>
      <c r="R22" s="8" t="s">
        <v>19</v>
      </c>
      <c r="S22" s="3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27.6" x14ac:dyDescent="0.3">
      <c r="A23" s="15">
        <v>18</v>
      </c>
      <c r="B23" s="32" t="s">
        <v>54</v>
      </c>
      <c r="C23" s="23" t="s">
        <v>159</v>
      </c>
      <c r="D23" s="21">
        <v>1</v>
      </c>
      <c r="E23" s="6" t="s">
        <v>167</v>
      </c>
      <c r="F23" s="28">
        <v>20898886.554621849</v>
      </c>
      <c r="G23" s="28">
        <f t="shared" si="0"/>
        <v>3970788.4453781513</v>
      </c>
      <c r="H23" s="28">
        <f t="shared" si="1"/>
        <v>24869675</v>
      </c>
      <c r="I23" s="6" t="s">
        <v>17</v>
      </c>
      <c r="J23" s="28">
        <v>19553172.268907566</v>
      </c>
      <c r="K23" s="28">
        <f t="shared" si="2"/>
        <v>3715102.7310924376</v>
      </c>
      <c r="L23" s="28">
        <f t="shared" si="3"/>
        <v>23268275.000000004</v>
      </c>
      <c r="M23" s="7" t="s">
        <v>18</v>
      </c>
      <c r="N23" s="27">
        <v>19838941.176470589</v>
      </c>
      <c r="O23" s="27">
        <f t="shared" si="6"/>
        <v>3769398.823529412</v>
      </c>
      <c r="P23" s="7">
        <f t="shared" si="7"/>
        <v>23608340</v>
      </c>
      <c r="Q23" s="17">
        <f t="shared" si="8"/>
        <v>23915430</v>
      </c>
      <c r="R23" s="8" t="s">
        <v>19</v>
      </c>
      <c r="S23" s="3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27.6" x14ac:dyDescent="0.3">
      <c r="A24" s="15">
        <v>19</v>
      </c>
      <c r="B24" s="32" t="s">
        <v>55</v>
      </c>
      <c r="C24" s="23" t="s">
        <v>159</v>
      </c>
      <c r="D24" s="21">
        <v>1</v>
      </c>
      <c r="E24" s="6" t="s">
        <v>167</v>
      </c>
      <c r="F24" s="28">
        <v>11006092.43697479</v>
      </c>
      <c r="G24" s="28">
        <f t="shared" si="0"/>
        <v>2091157.5630252101</v>
      </c>
      <c r="H24" s="28">
        <f t="shared" si="1"/>
        <v>13097250</v>
      </c>
      <c r="I24" s="6" t="s">
        <v>17</v>
      </c>
      <c r="J24" s="28">
        <v>12664019.327731093</v>
      </c>
      <c r="K24" s="28">
        <f t="shared" si="2"/>
        <v>2406163.672268908</v>
      </c>
      <c r="L24" s="28">
        <f t="shared" si="3"/>
        <v>15070183.000000002</v>
      </c>
      <c r="M24" s="7" t="s">
        <v>18</v>
      </c>
      <c r="N24" s="27">
        <v>10979888.235294119</v>
      </c>
      <c r="O24" s="27">
        <f t="shared" si="6"/>
        <v>2086178.7647058826</v>
      </c>
      <c r="P24" s="7">
        <f t="shared" si="7"/>
        <v>13066067.000000002</v>
      </c>
      <c r="Q24" s="17">
        <f t="shared" si="8"/>
        <v>13744500</v>
      </c>
      <c r="R24" s="8" t="s">
        <v>19</v>
      </c>
      <c r="S24" s="3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27.6" x14ac:dyDescent="0.3">
      <c r="A25" s="15">
        <v>20</v>
      </c>
      <c r="B25" s="32" t="s">
        <v>56</v>
      </c>
      <c r="C25" s="23" t="s">
        <v>159</v>
      </c>
      <c r="D25" s="21">
        <v>1</v>
      </c>
      <c r="E25" s="6" t="s">
        <v>167</v>
      </c>
      <c r="F25" s="28">
        <v>10977224.369747899</v>
      </c>
      <c r="G25" s="28">
        <f t="shared" si="0"/>
        <v>2085672.630252101</v>
      </c>
      <c r="H25" s="28">
        <f t="shared" si="1"/>
        <v>13062897</v>
      </c>
      <c r="I25" s="6" t="s">
        <v>17</v>
      </c>
      <c r="J25" s="28">
        <v>11833486.554621849</v>
      </c>
      <c r="K25" s="28">
        <f t="shared" si="2"/>
        <v>2248362.4453781513</v>
      </c>
      <c r="L25" s="28">
        <f t="shared" si="3"/>
        <v>14081849</v>
      </c>
      <c r="M25" s="7" t="s">
        <v>18</v>
      </c>
      <c r="N25" s="27">
        <v>11839291.596638655</v>
      </c>
      <c r="O25" s="27">
        <f t="shared" ref="O25:O88" si="9">N25*19%</f>
        <v>2249465.4033613447</v>
      </c>
      <c r="P25" s="7">
        <f t="shared" ref="P25:P88" si="10">N25+O25</f>
        <v>14088757</v>
      </c>
      <c r="Q25" s="17">
        <f t="shared" si="8"/>
        <v>13744501</v>
      </c>
      <c r="R25" s="8"/>
      <c r="S25" s="3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27.6" x14ac:dyDescent="0.3">
      <c r="A26" s="15">
        <v>21</v>
      </c>
      <c r="B26" s="32" t="s">
        <v>57</v>
      </c>
      <c r="C26" s="23" t="s">
        <v>160</v>
      </c>
      <c r="D26" s="21">
        <v>1</v>
      </c>
      <c r="E26" s="6" t="s">
        <v>167</v>
      </c>
      <c r="F26" s="28">
        <v>10143318.487394959</v>
      </c>
      <c r="G26" s="28">
        <f t="shared" si="0"/>
        <v>1927230.5126050422</v>
      </c>
      <c r="H26" s="28">
        <f t="shared" si="1"/>
        <v>12070549</v>
      </c>
      <c r="I26" s="6" t="s">
        <v>17</v>
      </c>
      <c r="J26" s="28">
        <v>10706557.142857144</v>
      </c>
      <c r="K26" s="28">
        <f t="shared" si="2"/>
        <v>2034245.8571428573</v>
      </c>
      <c r="L26" s="28">
        <f t="shared" si="3"/>
        <v>12740803</v>
      </c>
      <c r="M26" s="7" t="s">
        <v>18</v>
      </c>
      <c r="N26" s="27">
        <v>11179536.134453783</v>
      </c>
      <c r="O26" s="27">
        <f t="shared" si="9"/>
        <v>2124111.8655462186</v>
      </c>
      <c r="P26" s="7">
        <f t="shared" si="10"/>
        <v>13303648.000000002</v>
      </c>
      <c r="Q26" s="17">
        <f t="shared" si="8"/>
        <v>12705000</v>
      </c>
      <c r="R26" s="8"/>
      <c r="S26" s="3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27.6" x14ac:dyDescent="0.3">
      <c r="A27" s="15">
        <v>22</v>
      </c>
      <c r="B27" s="32" t="s">
        <v>58</v>
      </c>
      <c r="C27" s="23" t="s">
        <v>159</v>
      </c>
      <c r="D27" s="21">
        <v>1</v>
      </c>
      <c r="E27" s="6" t="s">
        <v>167</v>
      </c>
      <c r="F27" s="28">
        <v>16062371.428571429</v>
      </c>
      <c r="G27" s="28">
        <f t="shared" si="0"/>
        <v>3051850.5714285714</v>
      </c>
      <c r="H27" s="28">
        <f t="shared" si="1"/>
        <v>19114222</v>
      </c>
      <c r="I27" s="6" t="s">
        <v>17</v>
      </c>
      <c r="J27" s="28">
        <v>20316139.49579832</v>
      </c>
      <c r="K27" s="28">
        <f t="shared" si="2"/>
        <v>3860066.5042016809</v>
      </c>
      <c r="L27" s="28">
        <f t="shared" si="3"/>
        <v>24176206</v>
      </c>
      <c r="M27" s="7" t="s">
        <v>18</v>
      </c>
      <c r="N27" s="27">
        <v>16289489.075630253</v>
      </c>
      <c r="O27" s="27">
        <f t="shared" si="9"/>
        <v>3095002.9243697482</v>
      </c>
      <c r="P27" s="7">
        <f t="shared" si="10"/>
        <v>19384492</v>
      </c>
      <c r="Q27" s="17">
        <f t="shared" si="8"/>
        <v>20891640</v>
      </c>
      <c r="R27" s="8"/>
      <c r="S27" s="3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27.6" x14ac:dyDescent="0.3">
      <c r="A28" s="15">
        <v>23</v>
      </c>
      <c r="B28" s="32" t="s">
        <v>59</v>
      </c>
      <c r="C28" s="23" t="s">
        <v>159</v>
      </c>
      <c r="D28" s="21">
        <v>1</v>
      </c>
      <c r="E28" s="6" t="s">
        <v>167</v>
      </c>
      <c r="F28" s="28">
        <v>19203391.596638657</v>
      </c>
      <c r="G28" s="28">
        <f t="shared" si="0"/>
        <v>3648644.4033613447</v>
      </c>
      <c r="H28" s="28">
        <f t="shared" si="1"/>
        <v>22852036</v>
      </c>
      <c r="I28" s="6" t="s">
        <v>17</v>
      </c>
      <c r="J28" s="28">
        <v>18866810.084033616</v>
      </c>
      <c r="K28" s="28">
        <f t="shared" si="2"/>
        <v>3584693.9159663869</v>
      </c>
      <c r="L28" s="28">
        <f t="shared" si="3"/>
        <v>22451504.000000004</v>
      </c>
      <c r="M28" s="7" t="s">
        <v>18</v>
      </c>
      <c r="N28" s="27">
        <v>20834798.319327731</v>
      </c>
      <c r="O28" s="27">
        <f t="shared" si="9"/>
        <v>3958611.6806722688</v>
      </c>
      <c r="P28" s="7">
        <f t="shared" si="10"/>
        <v>24793410</v>
      </c>
      <c r="Q28" s="17">
        <f t="shared" si="8"/>
        <v>23365650</v>
      </c>
      <c r="R28" s="8"/>
      <c r="S28" s="3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26.4" x14ac:dyDescent="0.3">
      <c r="A29" s="15">
        <v>24</v>
      </c>
      <c r="B29" s="32" t="s">
        <v>60</v>
      </c>
      <c r="C29" s="23" t="s">
        <v>159</v>
      </c>
      <c r="D29" s="21">
        <v>1</v>
      </c>
      <c r="E29" s="6" t="s">
        <v>167</v>
      </c>
      <c r="F29" s="28">
        <v>9063.865546218487</v>
      </c>
      <c r="G29" s="28">
        <f t="shared" si="0"/>
        <v>1722.1344537815125</v>
      </c>
      <c r="H29" s="28">
        <f t="shared" si="1"/>
        <v>10786</v>
      </c>
      <c r="I29" s="6" t="s">
        <v>17</v>
      </c>
      <c r="J29" s="28">
        <v>9442.0168067226896</v>
      </c>
      <c r="K29" s="28">
        <f t="shared" si="2"/>
        <v>1793.9831932773111</v>
      </c>
      <c r="L29" s="28">
        <f t="shared" si="3"/>
        <v>11236</v>
      </c>
      <c r="M29" s="7" t="s">
        <v>18</v>
      </c>
      <c r="N29" s="27">
        <v>9215.1260504201691</v>
      </c>
      <c r="O29" s="27">
        <f t="shared" si="9"/>
        <v>1750.8739495798322</v>
      </c>
      <c r="P29" s="7">
        <f t="shared" si="10"/>
        <v>10966.000000000002</v>
      </c>
      <c r="Q29" s="17">
        <f t="shared" si="8"/>
        <v>10996</v>
      </c>
      <c r="R29" s="8"/>
      <c r="S29" s="3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26.4" x14ac:dyDescent="0.3">
      <c r="A30" s="15">
        <v>25</v>
      </c>
      <c r="B30" s="32" t="s">
        <v>61</v>
      </c>
      <c r="C30" s="23" t="s">
        <v>156</v>
      </c>
      <c r="D30" s="21">
        <v>1</v>
      </c>
      <c r="E30" s="6" t="s">
        <v>167</v>
      </c>
      <c r="F30" s="28">
        <v>457391.59663865546</v>
      </c>
      <c r="G30" s="28">
        <f t="shared" si="0"/>
        <v>86904.403361344535</v>
      </c>
      <c r="H30" s="28">
        <f t="shared" si="1"/>
        <v>544296</v>
      </c>
      <c r="I30" s="6" t="s">
        <v>17</v>
      </c>
      <c r="J30" s="28">
        <v>424886.55462184874</v>
      </c>
      <c r="K30" s="28">
        <f t="shared" si="2"/>
        <v>80728.445378151257</v>
      </c>
      <c r="L30" s="28">
        <f t="shared" si="3"/>
        <v>505615</v>
      </c>
      <c r="M30" s="7" t="s">
        <v>18</v>
      </c>
      <c r="N30" s="27">
        <v>457307.56302521011</v>
      </c>
      <c r="O30" s="27">
        <f t="shared" si="9"/>
        <v>86888.436974789918</v>
      </c>
      <c r="P30" s="7">
        <f t="shared" si="10"/>
        <v>544196</v>
      </c>
      <c r="Q30" s="17">
        <f t="shared" si="8"/>
        <v>531369</v>
      </c>
      <c r="R30" s="8"/>
      <c r="S30" s="3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26.4" x14ac:dyDescent="0.3">
      <c r="A31" s="15">
        <v>26</v>
      </c>
      <c r="B31" s="32" t="s">
        <v>62</v>
      </c>
      <c r="C31" s="23" t="s">
        <v>159</v>
      </c>
      <c r="D31" s="21">
        <v>1</v>
      </c>
      <c r="E31" s="6" t="s">
        <v>167</v>
      </c>
      <c r="F31" s="28">
        <v>1220.1680672268908</v>
      </c>
      <c r="G31" s="28">
        <f t="shared" si="0"/>
        <v>231.83193277310926</v>
      </c>
      <c r="H31" s="28">
        <f t="shared" si="1"/>
        <v>1452</v>
      </c>
      <c r="I31" s="6" t="s">
        <v>17</v>
      </c>
      <c r="J31" s="28">
        <v>1367.2268907563025</v>
      </c>
      <c r="K31" s="28">
        <f t="shared" si="2"/>
        <v>259.77310924369749</v>
      </c>
      <c r="L31" s="28">
        <f t="shared" si="3"/>
        <v>1627</v>
      </c>
      <c r="M31" s="7" t="s">
        <v>18</v>
      </c>
      <c r="N31" s="27">
        <v>1194.1176470588236</v>
      </c>
      <c r="O31" s="27">
        <f t="shared" si="9"/>
        <v>226.88235294117649</v>
      </c>
      <c r="P31" s="7">
        <f t="shared" si="10"/>
        <v>1421.0000000000002</v>
      </c>
      <c r="Q31" s="17">
        <f t="shared" si="8"/>
        <v>1500</v>
      </c>
      <c r="R31" s="8"/>
      <c r="S31" s="3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26.4" x14ac:dyDescent="0.3">
      <c r="A32" s="15">
        <v>27</v>
      </c>
      <c r="B32" s="32" t="s">
        <v>63</v>
      </c>
      <c r="C32" s="23" t="s">
        <v>161</v>
      </c>
      <c r="D32" s="21">
        <v>1</v>
      </c>
      <c r="E32" s="6" t="s">
        <v>167</v>
      </c>
      <c r="F32" s="28">
        <v>20539.495798319327</v>
      </c>
      <c r="G32" s="28">
        <f t="shared" si="0"/>
        <v>3902.5042016806724</v>
      </c>
      <c r="H32" s="28">
        <f t="shared" si="1"/>
        <v>24442</v>
      </c>
      <c r="I32" s="6" t="s">
        <v>17</v>
      </c>
      <c r="J32" s="28">
        <v>17808.403361344539</v>
      </c>
      <c r="K32" s="28">
        <f t="shared" si="2"/>
        <v>3383.5966386554624</v>
      </c>
      <c r="L32" s="28">
        <f t="shared" si="3"/>
        <v>21192</v>
      </c>
      <c r="M32" s="7" t="s">
        <v>18</v>
      </c>
      <c r="N32" s="27">
        <v>18374.789915966387</v>
      </c>
      <c r="O32" s="27">
        <f t="shared" si="9"/>
        <v>3491.2100840336134</v>
      </c>
      <c r="P32" s="7">
        <f t="shared" si="10"/>
        <v>21866</v>
      </c>
      <c r="Q32" s="17">
        <f t="shared" si="8"/>
        <v>22500</v>
      </c>
      <c r="R32" s="8"/>
      <c r="S32" s="3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26.4" x14ac:dyDescent="0.3">
      <c r="A33" s="15">
        <v>28</v>
      </c>
      <c r="B33" s="32" t="s">
        <v>64</v>
      </c>
      <c r="C33" s="23" t="s">
        <v>162</v>
      </c>
      <c r="D33" s="21">
        <v>1</v>
      </c>
      <c r="E33" s="6" t="s">
        <v>167</v>
      </c>
      <c r="F33" s="28">
        <v>35824.36974789916</v>
      </c>
      <c r="G33" s="28">
        <f t="shared" si="0"/>
        <v>6806.6302521008402</v>
      </c>
      <c r="H33" s="28">
        <f t="shared" si="1"/>
        <v>42631</v>
      </c>
      <c r="I33" s="6" t="s">
        <v>17</v>
      </c>
      <c r="J33" s="28">
        <v>33605.042016806721</v>
      </c>
      <c r="K33" s="28">
        <f t="shared" si="2"/>
        <v>6384.957983193277</v>
      </c>
      <c r="L33" s="28">
        <f t="shared" si="3"/>
        <v>39990</v>
      </c>
      <c r="M33" s="7" t="s">
        <v>18</v>
      </c>
      <c r="N33" s="27">
        <v>38131.932773109249</v>
      </c>
      <c r="O33" s="27">
        <f t="shared" si="9"/>
        <v>7245.0672268907574</v>
      </c>
      <c r="P33" s="7">
        <f t="shared" si="10"/>
        <v>45377.000000000007</v>
      </c>
      <c r="Q33" s="17">
        <f t="shared" si="8"/>
        <v>42666</v>
      </c>
      <c r="R33" s="8"/>
      <c r="S33" s="3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26.4" x14ac:dyDescent="0.3">
      <c r="A34" s="15">
        <v>29</v>
      </c>
      <c r="B34" s="32" t="s">
        <v>65</v>
      </c>
      <c r="C34" s="23" t="s">
        <v>163</v>
      </c>
      <c r="D34" s="21">
        <v>1</v>
      </c>
      <c r="E34" s="6" t="s">
        <v>167</v>
      </c>
      <c r="F34" s="28">
        <v>410208.40336134454</v>
      </c>
      <c r="G34" s="28">
        <f t="shared" si="0"/>
        <v>77939.596638655465</v>
      </c>
      <c r="H34" s="28">
        <f t="shared" si="1"/>
        <v>488148</v>
      </c>
      <c r="I34" s="6" t="s">
        <v>17</v>
      </c>
      <c r="J34" s="28">
        <v>422613.44537815126</v>
      </c>
      <c r="K34" s="28">
        <f t="shared" si="2"/>
        <v>80296.554621848743</v>
      </c>
      <c r="L34" s="28">
        <f t="shared" si="3"/>
        <v>502910</v>
      </c>
      <c r="M34" s="7" t="s">
        <v>18</v>
      </c>
      <c r="N34" s="27">
        <v>444278.15126050421</v>
      </c>
      <c r="O34" s="27">
        <f t="shared" si="9"/>
        <v>84412.848739495807</v>
      </c>
      <c r="P34" s="7">
        <f t="shared" si="10"/>
        <v>528691</v>
      </c>
      <c r="Q34" s="17">
        <f t="shared" si="8"/>
        <v>506583</v>
      </c>
      <c r="R34" s="8"/>
      <c r="S34" s="3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26.4" x14ac:dyDescent="0.3">
      <c r="A35" s="15">
        <v>30</v>
      </c>
      <c r="B35" s="32" t="s">
        <v>66</v>
      </c>
      <c r="C35" s="23" t="s">
        <v>34</v>
      </c>
      <c r="D35" s="21">
        <v>1</v>
      </c>
      <c r="E35" s="6" t="s">
        <v>167</v>
      </c>
      <c r="F35" s="28">
        <v>5506.7226890756301</v>
      </c>
      <c r="G35" s="28">
        <f t="shared" si="0"/>
        <v>1046.2773109243697</v>
      </c>
      <c r="H35" s="28">
        <f t="shared" si="1"/>
        <v>6553</v>
      </c>
      <c r="I35" s="6" t="s">
        <v>17</v>
      </c>
      <c r="J35" s="28">
        <v>5112.6050420168067</v>
      </c>
      <c r="K35" s="28">
        <f t="shared" si="2"/>
        <v>971.39495798319331</v>
      </c>
      <c r="L35" s="28">
        <f t="shared" si="3"/>
        <v>6084</v>
      </c>
      <c r="M35" s="7" t="s">
        <v>18</v>
      </c>
      <c r="N35" s="27">
        <v>4660.5042016806728</v>
      </c>
      <c r="O35" s="27">
        <f t="shared" si="9"/>
        <v>885.49579831932783</v>
      </c>
      <c r="P35" s="7">
        <f t="shared" si="10"/>
        <v>5546.0000000000009</v>
      </c>
      <c r="Q35" s="17">
        <f t="shared" si="8"/>
        <v>6061</v>
      </c>
      <c r="R35" s="8"/>
      <c r="S35" s="3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26.4" x14ac:dyDescent="0.3">
      <c r="A36" s="15">
        <v>31</v>
      </c>
      <c r="B36" s="32" t="s">
        <v>67</v>
      </c>
      <c r="C36" s="23" t="s">
        <v>33</v>
      </c>
      <c r="D36" s="21">
        <v>1</v>
      </c>
      <c r="E36" s="6" t="s">
        <v>167</v>
      </c>
      <c r="F36" s="28">
        <v>489449.57983193279</v>
      </c>
      <c r="G36" s="28">
        <f t="shared" si="0"/>
        <v>92995.420168067227</v>
      </c>
      <c r="H36" s="28">
        <f t="shared" si="1"/>
        <v>582445</v>
      </c>
      <c r="I36" s="6" t="s">
        <v>17</v>
      </c>
      <c r="J36" s="28">
        <v>502292.43697478995</v>
      </c>
      <c r="K36" s="28">
        <f t="shared" si="2"/>
        <v>95435.563025210096</v>
      </c>
      <c r="L36" s="28">
        <f t="shared" si="3"/>
        <v>597728</v>
      </c>
      <c r="M36" s="7" t="s">
        <v>18</v>
      </c>
      <c r="N36" s="27">
        <v>498168.90756302525</v>
      </c>
      <c r="O36" s="27">
        <f t="shared" si="9"/>
        <v>94652.092436974795</v>
      </c>
      <c r="P36" s="7">
        <f t="shared" si="10"/>
        <v>592821</v>
      </c>
      <c r="Q36" s="17">
        <f t="shared" si="8"/>
        <v>590998</v>
      </c>
      <c r="R36" s="8"/>
      <c r="S36" s="3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26.4" x14ac:dyDescent="0.3">
      <c r="A37" s="15">
        <v>32</v>
      </c>
      <c r="B37" s="32" t="s">
        <v>68</v>
      </c>
      <c r="C37" s="23" t="s">
        <v>34</v>
      </c>
      <c r="D37" s="21">
        <v>1</v>
      </c>
      <c r="E37" s="6" t="s">
        <v>167</v>
      </c>
      <c r="F37" s="28">
        <v>13818.487394957983</v>
      </c>
      <c r="G37" s="28">
        <f t="shared" si="0"/>
        <v>2625.5126050420167</v>
      </c>
      <c r="H37" s="28">
        <f t="shared" si="1"/>
        <v>16444</v>
      </c>
      <c r="I37" s="6" t="s">
        <v>17</v>
      </c>
      <c r="J37" s="28">
        <v>13834.453781512606</v>
      </c>
      <c r="K37" s="28">
        <f t="shared" si="2"/>
        <v>2628.546218487395</v>
      </c>
      <c r="L37" s="28">
        <f t="shared" si="3"/>
        <v>16463</v>
      </c>
      <c r="M37" s="7" t="s">
        <v>18</v>
      </c>
      <c r="N37" s="27">
        <v>13792.436974789916</v>
      </c>
      <c r="O37" s="27">
        <f t="shared" si="9"/>
        <v>2620.5630252100841</v>
      </c>
      <c r="P37" s="7">
        <f t="shared" si="10"/>
        <v>16413</v>
      </c>
      <c r="Q37" s="17">
        <f t="shared" si="8"/>
        <v>16440</v>
      </c>
      <c r="R37" s="8"/>
      <c r="S37" s="3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26.4" x14ac:dyDescent="0.3">
      <c r="A38" s="15">
        <v>33</v>
      </c>
      <c r="B38" s="32" t="s">
        <v>69</v>
      </c>
      <c r="C38" s="23" t="s">
        <v>161</v>
      </c>
      <c r="D38" s="21">
        <v>1</v>
      </c>
      <c r="E38" s="6" t="s">
        <v>167</v>
      </c>
      <c r="F38" s="28">
        <v>5366.3865546218494</v>
      </c>
      <c r="G38" s="28">
        <f t="shared" si="0"/>
        <v>1019.6134453781514</v>
      </c>
      <c r="H38" s="28">
        <f t="shared" si="1"/>
        <v>6386.0000000000009</v>
      </c>
      <c r="I38" s="6" t="s">
        <v>17</v>
      </c>
      <c r="J38" s="28">
        <v>5236.9747899159665</v>
      </c>
      <c r="K38" s="28">
        <f t="shared" si="2"/>
        <v>995.02521008403369</v>
      </c>
      <c r="L38" s="28">
        <f t="shared" si="3"/>
        <v>6232</v>
      </c>
      <c r="M38" s="7" t="s">
        <v>18</v>
      </c>
      <c r="N38" s="27">
        <v>4837.8151260504201</v>
      </c>
      <c r="O38" s="27">
        <f t="shared" si="9"/>
        <v>919.18487394957981</v>
      </c>
      <c r="P38" s="7">
        <f t="shared" si="10"/>
        <v>5757</v>
      </c>
      <c r="Q38" s="17">
        <f t="shared" si="8"/>
        <v>6125</v>
      </c>
      <c r="R38" s="8"/>
      <c r="S38" s="3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55.2" x14ac:dyDescent="0.3">
      <c r="A39" s="15">
        <v>34</v>
      </c>
      <c r="B39" s="32" t="s">
        <v>70</v>
      </c>
      <c r="C39" s="23" t="s">
        <v>159</v>
      </c>
      <c r="D39" s="21">
        <v>1</v>
      </c>
      <c r="E39" s="6" t="s">
        <v>167</v>
      </c>
      <c r="F39" s="28">
        <v>1045148.7394957984</v>
      </c>
      <c r="G39" s="28">
        <f t="shared" si="0"/>
        <v>198578.26050420169</v>
      </c>
      <c r="H39" s="28">
        <f t="shared" si="1"/>
        <v>1243727</v>
      </c>
      <c r="I39" s="6" t="s">
        <v>17</v>
      </c>
      <c r="J39" s="28">
        <v>951036.13445378153</v>
      </c>
      <c r="K39" s="28">
        <f t="shared" si="2"/>
        <v>180696.8655462185</v>
      </c>
      <c r="L39" s="28">
        <f t="shared" si="3"/>
        <v>1131733</v>
      </c>
      <c r="M39" s="7" t="s">
        <v>18</v>
      </c>
      <c r="N39" s="27">
        <v>1018366.3865546219</v>
      </c>
      <c r="O39" s="27">
        <f t="shared" si="9"/>
        <v>193489.61344537814</v>
      </c>
      <c r="P39" s="7">
        <f t="shared" si="10"/>
        <v>1211856</v>
      </c>
      <c r="Q39" s="17">
        <f t="shared" si="8"/>
        <v>1195772</v>
      </c>
      <c r="R39" s="8"/>
      <c r="S39" s="3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26.4" x14ac:dyDescent="0.3">
      <c r="A40" s="15">
        <v>35</v>
      </c>
      <c r="B40" s="32" t="s">
        <v>71</v>
      </c>
      <c r="C40" s="23" t="s">
        <v>159</v>
      </c>
      <c r="D40" s="21">
        <v>1</v>
      </c>
      <c r="E40" s="6" t="s">
        <v>167</v>
      </c>
      <c r="F40" s="28">
        <v>1421.8487394957983</v>
      </c>
      <c r="G40" s="28">
        <f t="shared" si="0"/>
        <v>270.15126050420167</v>
      </c>
      <c r="H40" s="28">
        <f t="shared" si="1"/>
        <v>1692</v>
      </c>
      <c r="I40" s="6" t="s">
        <v>17</v>
      </c>
      <c r="J40" s="28">
        <v>1398.3193277310925</v>
      </c>
      <c r="K40" s="28">
        <f t="shared" si="2"/>
        <v>265.68067226890759</v>
      </c>
      <c r="L40" s="28">
        <f t="shared" si="3"/>
        <v>1664</v>
      </c>
      <c r="M40" s="7" t="s">
        <v>18</v>
      </c>
      <c r="N40" s="27">
        <v>1336.9747899159665</v>
      </c>
      <c r="O40" s="27">
        <f t="shared" si="9"/>
        <v>254.02521008403366</v>
      </c>
      <c r="P40" s="7">
        <f t="shared" si="10"/>
        <v>1591.0000000000002</v>
      </c>
      <c r="Q40" s="17">
        <f t="shared" si="8"/>
        <v>1649</v>
      </c>
      <c r="R40" s="8"/>
      <c r="S40" s="3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26.4" x14ac:dyDescent="0.3">
      <c r="A41" s="15">
        <v>36</v>
      </c>
      <c r="B41" s="32" t="s">
        <v>72</v>
      </c>
      <c r="C41" s="23" t="s">
        <v>159</v>
      </c>
      <c r="D41" s="21">
        <v>1</v>
      </c>
      <c r="E41" s="6" t="s">
        <v>167</v>
      </c>
      <c r="F41" s="28">
        <v>3323.5294117647059</v>
      </c>
      <c r="G41" s="28">
        <f t="shared" si="0"/>
        <v>631.47058823529414</v>
      </c>
      <c r="H41" s="28">
        <f t="shared" si="1"/>
        <v>3955</v>
      </c>
      <c r="I41" s="6" t="s">
        <v>17</v>
      </c>
      <c r="J41" s="28">
        <v>3575.6302521008406</v>
      </c>
      <c r="K41" s="28">
        <f t="shared" si="2"/>
        <v>679.36974789915973</v>
      </c>
      <c r="L41" s="28">
        <f t="shared" si="3"/>
        <v>4255</v>
      </c>
      <c r="M41" s="7" t="s">
        <v>18</v>
      </c>
      <c r="N41" s="27">
        <v>3494.9579831932774</v>
      </c>
      <c r="O41" s="27">
        <f t="shared" si="9"/>
        <v>664.0420168067227</v>
      </c>
      <c r="P41" s="7">
        <f t="shared" si="10"/>
        <v>4159</v>
      </c>
      <c r="Q41" s="17">
        <f t="shared" si="8"/>
        <v>4123</v>
      </c>
      <c r="R41" s="8"/>
      <c r="S41" s="3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27.6" x14ac:dyDescent="0.3">
      <c r="A42" s="15">
        <v>37</v>
      </c>
      <c r="B42" s="32" t="s">
        <v>73</v>
      </c>
      <c r="C42" s="23" t="s">
        <v>160</v>
      </c>
      <c r="D42" s="21">
        <v>1</v>
      </c>
      <c r="E42" s="6" t="s">
        <v>167</v>
      </c>
      <c r="F42" s="28">
        <v>83020088.235294119</v>
      </c>
      <c r="G42" s="28">
        <f t="shared" si="0"/>
        <v>15773816.764705883</v>
      </c>
      <c r="H42" s="28">
        <f t="shared" si="1"/>
        <v>98793905</v>
      </c>
      <c r="I42" s="6" t="s">
        <v>17</v>
      </c>
      <c r="J42" s="28">
        <v>85749436.974789917</v>
      </c>
      <c r="K42" s="28">
        <f t="shared" si="2"/>
        <v>16292393.025210084</v>
      </c>
      <c r="L42" s="28">
        <f t="shared" si="3"/>
        <v>102041830</v>
      </c>
      <c r="M42" s="7" t="s">
        <v>18</v>
      </c>
      <c r="N42" s="27">
        <v>91701063.025210083</v>
      </c>
      <c r="O42" s="27">
        <f t="shared" si="9"/>
        <v>17423201.974789917</v>
      </c>
      <c r="P42" s="7">
        <f t="shared" si="10"/>
        <v>109124265</v>
      </c>
      <c r="Q42" s="17">
        <f t="shared" si="8"/>
        <v>103320000</v>
      </c>
      <c r="R42" s="8"/>
      <c r="S42" s="3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27.6" x14ac:dyDescent="0.3">
      <c r="A43" s="15">
        <v>38</v>
      </c>
      <c r="B43" s="32" t="s">
        <v>74</v>
      </c>
      <c r="C43" s="23" t="s">
        <v>160</v>
      </c>
      <c r="D43" s="21">
        <v>1</v>
      </c>
      <c r="E43" s="6" t="s">
        <v>167</v>
      </c>
      <c r="F43" s="28">
        <v>28118248.739495799</v>
      </c>
      <c r="G43" s="28">
        <f t="shared" si="0"/>
        <v>5342467.260504202</v>
      </c>
      <c r="H43" s="28">
        <f t="shared" si="1"/>
        <v>33460716</v>
      </c>
      <c r="I43" s="6" t="s">
        <v>17</v>
      </c>
      <c r="J43" s="28">
        <v>27385325.210084036</v>
      </c>
      <c r="K43" s="28">
        <f t="shared" si="2"/>
        <v>5203211.7899159668</v>
      </c>
      <c r="L43" s="28">
        <f t="shared" si="3"/>
        <v>32588537.000000004</v>
      </c>
      <c r="M43" s="7" t="s">
        <v>18</v>
      </c>
      <c r="N43" s="27">
        <v>27702308.403361347</v>
      </c>
      <c r="O43" s="27">
        <f t="shared" si="9"/>
        <v>5263438.5966386562</v>
      </c>
      <c r="P43" s="7">
        <f t="shared" si="10"/>
        <v>32965747.000000004</v>
      </c>
      <c r="Q43" s="17">
        <f t="shared" si="8"/>
        <v>33005000</v>
      </c>
      <c r="R43" s="8"/>
      <c r="S43" s="3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27.6" x14ac:dyDescent="0.3">
      <c r="A44" s="15">
        <v>39</v>
      </c>
      <c r="B44" s="32" t="s">
        <v>75</v>
      </c>
      <c r="C44" s="23" t="s">
        <v>160</v>
      </c>
      <c r="D44" s="21">
        <v>1</v>
      </c>
      <c r="E44" s="6" t="s">
        <v>167</v>
      </c>
      <c r="F44" s="28">
        <v>15857092.43697479</v>
      </c>
      <c r="G44" s="28">
        <f t="shared" si="0"/>
        <v>3012847.5630252101</v>
      </c>
      <c r="H44" s="28">
        <f t="shared" si="1"/>
        <v>18869940</v>
      </c>
      <c r="I44" s="6" t="s">
        <v>17</v>
      </c>
      <c r="J44" s="28">
        <v>18782700.840336137</v>
      </c>
      <c r="K44" s="28">
        <f t="shared" si="2"/>
        <v>3568713.1596638658</v>
      </c>
      <c r="L44" s="28">
        <f t="shared" si="3"/>
        <v>22351414.000000004</v>
      </c>
      <c r="M44" s="7" t="s">
        <v>18</v>
      </c>
      <c r="N44" s="27">
        <v>17299282.352941178</v>
      </c>
      <c r="O44" s="27">
        <f t="shared" si="9"/>
        <v>3286863.6470588236</v>
      </c>
      <c r="P44" s="7">
        <f t="shared" si="10"/>
        <v>20586146</v>
      </c>
      <c r="Q44" s="17">
        <f t="shared" si="8"/>
        <v>20602500</v>
      </c>
      <c r="R44" s="8"/>
      <c r="S44" s="3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27.6" x14ac:dyDescent="0.3">
      <c r="A45" s="15">
        <v>40</v>
      </c>
      <c r="B45" s="32" t="s">
        <v>76</v>
      </c>
      <c r="C45" s="23" t="s">
        <v>160</v>
      </c>
      <c r="D45" s="21">
        <v>1</v>
      </c>
      <c r="E45" s="6" t="s">
        <v>167</v>
      </c>
      <c r="F45" s="28">
        <v>68528494.957983196</v>
      </c>
      <c r="G45" s="28">
        <f t="shared" si="0"/>
        <v>13020414.042016808</v>
      </c>
      <c r="H45" s="28">
        <f t="shared" si="1"/>
        <v>81548909</v>
      </c>
      <c r="I45" s="6" t="s">
        <v>17</v>
      </c>
      <c r="J45" s="28">
        <v>72799352.941176474</v>
      </c>
      <c r="K45" s="28">
        <f t="shared" si="2"/>
        <v>13831877.05882353</v>
      </c>
      <c r="L45" s="28">
        <f t="shared" si="3"/>
        <v>86631230</v>
      </c>
      <c r="M45" s="7" t="s">
        <v>18</v>
      </c>
      <c r="N45" s="27">
        <v>62294000.840336137</v>
      </c>
      <c r="O45" s="27">
        <f t="shared" si="9"/>
        <v>11835860.159663865</v>
      </c>
      <c r="P45" s="7">
        <f t="shared" si="10"/>
        <v>74129861</v>
      </c>
      <c r="Q45" s="17">
        <f t="shared" si="8"/>
        <v>80770000</v>
      </c>
      <c r="R45" s="8"/>
      <c r="S45" s="3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27.6" x14ac:dyDescent="0.3">
      <c r="A46" s="15">
        <v>41</v>
      </c>
      <c r="B46" s="32" t="s">
        <v>77</v>
      </c>
      <c r="C46" s="23" t="s">
        <v>160</v>
      </c>
      <c r="D46" s="21">
        <v>1</v>
      </c>
      <c r="E46" s="6" t="s">
        <v>167</v>
      </c>
      <c r="F46" s="28">
        <v>12172475.630252101</v>
      </c>
      <c r="G46" s="28">
        <f t="shared" si="0"/>
        <v>2312770.369747899</v>
      </c>
      <c r="H46" s="28">
        <f t="shared" si="1"/>
        <v>14485246</v>
      </c>
      <c r="I46" s="6" t="s">
        <v>17</v>
      </c>
      <c r="J46" s="28">
        <v>11778451.260504203</v>
      </c>
      <c r="K46" s="28">
        <f t="shared" si="2"/>
        <v>2237905.7394957985</v>
      </c>
      <c r="L46" s="28">
        <f t="shared" si="3"/>
        <v>14016357.000000002</v>
      </c>
      <c r="M46" s="7" t="s">
        <v>18</v>
      </c>
      <c r="N46" s="27">
        <v>10675123.529411765</v>
      </c>
      <c r="O46" s="27">
        <f t="shared" si="9"/>
        <v>2028273.4705882354</v>
      </c>
      <c r="P46" s="7">
        <f t="shared" si="10"/>
        <v>12703397</v>
      </c>
      <c r="Q46" s="17">
        <f t="shared" si="8"/>
        <v>13735000</v>
      </c>
      <c r="R46" s="8"/>
      <c r="S46" s="3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26.4" x14ac:dyDescent="0.3">
      <c r="A47" s="15">
        <v>42</v>
      </c>
      <c r="B47" s="32" t="s">
        <v>78</v>
      </c>
      <c r="C47" s="23" t="s">
        <v>159</v>
      </c>
      <c r="D47" s="21">
        <v>1</v>
      </c>
      <c r="E47" s="6" t="s">
        <v>167</v>
      </c>
      <c r="F47" s="28">
        <v>1466.3865546218487</v>
      </c>
      <c r="G47" s="28">
        <f t="shared" si="0"/>
        <v>278.61344537815125</v>
      </c>
      <c r="H47" s="28">
        <f t="shared" si="1"/>
        <v>1745</v>
      </c>
      <c r="I47" s="6" t="s">
        <v>17</v>
      </c>
      <c r="J47" s="28">
        <v>1528.5714285714287</v>
      </c>
      <c r="K47" s="28">
        <f t="shared" si="2"/>
        <v>290.42857142857144</v>
      </c>
      <c r="L47" s="28">
        <f t="shared" si="3"/>
        <v>1819</v>
      </c>
      <c r="M47" s="7" t="s">
        <v>18</v>
      </c>
      <c r="N47" s="27">
        <v>1542.8571428571429</v>
      </c>
      <c r="O47" s="27">
        <f t="shared" si="9"/>
        <v>293.14285714285717</v>
      </c>
      <c r="P47" s="7">
        <f t="shared" si="10"/>
        <v>1836</v>
      </c>
      <c r="Q47" s="17">
        <f t="shared" si="8"/>
        <v>1800</v>
      </c>
      <c r="R47" s="8"/>
      <c r="S47" s="3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26.4" x14ac:dyDescent="0.3">
      <c r="A48" s="15">
        <v>43</v>
      </c>
      <c r="B48" s="32" t="s">
        <v>79</v>
      </c>
      <c r="C48" s="23" t="s">
        <v>159</v>
      </c>
      <c r="D48" s="21">
        <v>1</v>
      </c>
      <c r="E48" s="6" t="s">
        <v>167</v>
      </c>
      <c r="F48" s="28">
        <v>8074.7899159663866</v>
      </c>
      <c r="G48" s="28">
        <f t="shared" si="0"/>
        <v>1534.2100840336134</v>
      </c>
      <c r="H48" s="28">
        <f t="shared" si="1"/>
        <v>9609</v>
      </c>
      <c r="I48" s="6" t="s">
        <v>17</v>
      </c>
      <c r="J48" s="28">
        <v>7994.1176470588243</v>
      </c>
      <c r="K48" s="28">
        <f t="shared" si="2"/>
        <v>1518.8823529411766</v>
      </c>
      <c r="L48" s="28">
        <f t="shared" si="3"/>
        <v>9513</v>
      </c>
      <c r="M48" s="7" t="s">
        <v>18</v>
      </c>
      <c r="N48" s="27">
        <v>7489.9159663865548</v>
      </c>
      <c r="O48" s="27">
        <f t="shared" si="9"/>
        <v>1423.0840336134454</v>
      </c>
      <c r="P48" s="7">
        <f t="shared" si="10"/>
        <v>8913</v>
      </c>
      <c r="Q48" s="17">
        <f t="shared" si="8"/>
        <v>9345</v>
      </c>
      <c r="R48" s="8"/>
      <c r="S48" s="3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25.95" customHeight="1" x14ac:dyDescent="0.3">
      <c r="A49" s="15">
        <v>44</v>
      </c>
      <c r="B49" s="19" t="s">
        <v>80</v>
      </c>
      <c r="C49" s="23" t="s">
        <v>164</v>
      </c>
      <c r="D49" s="21">
        <v>1</v>
      </c>
      <c r="E49" s="6" t="s">
        <v>167</v>
      </c>
      <c r="F49" s="28">
        <v>675.63025210084038</v>
      </c>
      <c r="G49" s="28">
        <f t="shared" si="0"/>
        <v>128.36974789915968</v>
      </c>
      <c r="H49" s="28">
        <f t="shared" si="1"/>
        <v>804</v>
      </c>
      <c r="I49" s="6" t="s">
        <v>17</v>
      </c>
      <c r="J49" s="28">
        <v>674.78991596638662</v>
      </c>
      <c r="K49" s="28">
        <f t="shared" si="2"/>
        <v>128.21008403361347</v>
      </c>
      <c r="L49" s="28">
        <f t="shared" si="3"/>
        <v>803.00000000000011</v>
      </c>
      <c r="M49" s="7" t="s">
        <v>18</v>
      </c>
      <c r="N49" s="27">
        <v>598.31932773109247</v>
      </c>
      <c r="O49" s="27">
        <f t="shared" si="9"/>
        <v>113.68067226890757</v>
      </c>
      <c r="P49" s="7">
        <f t="shared" si="10"/>
        <v>712</v>
      </c>
      <c r="Q49" s="17">
        <f t="shared" si="8"/>
        <v>773</v>
      </c>
      <c r="R49" s="8"/>
      <c r="S49" s="3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30" customHeight="1" x14ac:dyDescent="0.3">
      <c r="A50" s="15">
        <v>45</v>
      </c>
      <c r="B50" s="19" t="s">
        <v>81</v>
      </c>
      <c r="C50" s="23" t="s">
        <v>159</v>
      </c>
      <c r="D50" s="21">
        <v>1</v>
      </c>
      <c r="E50" s="6" t="s">
        <v>167</v>
      </c>
      <c r="F50" s="28">
        <v>4866.3865546218485</v>
      </c>
      <c r="G50" s="28">
        <f t="shared" si="0"/>
        <v>924.61344537815125</v>
      </c>
      <c r="H50" s="28">
        <f t="shared" si="1"/>
        <v>5791</v>
      </c>
      <c r="I50" s="6" t="s">
        <v>17</v>
      </c>
      <c r="J50" s="28">
        <v>5646.2184873949582</v>
      </c>
      <c r="K50" s="28">
        <f t="shared" si="2"/>
        <v>1072.7815126050421</v>
      </c>
      <c r="L50" s="28">
        <f t="shared" si="3"/>
        <v>6719</v>
      </c>
      <c r="M50" s="7" t="s">
        <v>18</v>
      </c>
      <c r="N50" s="27">
        <v>5193.2773109243699</v>
      </c>
      <c r="O50" s="27">
        <f t="shared" si="9"/>
        <v>986.72268907563034</v>
      </c>
      <c r="P50" s="7">
        <f t="shared" si="10"/>
        <v>6180</v>
      </c>
      <c r="Q50" s="17">
        <f t="shared" si="8"/>
        <v>6230</v>
      </c>
      <c r="R50" s="8"/>
      <c r="S50" s="3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30.45" customHeight="1" x14ac:dyDescent="0.3">
      <c r="A51" s="15">
        <v>46</v>
      </c>
      <c r="B51" s="19" t="s">
        <v>82</v>
      </c>
      <c r="C51" s="23" t="s">
        <v>159</v>
      </c>
      <c r="D51" s="21">
        <v>1</v>
      </c>
      <c r="E51" s="6" t="s">
        <v>167</v>
      </c>
      <c r="F51" s="28">
        <v>8557.1428571428569</v>
      </c>
      <c r="G51" s="28">
        <f t="shared" si="0"/>
        <v>1625.8571428571429</v>
      </c>
      <c r="H51" s="28">
        <f t="shared" si="1"/>
        <v>10183</v>
      </c>
      <c r="I51" s="6" t="s">
        <v>17</v>
      </c>
      <c r="J51" s="28">
        <v>6516.8067226890762</v>
      </c>
      <c r="K51" s="28">
        <f t="shared" si="2"/>
        <v>1238.1932773109245</v>
      </c>
      <c r="L51" s="28">
        <f t="shared" si="3"/>
        <v>7755.0000000000009</v>
      </c>
      <c r="M51" s="7" t="s">
        <v>18</v>
      </c>
      <c r="N51" s="27">
        <v>8484.8739495798327</v>
      </c>
      <c r="O51" s="27">
        <f t="shared" si="9"/>
        <v>1612.1260504201682</v>
      </c>
      <c r="P51" s="7">
        <f t="shared" si="10"/>
        <v>10097</v>
      </c>
      <c r="Q51" s="17">
        <f t="shared" si="8"/>
        <v>9345</v>
      </c>
      <c r="R51" s="8"/>
      <c r="S51" s="3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31.5" customHeight="1" x14ac:dyDescent="0.3">
      <c r="A52" s="15">
        <v>47</v>
      </c>
      <c r="B52" s="19" t="s">
        <v>83</v>
      </c>
      <c r="C52" s="23" t="s">
        <v>159</v>
      </c>
      <c r="D52" s="21">
        <v>1</v>
      </c>
      <c r="E52" s="6" t="s">
        <v>167</v>
      </c>
      <c r="F52" s="28">
        <v>314.28571428571428</v>
      </c>
      <c r="G52" s="28">
        <f t="shared" si="0"/>
        <v>59.714285714285715</v>
      </c>
      <c r="H52" s="28">
        <f t="shared" si="1"/>
        <v>374</v>
      </c>
      <c r="I52" s="6" t="s">
        <v>17</v>
      </c>
      <c r="J52" s="28">
        <v>322.68907563025209</v>
      </c>
      <c r="K52" s="28">
        <f t="shared" si="2"/>
        <v>61.310924369747902</v>
      </c>
      <c r="L52" s="28">
        <f t="shared" si="3"/>
        <v>384</v>
      </c>
      <c r="M52" s="7" t="s">
        <v>18</v>
      </c>
      <c r="N52" s="27">
        <v>336.1344537815126</v>
      </c>
      <c r="O52" s="27">
        <f t="shared" si="9"/>
        <v>63.865546218487395</v>
      </c>
      <c r="P52" s="7">
        <f t="shared" si="10"/>
        <v>400</v>
      </c>
      <c r="Q52" s="17">
        <f t="shared" si="8"/>
        <v>386</v>
      </c>
      <c r="R52" s="8"/>
      <c r="S52" s="3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5.75" customHeight="1" x14ac:dyDescent="0.3">
      <c r="A53" s="15">
        <v>48</v>
      </c>
      <c r="B53" s="19" t="s">
        <v>84</v>
      </c>
      <c r="C53" s="23" t="s">
        <v>159</v>
      </c>
      <c r="D53" s="21">
        <v>1</v>
      </c>
      <c r="E53" s="6" t="s">
        <v>167</v>
      </c>
      <c r="F53" s="28">
        <v>95500.840336134454</v>
      </c>
      <c r="G53" s="28">
        <f t="shared" si="0"/>
        <v>18145.159663865546</v>
      </c>
      <c r="H53" s="28">
        <f t="shared" si="1"/>
        <v>113646</v>
      </c>
      <c r="I53" s="6" t="s">
        <v>17</v>
      </c>
      <c r="J53" s="28">
        <v>107006.72268907563</v>
      </c>
      <c r="K53" s="28">
        <f t="shared" si="2"/>
        <v>20331.277310924368</v>
      </c>
      <c r="L53" s="28">
        <f t="shared" si="3"/>
        <v>127338</v>
      </c>
      <c r="M53" s="7" t="s">
        <v>18</v>
      </c>
      <c r="N53" s="27">
        <v>109845.37815126051</v>
      </c>
      <c r="O53" s="27">
        <f t="shared" si="9"/>
        <v>20870.621848739498</v>
      </c>
      <c r="P53" s="7">
        <f t="shared" si="10"/>
        <v>130716</v>
      </c>
      <c r="Q53" s="17">
        <f t="shared" si="8"/>
        <v>123900</v>
      </c>
      <c r="R53" s="8"/>
      <c r="S53" s="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56.4" customHeight="1" x14ac:dyDescent="0.3">
      <c r="A54" s="15">
        <v>49</v>
      </c>
      <c r="B54" s="19" t="s">
        <v>85</v>
      </c>
      <c r="C54" s="23" t="s">
        <v>163</v>
      </c>
      <c r="D54" s="21">
        <v>1</v>
      </c>
      <c r="E54" s="6" t="s">
        <v>167</v>
      </c>
      <c r="F54" s="28">
        <v>7831.09243697479</v>
      </c>
      <c r="G54" s="28">
        <f t="shared" si="0"/>
        <v>1487.90756302521</v>
      </c>
      <c r="H54" s="28">
        <f t="shared" si="1"/>
        <v>9319</v>
      </c>
      <c r="I54" s="6" t="s">
        <v>17</v>
      </c>
      <c r="J54" s="28">
        <v>7378.9915966386561</v>
      </c>
      <c r="K54" s="28">
        <f t="shared" si="2"/>
        <v>1402.0084033613448</v>
      </c>
      <c r="L54" s="28">
        <f t="shared" si="3"/>
        <v>8781</v>
      </c>
      <c r="M54" s="7" t="s">
        <v>18</v>
      </c>
      <c r="N54" s="27">
        <v>7478.9915966386561</v>
      </c>
      <c r="O54" s="27">
        <f t="shared" si="9"/>
        <v>1421.0084033613448</v>
      </c>
      <c r="P54" s="7">
        <f t="shared" si="10"/>
        <v>8900</v>
      </c>
      <c r="Q54" s="17">
        <f t="shared" si="8"/>
        <v>9000</v>
      </c>
      <c r="R54" s="8"/>
      <c r="S54" s="3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26.25" customHeight="1" x14ac:dyDescent="0.3">
      <c r="A55" s="15">
        <v>50</v>
      </c>
      <c r="B55" s="19" t="s">
        <v>86</v>
      </c>
      <c r="C55" s="23" t="s">
        <v>156</v>
      </c>
      <c r="D55" s="21">
        <v>1</v>
      </c>
      <c r="E55" s="6" t="s">
        <v>167</v>
      </c>
      <c r="F55" s="28">
        <v>511252.10084033618</v>
      </c>
      <c r="G55" s="28">
        <f t="shared" si="0"/>
        <v>97137.899159663881</v>
      </c>
      <c r="H55" s="28">
        <f>+G55+F55</f>
        <v>608390</v>
      </c>
      <c r="I55" s="6" t="s">
        <v>17</v>
      </c>
      <c r="J55" s="28">
        <v>479026.89075630257</v>
      </c>
      <c r="K55" s="28">
        <f t="shared" si="2"/>
        <v>91015.109243697487</v>
      </c>
      <c r="L55" s="28">
        <f t="shared" si="3"/>
        <v>570042</v>
      </c>
      <c r="M55" s="7" t="s">
        <v>18</v>
      </c>
      <c r="N55" s="27">
        <v>503854.62184873951</v>
      </c>
      <c r="O55" s="27">
        <f t="shared" si="9"/>
        <v>95732.378151260506</v>
      </c>
      <c r="P55" s="7">
        <f t="shared" si="10"/>
        <v>599587</v>
      </c>
      <c r="Q55" s="17">
        <f t="shared" si="8"/>
        <v>592673</v>
      </c>
      <c r="R55" s="8"/>
      <c r="S55" s="3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26.25" customHeight="1" x14ac:dyDescent="0.3">
      <c r="A56" s="15">
        <v>51</v>
      </c>
      <c r="B56" s="19" t="s">
        <v>87</v>
      </c>
      <c r="C56" s="23" t="s">
        <v>163</v>
      </c>
      <c r="D56" s="21">
        <v>1</v>
      </c>
      <c r="E56" s="6" t="s">
        <v>167</v>
      </c>
      <c r="F56" s="28">
        <v>45873.10924369748</v>
      </c>
      <c r="G56" s="28">
        <f t="shared" si="0"/>
        <v>8715.8907563025205</v>
      </c>
      <c r="H56" s="28">
        <f t="shared" ref="H56:H119" si="11">+G56+F56</f>
        <v>54589</v>
      </c>
      <c r="I56" s="6" t="s">
        <v>17</v>
      </c>
      <c r="J56" s="28">
        <v>51617.647058823532</v>
      </c>
      <c r="K56" s="28">
        <f t="shared" si="2"/>
        <v>9807.3529411764703</v>
      </c>
      <c r="L56" s="28">
        <f t="shared" si="3"/>
        <v>61425</v>
      </c>
      <c r="M56" s="7" t="s">
        <v>18</v>
      </c>
      <c r="N56" s="27">
        <v>47404.201680672268</v>
      </c>
      <c r="O56" s="27">
        <f t="shared" si="9"/>
        <v>9006.7983193277305</v>
      </c>
      <c r="P56" s="7">
        <f t="shared" si="10"/>
        <v>56411</v>
      </c>
      <c r="Q56" s="17">
        <f t="shared" si="8"/>
        <v>57475</v>
      </c>
      <c r="R56" s="8"/>
      <c r="S56" s="3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26.25" customHeight="1" x14ac:dyDescent="0.3">
      <c r="A57" s="15">
        <v>52</v>
      </c>
      <c r="B57" s="19" t="s">
        <v>88</v>
      </c>
      <c r="C57" s="23" t="s">
        <v>159</v>
      </c>
      <c r="D57" s="21">
        <v>1</v>
      </c>
      <c r="E57" s="6" t="s">
        <v>167</v>
      </c>
      <c r="F57" s="28">
        <v>3169.747899159664</v>
      </c>
      <c r="G57" s="28">
        <f t="shared" si="0"/>
        <v>602.2521008403362</v>
      </c>
      <c r="H57" s="28">
        <f t="shared" si="11"/>
        <v>3772</v>
      </c>
      <c r="I57" s="6" t="s">
        <v>17</v>
      </c>
      <c r="J57" s="28">
        <v>3291.5966386554624</v>
      </c>
      <c r="K57" s="28">
        <f t="shared" si="2"/>
        <v>625.40336134453787</v>
      </c>
      <c r="L57" s="28">
        <f t="shared" si="3"/>
        <v>3917</v>
      </c>
      <c r="M57" s="7" t="s">
        <v>18</v>
      </c>
      <c r="N57" s="27">
        <v>2866.386554621849</v>
      </c>
      <c r="O57" s="27">
        <f t="shared" si="9"/>
        <v>544.61344537815125</v>
      </c>
      <c r="P57" s="7">
        <f t="shared" si="10"/>
        <v>3411</v>
      </c>
      <c r="Q57" s="17">
        <f t="shared" si="8"/>
        <v>3700</v>
      </c>
      <c r="R57" s="8"/>
      <c r="S57" s="3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12.75" customHeight="1" x14ac:dyDescent="0.3">
      <c r="A58" s="15">
        <v>53</v>
      </c>
      <c r="B58" s="19" t="s">
        <v>89</v>
      </c>
      <c r="C58" s="23" t="s">
        <v>159</v>
      </c>
      <c r="D58" s="21">
        <v>1</v>
      </c>
      <c r="E58" s="6" t="s">
        <v>167</v>
      </c>
      <c r="F58" s="28">
        <v>5279.8319327731097</v>
      </c>
      <c r="G58" s="28">
        <f t="shared" si="0"/>
        <v>1003.1680672268908</v>
      </c>
      <c r="H58" s="28">
        <f t="shared" si="11"/>
        <v>6283</v>
      </c>
      <c r="I58" s="6" t="s">
        <v>17</v>
      </c>
      <c r="J58" s="28">
        <v>4307.5630252100846</v>
      </c>
      <c r="K58" s="28">
        <f t="shared" si="2"/>
        <v>818.43697478991612</v>
      </c>
      <c r="L58" s="28">
        <f t="shared" si="3"/>
        <v>5126.0000000000009</v>
      </c>
      <c r="M58" s="7" t="s">
        <v>18</v>
      </c>
      <c r="N58" s="27">
        <v>5286.5546218487398</v>
      </c>
      <c r="O58" s="27">
        <f t="shared" si="9"/>
        <v>1004.4453781512606</v>
      </c>
      <c r="P58" s="7">
        <f t="shared" si="10"/>
        <v>6291</v>
      </c>
      <c r="Q58" s="17">
        <f t="shared" si="8"/>
        <v>5900</v>
      </c>
      <c r="R58" s="8"/>
      <c r="S58" s="3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26.4" x14ac:dyDescent="0.3">
      <c r="A59" s="15">
        <v>54</v>
      </c>
      <c r="B59" s="19" t="s">
        <v>90</v>
      </c>
      <c r="C59" s="23" t="s">
        <v>159</v>
      </c>
      <c r="D59" s="21">
        <v>1</v>
      </c>
      <c r="E59" s="6" t="s">
        <v>167</v>
      </c>
      <c r="F59" s="28">
        <v>962.18487394957992</v>
      </c>
      <c r="G59" s="28">
        <f t="shared" si="0"/>
        <v>182.81512605042019</v>
      </c>
      <c r="H59" s="28">
        <f t="shared" si="11"/>
        <v>1145</v>
      </c>
      <c r="I59" s="6" t="s">
        <v>17</v>
      </c>
      <c r="J59" s="28">
        <v>1132.7731092436975</v>
      </c>
      <c r="K59" s="28">
        <f t="shared" si="2"/>
        <v>215.22689075630254</v>
      </c>
      <c r="L59" s="28">
        <f t="shared" si="3"/>
        <v>1348</v>
      </c>
      <c r="M59" s="7" t="s">
        <v>18</v>
      </c>
      <c r="N59" s="27">
        <v>930.2521008403362</v>
      </c>
      <c r="O59" s="27">
        <f t="shared" si="9"/>
        <v>176.74789915966389</v>
      </c>
      <c r="P59" s="7">
        <f t="shared" si="10"/>
        <v>1107</v>
      </c>
      <c r="Q59" s="17">
        <f t="shared" si="8"/>
        <v>1200</v>
      </c>
      <c r="R59" s="8" t="s">
        <v>19</v>
      </c>
      <c r="S59" s="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26.4" x14ac:dyDescent="0.3">
      <c r="A60" s="15">
        <v>55</v>
      </c>
      <c r="B60" s="19" t="s">
        <v>91</v>
      </c>
      <c r="C60" s="23" t="s">
        <v>159</v>
      </c>
      <c r="D60" s="21">
        <v>1</v>
      </c>
      <c r="E60" s="6" t="s">
        <v>167</v>
      </c>
      <c r="F60" s="28">
        <v>836.13445378151266</v>
      </c>
      <c r="G60" s="28">
        <f t="shared" si="0"/>
        <v>158.8655462184874</v>
      </c>
      <c r="H60" s="28">
        <f t="shared" si="11"/>
        <v>995</v>
      </c>
      <c r="I60" s="6" t="s">
        <v>17</v>
      </c>
      <c r="J60" s="27">
        <v>810.0840336134454</v>
      </c>
      <c r="K60" s="28">
        <f t="shared" si="2"/>
        <v>153.91596638655463</v>
      </c>
      <c r="L60" s="28">
        <f t="shared" si="3"/>
        <v>964</v>
      </c>
      <c r="M60" s="7" t="s">
        <v>18</v>
      </c>
      <c r="N60" s="27">
        <v>874.78991596638662</v>
      </c>
      <c r="O60" s="27">
        <f t="shared" si="9"/>
        <v>166.21008403361347</v>
      </c>
      <c r="P60" s="7">
        <f t="shared" si="10"/>
        <v>1041</v>
      </c>
      <c r="Q60" s="17">
        <f t="shared" si="8"/>
        <v>1000</v>
      </c>
      <c r="R60" s="8"/>
      <c r="S60" s="3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27.6" x14ac:dyDescent="0.3">
      <c r="A61" s="15">
        <v>56</v>
      </c>
      <c r="B61" s="19" t="s">
        <v>92</v>
      </c>
      <c r="C61" s="23" t="s">
        <v>160</v>
      </c>
      <c r="D61" s="21">
        <v>1</v>
      </c>
      <c r="E61" s="6" t="s">
        <v>167</v>
      </c>
      <c r="F61" s="28">
        <v>141577260.50420168</v>
      </c>
      <c r="G61" s="28">
        <f t="shared" si="0"/>
        <v>26899679.49579832</v>
      </c>
      <c r="H61" s="28">
        <f t="shared" si="11"/>
        <v>168476940</v>
      </c>
      <c r="I61" s="6" t="s">
        <v>17</v>
      </c>
      <c r="J61" s="28">
        <v>137186764.70588237</v>
      </c>
      <c r="K61" s="28">
        <f t="shared" si="2"/>
        <v>26065485.294117652</v>
      </c>
      <c r="L61" s="28">
        <f t="shared" si="3"/>
        <v>163252250.00000003</v>
      </c>
      <c r="M61" s="7" t="s">
        <v>18</v>
      </c>
      <c r="N61" s="27">
        <v>129254882.35294119</v>
      </c>
      <c r="O61" s="27">
        <f t="shared" si="9"/>
        <v>24558427.647058826</v>
      </c>
      <c r="P61" s="7">
        <f t="shared" si="10"/>
        <v>153813310</v>
      </c>
      <c r="Q61" s="17">
        <f t="shared" si="8"/>
        <v>161847500</v>
      </c>
      <c r="R61" s="8"/>
      <c r="S61" s="3"/>
      <c r="T61" s="4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14" customFormat="1" ht="26.4" x14ac:dyDescent="0.3">
      <c r="A62" s="15">
        <v>57</v>
      </c>
      <c r="B62" s="19" t="s">
        <v>93</v>
      </c>
      <c r="C62" s="24" t="s">
        <v>159</v>
      </c>
      <c r="D62" s="21">
        <v>1</v>
      </c>
      <c r="E62" s="6" t="s">
        <v>167</v>
      </c>
      <c r="F62" s="31">
        <v>8773.1092436974795</v>
      </c>
      <c r="G62" s="28">
        <f t="shared" si="0"/>
        <v>1666.8907563025211</v>
      </c>
      <c r="H62" s="28">
        <f t="shared" si="11"/>
        <v>10440</v>
      </c>
      <c r="I62" s="6" t="s">
        <v>17</v>
      </c>
      <c r="J62" s="27">
        <v>10606.72268907563</v>
      </c>
      <c r="K62" s="28">
        <f t="shared" si="2"/>
        <v>2015.2773109243697</v>
      </c>
      <c r="L62" s="28">
        <f t="shared" si="3"/>
        <v>12622</v>
      </c>
      <c r="M62" s="7" t="s">
        <v>18</v>
      </c>
      <c r="N62" s="27">
        <v>8502.5210084033624</v>
      </c>
      <c r="O62" s="27">
        <f t="shared" si="9"/>
        <v>1615.4789915966389</v>
      </c>
      <c r="P62" s="7">
        <f t="shared" si="10"/>
        <v>10118.000000000002</v>
      </c>
      <c r="Q62" s="17">
        <f t="shared" si="8"/>
        <v>11060</v>
      </c>
      <c r="R62" s="12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</row>
    <row r="63" spans="1:33" s="14" customFormat="1" ht="33" customHeight="1" x14ac:dyDescent="0.3">
      <c r="A63" s="15">
        <v>58</v>
      </c>
      <c r="B63" s="19" t="s">
        <v>94</v>
      </c>
      <c r="C63" s="16" t="s">
        <v>159</v>
      </c>
      <c r="D63" s="21">
        <v>1</v>
      </c>
      <c r="E63" s="6" t="s">
        <v>167</v>
      </c>
      <c r="F63" s="29">
        <v>1995.7983193277312</v>
      </c>
      <c r="G63" s="28">
        <f t="shared" si="0"/>
        <v>379.20168067226894</v>
      </c>
      <c r="H63" s="28">
        <f t="shared" si="11"/>
        <v>2375</v>
      </c>
      <c r="I63" s="6" t="s">
        <v>17</v>
      </c>
      <c r="J63" s="27">
        <v>2136.9747899159665</v>
      </c>
      <c r="K63" s="28">
        <f t="shared" si="2"/>
        <v>406.02521008403363</v>
      </c>
      <c r="L63" s="28">
        <f t="shared" si="3"/>
        <v>2543</v>
      </c>
      <c r="M63" s="7" t="s">
        <v>18</v>
      </c>
      <c r="N63" s="27">
        <v>1867.2268907563025</v>
      </c>
      <c r="O63" s="27">
        <f t="shared" si="9"/>
        <v>354.77310924369749</v>
      </c>
      <c r="P63" s="7">
        <f t="shared" si="10"/>
        <v>2222</v>
      </c>
      <c r="Q63" s="17">
        <f t="shared" si="8"/>
        <v>2380</v>
      </c>
      <c r="R63" s="12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</row>
    <row r="64" spans="1:33" ht="33" customHeight="1" x14ac:dyDescent="0.3">
      <c r="A64" s="15">
        <v>59</v>
      </c>
      <c r="B64" s="19" t="s">
        <v>95</v>
      </c>
      <c r="C64" s="16" t="s">
        <v>159</v>
      </c>
      <c r="D64" s="21">
        <v>1</v>
      </c>
      <c r="E64" s="6" t="s">
        <v>167</v>
      </c>
      <c r="F64" s="28">
        <v>5684.0336134453783</v>
      </c>
      <c r="G64" s="28">
        <f t="shared" si="0"/>
        <v>1079.966386554622</v>
      </c>
      <c r="H64" s="28">
        <f t="shared" si="11"/>
        <v>6764</v>
      </c>
      <c r="I64" s="6" t="s">
        <v>17</v>
      </c>
      <c r="J64" s="28">
        <v>6068.90756302521</v>
      </c>
      <c r="K64" s="28">
        <f t="shared" si="2"/>
        <v>1153.09243697479</v>
      </c>
      <c r="L64" s="28">
        <f t="shared" si="3"/>
        <v>7222</v>
      </c>
      <c r="M64" s="7" t="s">
        <v>18</v>
      </c>
      <c r="N64" s="27">
        <v>5198.3193277310929</v>
      </c>
      <c r="O64" s="27">
        <f t="shared" si="9"/>
        <v>987.68067226890764</v>
      </c>
      <c r="P64" s="7">
        <f t="shared" si="10"/>
        <v>6186.0000000000009</v>
      </c>
      <c r="Q64" s="17">
        <f t="shared" si="8"/>
        <v>6724</v>
      </c>
      <c r="R64" s="8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5.75" customHeight="1" x14ac:dyDescent="0.3">
      <c r="A65" s="15">
        <v>60</v>
      </c>
      <c r="B65" s="19" t="s">
        <v>96</v>
      </c>
      <c r="C65" s="16" t="s">
        <v>159</v>
      </c>
      <c r="D65" s="21">
        <v>1</v>
      </c>
      <c r="E65" s="6" t="s">
        <v>167</v>
      </c>
      <c r="F65" s="28">
        <v>5385.7142857142862</v>
      </c>
      <c r="G65" s="28">
        <f t="shared" si="0"/>
        <v>1023.2857142857144</v>
      </c>
      <c r="H65" s="28">
        <f t="shared" si="11"/>
        <v>6409.0000000000009</v>
      </c>
      <c r="I65" s="6" t="s">
        <v>17</v>
      </c>
      <c r="J65" s="28">
        <v>4731.9327731092435</v>
      </c>
      <c r="K65" s="28">
        <f t="shared" si="2"/>
        <v>899.06722689075627</v>
      </c>
      <c r="L65" s="28">
        <f t="shared" si="3"/>
        <v>5631</v>
      </c>
      <c r="M65" s="7" t="s">
        <v>18</v>
      </c>
      <c r="N65" s="27">
        <v>4882.3529411764712</v>
      </c>
      <c r="O65" s="27">
        <f t="shared" si="9"/>
        <v>927.64705882352951</v>
      </c>
      <c r="P65" s="7">
        <f t="shared" si="10"/>
        <v>5810.0000000000009</v>
      </c>
      <c r="Q65" s="17">
        <f t="shared" si="8"/>
        <v>5950</v>
      </c>
      <c r="R65" s="8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15.75" customHeight="1" x14ac:dyDescent="0.3">
      <c r="A66" s="15">
        <v>61</v>
      </c>
      <c r="B66" s="19" t="s">
        <v>97</v>
      </c>
      <c r="C66" s="16" t="s">
        <v>160</v>
      </c>
      <c r="D66" s="21">
        <v>1</v>
      </c>
      <c r="E66" s="6" t="s">
        <v>167</v>
      </c>
      <c r="F66" s="28">
        <v>56523445.37815126</v>
      </c>
      <c r="G66" s="28">
        <f t="shared" si="0"/>
        <v>10739454.62184874</v>
      </c>
      <c r="H66" s="28">
        <f t="shared" si="11"/>
        <v>67262900</v>
      </c>
      <c r="I66" s="6" t="s">
        <v>17</v>
      </c>
      <c r="J66" s="28">
        <v>51294015.12605042</v>
      </c>
      <c r="K66" s="28">
        <f t="shared" si="2"/>
        <v>9745862.8739495799</v>
      </c>
      <c r="L66" s="28">
        <f t="shared" si="3"/>
        <v>61039878</v>
      </c>
      <c r="M66" s="7" t="s">
        <v>18</v>
      </c>
      <c r="N66" s="27">
        <v>54517578.991596639</v>
      </c>
      <c r="O66" s="27">
        <f t="shared" si="9"/>
        <v>10358340.008403361</v>
      </c>
      <c r="P66" s="7">
        <f t="shared" si="10"/>
        <v>64875919</v>
      </c>
      <c r="Q66" s="17">
        <f t="shared" si="8"/>
        <v>64392899</v>
      </c>
      <c r="R66" s="8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41.1" customHeight="1" x14ac:dyDescent="0.3">
      <c r="A67" s="15">
        <v>62</v>
      </c>
      <c r="B67" s="19" t="s">
        <v>98</v>
      </c>
      <c r="C67" s="5" t="s">
        <v>159</v>
      </c>
      <c r="D67" s="21">
        <v>1</v>
      </c>
      <c r="E67" s="6" t="s">
        <v>167</v>
      </c>
      <c r="F67" s="30">
        <v>2129.4117647058824</v>
      </c>
      <c r="G67" s="28">
        <f t="shared" si="0"/>
        <v>404.58823529411768</v>
      </c>
      <c r="H67" s="28">
        <f t="shared" si="11"/>
        <v>2534</v>
      </c>
      <c r="I67" s="6" t="s">
        <v>17</v>
      </c>
      <c r="J67" s="28">
        <v>2347.8991596638657</v>
      </c>
      <c r="K67" s="28">
        <f t="shared" si="2"/>
        <v>446.10084033613447</v>
      </c>
      <c r="L67" s="28">
        <f t="shared" si="3"/>
        <v>2794</v>
      </c>
      <c r="M67" s="7" t="s">
        <v>18</v>
      </c>
      <c r="N67" s="27">
        <v>2455.4621848739498</v>
      </c>
      <c r="O67" s="27">
        <f t="shared" si="9"/>
        <v>466.53781512605048</v>
      </c>
      <c r="P67" s="7">
        <f t="shared" si="10"/>
        <v>2922.0000000000005</v>
      </c>
      <c r="Q67" s="17">
        <f t="shared" si="8"/>
        <v>2750</v>
      </c>
      <c r="R67" s="8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15.75" customHeight="1" x14ac:dyDescent="0.3">
      <c r="A68" s="15">
        <v>63</v>
      </c>
      <c r="B68" s="19" t="s">
        <v>99</v>
      </c>
      <c r="C68" s="26" t="s">
        <v>159</v>
      </c>
      <c r="D68" s="21">
        <v>1</v>
      </c>
      <c r="E68" s="6" t="s">
        <v>167</v>
      </c>
      <c r="F68" s="30">
        <v>570053.78151260503</v>
      </c>
      <c r="G68" s="28">
        <f t="shared" si="0"/>
        <v>108310.21848739496</v>
      </c>
      <c r="H68" s="28">
        <f t="shared" si="11"/>
        <v>678364</v>
      </c>
      <c r="I68" s="6" t="s">
        <v>17</v>
      </c>
      <c r="J68" s="30">
        <v>492293.27731092437</v>
      </c>
      <c r="K68" s="28">
        <f t="shared" si="2"/>
        <v>93535.722689075628</v>
      </c>
      <c r="L68" s="28">
        <f t="shared" si="3"/>
        <v>585829</v>
      </c>
      <c r="M68" s="7" t="s">
        <v>18</v>
      </c>
      <c r="N68" s="27">
        <v>587652.9411764706</v>
      </c>
      <c r="O68" s="27">
        <f t="shared" si="9"/>
        <v>111654.05882352941</v>
      </c>
      <c r="P68" s="7">
        <f t="shared" si="10"/>
        <v>699307</v>
      </c>
      <c r="Q68" s="17">
        <f t="shared" si="8"/>
        <v>654500</v>
      </c>
      <c r="R68" s="8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15.75" customHeight="1" x14ac:dyDescent="0.3">
      <c r="A69" s="15">
        <v>64</v>
      </c>
      <c r="B69" s="19" t="s">
        <v>100</v>
      </c>
      <c r="C69" s="26" t="s">
        <v>159</v>
      </c>
      <c r="D69" s="21">
        <v>1</v>
      </c>
      <c r="E69" s="6" t="s">
        <v>167</v>
      </c>
      <c r="F69" s="30">
        <v>272022.68907563027</v>
      </c>
      <c r="G69" s="28">
        <f t="shared" si="0"/>
        <v>51684.310924369755</v>
      </c>
      <c r="H69" s="28">
        <f t="shared" si="11"/>
        <v>323707</v>
      </c>
      <c r="I69" s="6" t="s">
        <v>17</v>
      </c>
      <c r="J69" s="30">
        <v>281228.57142857142</v>
      </c>
      <c r="K69" s="28">
        <f t="shared" si="2"/>
        <v>53433.428571428572</v>
      </c>
      <c r="L69" s="28">
        <f t="shared" si="3"/>
        <v>334662</v>
      </c>
      <c r="M69" s="7" t="s">
        <v>18</v>
      </c>
      <c r="N69" s="27">
        <v>286748.73949579831</v>
      </c>
      <c r="O69" s="27">
        <f t="shared" si="9"/>
        <v>54482.26050420168</v>
      </c>
      <c r="P69" s="7">
        <f t="shared" si="10"/>
        <v>341231</v>
      </c>
      <c r="Q69" s="17">
        <f t="shared" si="8"/>
        <v>333200</v>
      </c>
      <c r="R69" s="8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15.75" customHeight="1" x14ac:dyDescent="0.3">
      <c r="A70" s="15">
        <v>65</v>
      </c>
      <c r="B70" s="19" t="s">
        <v>101</v>
      </c>
      <c r="C70" s="26" t="s">
        <v>159</v>
      </c>
      <c r="D70" s="21">
        <v>1</v>
      </c>
      <c r="E70" s="6" t="s">
        <v>167</v>
      </c>
      <c r="F70" s="30">
        <v>31789.915966386558</v>
      </c>
      <c r="G70" s="28">
        <f t="shared" ref="G70:G123" si="12">F70*19%</f>
        <v>6040.0840336134461</v>
      </c>
      <c r="H70" s="28">
        <f t="shared" si="11"/>
        <v>37830</v>
      </c>
      <c r="I70" s="6" t="s">
        <v>17</v>
      </c>
      <c r="J70" s="30">
        <v>31554.621848739498</v>
      </c>
      <c r="K70" s="28">
        <f t="shared" ref="K70:K114" si="13">J70*19%</f>
        <v>5995.3781512605046</v>
      </c>
      <c r="L70" s="28">
        <f t="shared" ref="L70:L114" si="14">J70+K70</f>
        <v>37550</v>
      </c>
      <c r="M70" s="7" t="s">
        <v>18</v>
      </c>
      <c r="N70" s="27">
        <v>31949.579831932773</v>
      </c>
      <c r="O70" s="27">
        <f t="shared" si="9"/>
        <v>6070.4201680672268</v>
      </c>
      <c r="P70" s="7">
        <f t="shared" si="10"/>
        <v>38020</v>
      </c>
      <c r="Q70" s="17">
        <f t="shared" si="8"/>
        <v>37800</v>
      </c>
      <c r="R70" s="8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15.75" customHeight="1" x14ac:dyDescent="0.3">
      <c r="A71" s="15">
        <v>66</v>
      </c>
      <c r="B71" s="19" t="s">
        <v>102</v>
      </c>
      <c r="C71" s="26" t="s">
        <v>159</v>
      </c>
      <c r="D71" s="21">
        <v>1</v>
      </c>
      <c r="E71" s="6" t="s">
        <v>167</v>
      </c>
      <c r="F71" s="30">
        <v>39030.252100840335</v>
      </c>
      <c r="G71" s="28">
        <f t="shared" si="12"/>
        <v>7415.7478991596636</v>
      </c>
      <c r="H71" s="28">
        <f t="shared" si="11"/>
        <v>46446</v>
      </c>
      <c r="I71" s="6" t="s">
        <v>17</v>
      </c>
      <c r="J71" s="30">
        <v>42935.294117647063</v>
      </c>
      <c r="K71" s="28">
        <f t="shared" si="13"/>
        <v>8157.7058823529424</v>
      </c>
      <c r="L71" s="28">
        <f t="shared" si="14"/>
        <v>51093.000000000007</v>
      </c>
      <c r="M71" s="7" t="s">
        <v>18</v>
      </c>
      <c r="N71" s="27">
        <v>39042.857142857145</v>
      </c>
      <c r="O71" s="27">
        <f t="shared" si="9"/>
        <v>7418.1428571428578</v>
      </c>
      <c r="P71" s="7">
        <f t="shared" si="10"/>
        <v>46461</v>
      </c>
      <c r="Q71" s="17">
        <f t="shared" ref="Q71:Q134" si="15">AVERAGE(H71,L71,P71)</f>
        <v>48000</v>
      </c>
      <c r="R71" s="8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15.75" customHeight="1" x14ac:dyDescent="0.3">
      <c r="A72" s="15">
        <v>67</v>
      </c>
      <c r="B72" s="19" t="s">
        <v>103</v>
      </c>
      <c r="C72" s="26" t="s">
        <v>159</v>
      </c>
      <c r="D72" s="21">
        <v>1</v>
      </c>
      <c r="E72" s="6" t="s">
        <v>167</v>
      </c>
      <c r="F72" s="30">
        <v>457931.09243697481</v>
      </c>
      <c r="G72" s="28">
        <f t="shared" si="12"/>
        <v>87006.907563025219</v>
      </c>
      <c r="H72" s="28">
        <f t="shared" si="11"/>
        <v>544938</v>
      </c>
      <c r="I72" s="6" t="s">
        <v>17</v>
      </c>
      <c r="J72" s="30">
        <v>433124.36974789918</v>
      </c>
      <c r="K72" s="28">
        <f t="shared" si="13"/>
        <v>82293.630252100847</v>
      </c>
      <c r="L72" s="28">
        <f t="shared" si="14"/>
        <v>515418</v>
      </c>
      <c r="M72" s="7" t="s">
        <v>18</v>
      </c>
      <c r="N72" s="27">
        <v>458944.53781512607</v>
      </c>
      <c r="O72" s="27">
        <f t="shared" si="9"/>
        <v>87199.462184873948</v>
      </c>
      <c r="P72" s="7">
        <f t="shared" si="10"/>
        <v>546144</v>
      </c>
      <c r="Q72" s="17">
        <f t="shared" si="15"/>
        <v>535500</v>
      </c>
      <c r="R72" s="8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5.75" customHeight="1" x14ac:dyDescent="0.3">
      <c r="A73" s="15">
        <v>68</v>
      </c>
      <c r="B73" s="19" t="s">
        <v>104</v>
      </c>
      <c r="C73" s="26" t="s">
        <v>33</v>
      </c>
      <c r="D73" s="21">
        <v>1</v>
      </c>
      <c r="E73" s="6" t="s">
        <v>167</v>
      </c>
      <c r="F73" s="30">
        <v>229134.45378151262</v>
      </c>
      <c r="G73" s="28">
        <f t="shared" si="12"/>
        <v>43535.546218487398</v>
      </c>
      <c r="H73" s="28">
        <f t="shared" si="11"/>
        <v>272670</v>
      </c>
      <c r="I73" s="6" t="s">
        <v>17</v>
      </c>
      <c r="J73" s="30">
        <v>223473.94957983194</v>
      </c>
      <c r="K73" s="28">
        <f t="shared" si="13"/>
        <v>42460.050420168067</v>
      </c>
      <c r="L73" s="28">
        <f t="shared" si="14"/>
        <v>265934</v>
      </c>
      <c r="M73" s="7" t="s">
        <v>18</v>
      </c>
      <c r="N73" s="27">
        <v>216033.61344537817</v>
      </c>
      <c r="O73" s="27">
        <f t="shared" si="9"/>
        <v>41046.386554621851</v>
      </c>
      <c r="P73" s="7">
        <f t="shared" si="10"/>
        <v>257080.00000000003</v>
      </c>
      <c r="Q73" s="17">
        <f t="shared" si="15"/>
        <v>265228</v>
      </c>
      <c r="R73" s="8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5.75" customHeight="1" x14ac:dyDescent="0.3">
      <c r="A74" s="15">
        <v>69</v>
      </c>
      <c r="B74" s="19" t="s">
        <v>105</v>
      </c>
      <c r="C74" s="26" t="s">
        <v>31</v>
      </c>
      <c r="D74" s="21">
        <v>1</v>
      </c>
      <c r="E74" s="6" t="s">
        <v>167</v>
      </c>
      <c r="F74" s="30">
        <v>275961.34453781514</v>
      </c>
      <c r="G74" s="28">
        <f t="shared" si="12"/>
        <v>52432.655462184877</v>
      </c>
      <c r="H74" s="28">
        <f t="shared" si="11"/>
        <v>328394</v>
      </c>
      <c r="I74" s="6" t="s">
        <v>17</v>
      </c>
      <c r="J74" s="30">
        <v>294079.83193277312</v>
      </c>
      <c r="K74" s="28">
        <f t="shared" si="13"/>
        <v>55875.168067226892</v>
      </c>
      <c r="L74" s="28">
        <f t="shared" si="14"/>
        <v>349955</v>
      </c>
      <c r="M74" s="7" t="s">
        <v>18</v>
      </c>
      <c r="N74" s="27">
        <v>323958.82352941181</v>
      </c>
      <c r="O74" s="27">
        <f t="shared" si="9"/>
        <v>61552.176470588245</v>
      </c>
      <c r="P74" s="7">
        <f t="shared" si="10"/>
        <v>385511.00000000006</v>
      </c>
      <c r="Q74" s="17">
        <f t="shared" si="15"/>
        <v>354620</v>
      </c>
      <c r="R74" s="8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15.75" customHeight="1" x14ac:dyDescent="0.3">
      <c r="A75" s="15">
        <v>70</v>
      </c>
      <c r="B75" s="19" t="s">
        <v>106</v>
      </c>
      <c r="C75" s="26" t="s">
        <v>33</v>
      </c>
      <c r="D75" s="21">
        <v>1</v>
      </c>
      <c r="E75" s="6" t="s">
        <v>167</v>
      </c>
      <c r="F75" s="30">
        <v>489687.39495798323</v>
      </c>
      <c r="G75" s="28">
        <f t="shared" si="12"/>
        <v>93040.605042016818</v>
      </c>
      <c r="H75" s="28">
        <f t="shared" si="11"/>
        <v>582728</v>
      </c>
      <c r="I75" s="6" t="s">
        <v>17</v>
      </c>
      <c r="J75" s="30">
        <v>456398.31932773109</v>
      </c>
      <c r="K75" s="28">
        <f t="shared" si="13"/>
        <v>86715.680672268907</v>
      </c>
      <c r="L75" s="28">
        <f t="shared" si="14"/>
        <v>543114</v>
      </c>
      <c r="M75" s="7" t="s">
        <v>18</v>
      </c>
      <c r="N75" s="27">
        <v>443731.09243697481</v>
      </c>
      <c r="O75" s="27">
        <f t="shared" si="9"/>
        <v>84308.907563025219</v>
      </c>
      <c r="P75" s="7">
        <f t="shared" si="10"/>
        <v>528040</v>
      </c>
      <c r="Q75" s="17">
        <f t="shared" si="15"/>
        <v>551294</v>
      </c>
      <c r="R75" s="8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15.75" customHeight="1" x14ac:dyDescent="0.3">
      <c r="A76" s="15">
        <v>71</v>
      </c>
      <c r="B76" s="19" t="s">
        <v>107</v>
      </c>
      <c r="C76" s="26" t="s">
        <v>33</v>
      </c>
      <c r="D76" s="21">
        <v>1</v>
      </c>
      <c r="E76" s="6" t="s">
        <v>167</v>
      </c>
      <c r="F76" s="30">
        <v>720891.59663865552</v>
      </c>
      <c r="G76" s="28">
        <f t="shared" si="12"/>
        <v>136969.40336134456</v>
      </c>
      <c r="H76" s="28">
        <f t="shared" si="11"/>
        <v>857861.00000000012</v>
      </c>
      <c r="I76" s="6" t="s">
        <v>17</v>
      </c>
      <c r="J76" s="30">
        <v>637087.39495798317</v>
      </c>
      <c r="K76" s="28">
        <f t="shared" si="13"/>
        <v>121046.6050420168</v>
      </c>
      <c r="L76" s="28">
        <f t="shared" si="14"/>
        <v>758134</v>
      </c>
      <c r="M76" s="7" t="s">
        <v>18</v>
      </c>
      <c r="N76" s="27">
        <v>635763.02521008404</v>
      </c>
      <c r="O76" s="27">
        <f t="shared" si="9"/>
        <v>120794.97478991597</v>
      </c>
      <c r="P76" s="7">
        <f t="shared" si="10"/>
        <v>756558</v>
      </c>
      <c r="Q76" s="17">
        <f t="shared" si="15"/>
        <v>790851</v>
      </c>
      <c r="R76" s="8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15.75" customHeight="1" x14ac:dyDescent="0.3">
      <c r="A77" s="15">
        <v>72</v>
      </c>
      <c r="B77" s="19" t="s">
        <v>108</v>
      </c>
      <c r="C77" s="26" t="s">
        <v>164</v>
      </c>
      <c r="D77" s="21">
        <v>1</v>
      </c>
      <c r="E77" s="6" t="s">
        <v>167</v>
      </c>
      <c r="F77" s="30">
        <v>244489.91596638656</v>
      </c>
      <c r="G77" s="28">
        <f t="shared" si="12"/>
        <v>46453.08403361345</v>
      </c>
      <c r="H77" s="28">
        <f t="shared" si="11"/>
        <v>290943</v>
      </c>
      <c r="I77" s="6" t="s">
        <v>17</v>
      </c>
      <c r="J77" s="30">
        <v>233541.17647058825</v>
      </c>
      <c r="K77" s="28">
        <f t="shared" si="13"/>
        <v>44372.823529411769</v>
      </c>
      <c r="L77" s="28">
        <f t="shared" si="14"/>
        <v>277914</v>
      </c>
      <c r="M77" s="7" t="s">
        <v>18</v>
      </c>
      <c r="N77" s="27">
        <v>271968.90756302525</v>
      </c>
      <c r="O77" s="27">
        <f t="shared" si="9"/>
        <v>51674.092436974795</v>
      </c>
      <c r="P77" s="7">
        <f t="shared" si="10"/>
        <v>323643.00000000006</v>
      </c>
      <c r="Q77" s="17">
        <f t="shared" si="15"/>
        <v>297500</v>
      </c>
      <c r="R77" s="8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15.75" customHeight="1" x14ac:dyDescent="0.3">
      <c r="A78" s="15">
        <v>73</v>
      </c>
      <c r="B78" s="19" t="s">
        <v>109</v>
      </c>
      <c r="C78" s="26" t="s">
        <v>162</v>
      </c>
      <c r="D78" s="21">
        <v>1</v>
      </c>
      <c r="E78" s="6" t="s">
        <v>167</v>
      </c>
      <c r="F78" s="30">
        <v>548937.8151260505</v>
      </c>
      <c r="G78" s="28">
        <f t="shared" si="12"/>
        <v>104298.18487394959</v>
      </c>
      <c r="H78" s="28">
        <f t="shared" si="11"/>
        <v>653236.00000000012</v>
      </c>
      <c r="I78" s="6" t="s">
        <v>17</v>
      </c>
      <c r="J78" s="30">
        <v>520687.39495798323</v>
      </c>
      <c r="K78" s="28">
        <f t="shared" si="13"/>
        <v>98930.605042016818</v>
      </c>
      <c r="L78" s="28">
        <f t="shared" si="14"/>
        <v>619618</v>
      </c>
      <c r="M78" s="7" t="s">
        <v>18</v>
      </c>
      <c r="N78" s="27">
        <v>580374.78991596645</v>
      </c>
      <c r="O78" s="27">
        <f t="shared" si="9"/>
        <v>110271.21008403362</v>
      </c>
      <c r="P78" s="7">
        <f t="shared" si="10"/>
        <v>690646.00000000012</v>
      </c>
      <c r="Q78" s="17">
        <f t="shared" si="15"/>
        <v>654500</v>
      </c>
      <c r="R78" s="8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30.9" customHeight="1" x14ac:dyDescent="0.3">
      <c r="A79" s="15">
        <v>74</v>
      </c>
      <c r="B79" s="19" t="s">
        <v>110</v>
      </c>
      <c r="C79" s="26" t="s">
        <v>31</v>
      </c>
      <c r="D79" s="21">
        <v>1</v>
      </c>
      <c r="E79" s="6" t="s">
        <v>167</v>
      </c>
      <c r="F79" s="30">
        <v>2333520.1680672271</v>
      </c>
      <c r="G79" s="28">
        <f t="shared" si="12"/>
        <v>443368.83193277317</v>
      </c>
      <c r="H79" s="28">
        <f t="shared" si="11"/>
        <v>2776889.0000000005</v>
      </c>
      <c r="I79" s="6" t="s">
        <v>17</v>
      </c>
      <c r="J79" s="30">
        <v>1956859.6638655462</v>
      </c>
      <c r="K79" s="28">
        <f t="shared" si="13"/>
        <v>371803.33613445377</v>
      </c>
      <c r="L79" s="28">
        <f t="shared" si="14"/>
        <v>2328663</v>
      </c>
      <c r="M79" s="7" t="s">
        <v>18</v>
      </c>
      <c r="N79" s="27">
        <v>2443420.1680672271</v>
      </c>
      <c r="O79" s="27">
        <f t="shared" si="9"/>
        <v>464249.83193277317</v>
      </c>
      <c r="P79" s="7">
        <f t="shared" si="10"/>
        <v>2907670.0000000005</v>
      </c>
      <c r="Q79" s="17">
        <f t="shared" si="15"/>
        <v>2671074</v>
      </c>
      <c r="R79" s="8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15.75" customHeight="1" x14ac:dyDescent="0.3">
      <c r="A80" s="15">
        <v>75</v>
      </c>
      <c r="B80" s="19" t="s">
        <v>111</v>
      </c>
      <c r="C80" s="26" t="s">
        <v>31</v>
      </c>
      <c r="D80" s="21">
        <v>1</v>
      </c>
      <c r="E80" s="6" t="s">
        <v>167</v>
      </c>
      <c r="F80" s="30">
        <v>1443532.7731092437</v>
      </c>
      <c r="G80" s="28">
        <f t="shared" si="12"/>
        <v>274271.22689075628</v>
      </c>
      <c r="H80" s="28">
        <f t="shared" si="11"/>
        <v>1717804</v>
      </c>
      <c r="I80" s="6" t="s">
        <v>17</v>
      </c>
      <c r="J80" s="30">
        <v>1290346.218487395</v>
      </c>
      <c r="K80" s="28">
        <f t="shared" si="13"/>
        <v>245165.78151260506</v>
      </c>
      <c r="L80" s="28">
        <f t="shared" si="14"/>
        <v>1535512</v>
      </c>
      <c r="M80" s="7" t="s">
        <v>18</v>
      </c>
      <c r="N80" s="27">
        <v>1458772.2689075631</v>
      </c>
      <c r="O80" s="27">
        <f t="shared" si="9"/>
        <v>277166.731092437</v>
      </c>
      <c r="P80" s="7">
        <f t="shared" si="10"/>
        <v>1735939</v>
      </c>
      <c r="Q80" s="17">
        <f t="shared" si="15"/>
        <v>1663085</v>
      </c>
      <c r="R80" s="8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35.4" customHeight="1" x14ac:dyDescent="0.3">
      <c r="A81" s="15">
        <v>76</v>
      </c>
      <c r="B81" s="19" t="s">
        <v>112</v>
      </c>
      <c r="C81" s="26" t="s">
        <v>159</v>
      </c>
      <c r="D81" s="21">
        <v>1</v>
      </c>
      <c r="E81" s="6" t="s">
        <v>167</v>
      </c>
      <c r="F81" s="30">
        <v>29661.344537815126</v>
      </c>
      <c r="G81" s="28">
        <f t="shared" si="12"/>
        <v>5635.6554621848745</v>
      </c>
      <c r="H81" s="28">
        <f t="shared" si="11"/>
        <v>35297</v>
      </c>
      <c r="I81" s="6" t="s">
        <v>17</v>
      </c>
      <c r="J81" s="30">
        <v>26496.638655462186</v>
      </c>
      <c r="K81" s="28">
        <f t="shared" si="13"/>
        <v>5034.3613445378151</v>
      </c>
      <c r="L81" s="28">
        <f t="shared" si="14"/>
        <v>31531</v>
      </c>
      <c r="M81" s="7" t="s">
        <v>18</v>
      </c>
      <c r="N81" s="27">
        <v>31194.957983193279</v>
      </c>
      <c r="O81" s="27">
        <f t="shared" si="9"/>
        <v>5927.042016806723</v>
      </c>
      <c r="P81" s="7">
        <f t="shared" si="10"/>
        <v>37122</v>
      </c>
      <c r="Q81" s="17">
        <f t="shared" si="15"/>
        <v>34650</v>
      </c>
      <c r="R81" s="8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15.75" customHeight="1" x14ac:dyDescent="0.3">
      <c r="A82" s="15">
        <v>77</v>
      </c>
      <c r="B82" s="19" t="s">
        <v>113</v>
      </c>
      <c r="C82" s="26" t="s">
        <v>159</v>
      </c>
      <c r="D82" s="21">
        <v>1</v>
      </c>
      <c r="E82" s="6" t="s">
        <v>167</v>
      </c>
      <c r="F82" s="30">
        <v>6250.4201680672268</v>
      </c>
      <c r="G82" s="28">
        <f t="shared" si="12"/>
        <v>1187.579831932773</v>
      </c>
      <c r="H82" s="28">
        <f t="shared" si="11"/>
        <v>7438</v>
      </c>
      <c r="I82" s="6" t="s">
        <v>17</v>
      </c>
      <c r="J82" s="30">
        <v>5615.9663865546217</v>
      </c>
      <c r="K82" s="28">
        <f t="shared" si="13"/>
        <v>1067.0336134453783</v>
      </c>
      <c r="L82" s="28">
        <f t="shared" si="14"/>
        <v>6683</v>
      </c>
      <c r="M82" s="7" t="s">
        <v>18</v>
      </c>
      <c r="N82" s="27">
        <v>6022.6890756302528</v>
      </c>
      <c r="O82" s="27">
        <f t="shared" si="9"/>
        <v>1144.3109243697481</v>
      </c>
      <c r="P82" s="7">
        <f t="shared" si="10"/>
        <v>7167.0000000000009</v>
      </c>
      <c r="Q82" s="17">
        <f t="shared" si="15"/>
        <v>7096</v>
      </c>
      <c r="R82" s="8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15.75" customHeight="1" x14ac:dyDescent="0.3">
      <c r="A83" s="15">
        <v>78</v>
      </c>
      <c r="B83" s="19" t="s">
        <v>114</v>
      </c>
      <c r="C83" s="26" t="s">
        <v>160</v>
      </c>
      <c r="D83" s="21">
        <v>1</v>
      </c>
      <c r="E83" s="6" t="s">
        <v>167</v>
      </c>
      <c r="F83" s="30">
        <v>5367133.6134453788</v>
      </c>
      <c r="G83" s="28">
        <f t="shared" si="12"/>
        <v>1019755.386554622</v>
      </c>
      <c r="H83" s="28">
        <f t="shared" si="11"/>
        <v>6386889.0000000009</v>
      </c>
      <c r="I83" s="6" t="s">
        <v>17</v>
      </c>
      <c r="J83" s="30">
        <v>5212472.2689075628</v>
      </c>
      <c r="K83" s="28">
        <f t="shared" si="13"/>
        <v>990369.73109243694</v>
      </c>
      <c r="L83" s="28">
        <f t="shared" si="14"/>
        <v>6202842</v>
      </c>
      <c r="M83" s="7" t="s">
        <v>18</v>
      </c>
      <c r="N83" s="27">
        <v>5491822.6890756302</v>
      </c>
      <c r="O83" s="27">
        <f t="shared" si="9"/>
        <v>1043446.3109243697</v>
      </c>
      <c r="P83" s="7">
        <f t="shared" si="10"/>
        <v>6535269</v>
      </c>
      <c r="Q83" s="17">
        <f t="shared" si="15"/>
        <v>6375000</v>
      </c>
      <c r="R83" s="8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15.75" customHeight="1" x14ac:dyDescent="0.3">
      <c r="A84" s="15">
        <v>79</v>
      </c>
      <c r="B84" s="19" t="s">
        <v>115</v>
      </c>
      <c r="C84" s="26" t="s">
        <v>159</v>
      </c>
      <c r="D84" s="21">
        <v>1</v>
      </c>
      <c r="E84" s="6" t="s">
        <v>167</v>
      </c>
      <c r="F84" s="30">
        <v>578.99159663865544</v>
      </c>
      <c r="G84" s="28">
        <f t="shared" si="12"/>
        <v>110.00840336134453</v>
      </c>
      <c r="H84" s="28">
        <f t="shared" si="11"/>
        <v>689</v>
      </c>
      <c r="I84" s="6" t="s">
        <v>17</v>
      </c>
      <c r="J84" s="30">
        <v>701.68067226890764</v>
      </c>
      <c r="K84" s="28">
        <f t="shared" si="13"/>
        <v>133.31932773109244</v>
      </c>
      <c r="L84" s="28">
        <f t="shared" si="14"/>
        <v>835.00000000000011</v>
      </c>
      <c r="M84" s="7" t="s">
        <v>18</v>
      </c>
      <c r="N84" s="27">
        <v>559.66386554621852</v>
      </c>
      <c r="O84" s="27">
        <f t="shared" si="9"/>
        <v>106.33613445378153</v>
      </c>
      <c r="P84" s="7">
        <f t="shared" si="10"/>
        <v>666</v>
      </c>
      <c r="Q84" s="17">
        <f t="shared" si="15"/>
        <v>730</v>
      </c>
      <c r="R84" s="8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15.75" customHeight="1" x14ac:dyDescent="0.3">
      <c r="A85" s="15">
        <v>80</v>
      </c>
      <c r="B85" s="19" t="s">
        <v>116</v>
      </c>
      <c r="C85" s="26" t="s">
        <v>159</v>
      </c>
      <c r="D85" s="21">
        <v>1</v>
      </c>
      <c r="E85" s="6" t="s">
        <v>167</v>
      </c>
      <c r="F85" s="30">
        <v>196.63865546218489</v>
      </c>
      <c r="G85" s="28">
        <f t="shared" si="12"/>
        <v>37.361344537815128</v>
      </c>
      <c r="H85" s="28">
        <f t="shared" si="11"/>
        <v>234</v>
      </c>
      <c r="I85" s="6" t="s">
        <v>17</v>
      </c>
      <c r="J85" s="30">
        <v>242.85714285714286</v>
      </c>
      <c r="K85" s="28">
        <f t="shared" si="13"/>
        <v>46.142857142857146</v>
      </c>
      <c r="L85" s="28">
        <f t="shared" si="14"/>
        <v>289</v>
      </c>
      <c r="M85" s="7" t="s">
        <v>18</v>
      </c>
      <c r="N85" s="27">
        <v>203.36134453781514</v>
      </c>
      <c r="O85" s="27">
        <f t="shared" si="9"/>
        <v>38.638655462184879</v>
      </c>
      <c r="P85" s="7">
        <f t="shared" si="10"/>
        <v>242.00000000000003</v>
      </c>
      <c r="Q85" s="17">
        <f t="shared" si="15"/>
        <v>255</v>
      </c>
      <c r="R85" s="8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15.75" customHeight="1" x14ac:dyDescent="0.3">
      <c r="A86" s="15">
        <v>81</v>
      </c>
      <c r="B86" s="19" t="s">
        <v>117</v>
      </c>
      <c r="C86" s="26" t="s">
        <v>159</v>
      </c>
      <c r="D86" s="21">
        <v>1</v>
      </c>
      <c r="E86" s="6" t="s">
        <v>167</v>
      </c>
      <c r="F86" s="30">
        <v>687.39495798319331</v>
      </c>
      <c r="G86" s="28">
        <f t="shared" si="12"/>
        <v>130.60504201680672</v>
      </c>
      <c r="H86" s="28">
        <f t="shared" si="11"/>
        <v>818</v>
      </c>
      <c r="I86" s="6" t="s">
        <v>17</v>
      </c>
      <c r="J86" s="30">
        <v>741.17647058823536</v>
      </c>
      <c r="K86" s="28">
        <f t="shared" si="13"/>
        <v>140.82352941176472</v>
      </c>
      <c r="L86" s="28">
        <f t="shared" si="14"/>
        <v>882.00000000000011</v>
      </c>
      <c r="M86" s="7" t="s">
        <v>18</v>
      </c>
      <c r="N86" s="27">
        <v>671.42857142857144</v>
      </c>
      <c r="O86" s="27">
        <f t="shared" si="9"/>
        <v>127.57142857142857</v>
      </c>
      <c r="P86" s="7">
        <f t="shared" si="10"/>
        <v>799</v>
      </c>
      <c r="Q86" s="17">
        <f t="shared" si="15"/>
        <v>833</v>
      </c>
      <c r="R86" s="8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15.75" customHeight="1" x14ac:dyDescent="0.3">
      <c r="A87" s="15">
        <v>82</v>
      </c>
      <c r="B87" s="19" t="s">
        <v>21</v>
      </c>
      <c r="C87" s="26" t="s">
        <v>159</v>
      </c>
      <c r="D87" s="21">
        <v>1</v>
      </c>
      <c r="E87" s="6" t="s">
        <v>167</v>
      </c>
      <c r="F87" s="30">
        <v>620.1680672268908</v>
      </c>
      <c r="G87" s="28">
        <f t="shared" si="12"/>
        <v>117.83193277310926</v>
      </c>
      <c r="H87" s="28">
        <f t="shared" si="11"/>
        <v>738</v>
      </c>
      <c r="I87" s="6" t="s">
        <v>17</v>
      </c>
      <c r="J87" s="30">
        <v>474.78991596638656</v>
      </c>
      <c r="K87" s="28">
        <f t="shared" si="13"/>
        <v>90.210084033613441</v>
      </c>
      <c r="L87" s="28">
        <f t="shared" si="14"/>
        <v>565</v>
      </c>
      <c r="M87" s="7" t="s">
        <v>18</v>
      </c>
      <c r="N87" s="27">
        <v>619.32773109243703</v>
      </c>
      <c r="O87" s="27">
        <f t="shared" si="9"/>
        <v>117.67226890756304</v>
      </c>
      <c r="P87" s="7">
        <f t="shared" si="10"/>
        <v>737.00000000000011</v>
      </c>
      <c r="Q87" s="17">
        <f t="shared" si="15"/>
        <v>680</v>
      </c>
      <c r="R87" s="8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15.75" customHeight="1" x14ac:dyDescent="0.3">
      <c r="A88" s="15">
        <v>83</v>
      </c>
      <c r="B88" s="18" t="s">
        <v>118</v>
      </c>
      <c r="C88" s="26" t="s">
        <v>159</v>
      </c>
      <c r="D88" s="21">
        <v>1</v>
      </c>
      <c r="E88" s="6" t="s">
        <v>167</v>
      </c>
      <c r="F88" s="30">
        <v>1976218.487394958</v>
      </c>
      <c r="G88" s="28">
        <f t="shared" si="12"/>
        <v>375481.51260504202</v>
      </c>
      <c r="H88" s="28">
        <f t="shared" si="11"/>
        <v>2351700</v>
      </c>
      <c r="I88" s="6" t="s">
        <v>17</v>
      </c>
      <c r="J88" s="30">
        <v>1973300</v>
      </c>
      <c r="K88" s="28">
        <f t="shared" si="13"/>
        <v>374927</v>
      </c>
      <c r="L88" s="28">
        <f t="shared" si="14"/>
        <v>2348227</v>
      </c>
      <c r="M88" s="7" t="s">
        <v>18</v>
      </c>
      <c r="N88" s="27">
        <v>2100901.6806722688</v>
      </c>
      <c r="O88" s="27">
        <f t="shared" si="9"/>
        <v>399171.31932773109</v>
      </c>
      <c r="P88" s="7">
        <f t="shared" si="10"/>
        <v>2500073</v>
      </c>
      <c r="Q88" s="17">
        <f t="shared" si="15"/>
        <v>2400000</v>
      </c>
      <c r="R88" s="8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15.75" customHeight="1" x14ac:dyDescent="0.3">
      <c r="A89" s="15">
        <v>84</v>
      </c>
      <c r="B89" s="18" t="s">
        <v>119</v>
      </c>
      <c r="C89" s="26" t="s">
        <v>159</v>
      </c>
      <c r="D89" s="21">
        <v>1</v>
      </c>
      <c r="E89" s="6" t="s">
        <v>167</v>
      </c>
      <c r="F89" s="30">
        <v>15158.823529411766</v>
      </c>
      <c r="G89" s="28">
        <f t="shared" si="12"/>
        <v>2880.1764705882356</v>
      </c>
      <c r="H89" s="28">
        <f t="shared" si="11"/>
        <v>18039</v>
      </c>
      <c r="I89" s="6" t="s">
        <v>17</v>
      </c>
      <c r="J89" s="30">
        <v>16153.781512605043</v>
      </c>
      <c r="K89" s="28">
        <f t="shared" si="13"/>
        <v>3069.2184873949582</v>
      </c>
      <c r="L89" s="28">
        <f t="shared" si="14"/>
        <v>19223</v>
      </c>
      <c r="M89" s="7" t="s">
        <v>18</v>
      </c>
      <c r="N89" s="27">
        <v>14756.302521008403</v>
      </c>
      <c r="O89" s="27">
        <f t="shared" ref="O89:O114" si="16">N89*19%</f>
        <v>2803.6974789915967</v>
      </c>
      <c r="P89" s="7">
        <f t="shared" ref="P89:P114" si="17">N89+O89</f>
        <v>17560</v>
      </c>
      <c r="Q89" s="17">
        <f t="shared" si="15"/>
        <v>18274</v>
      </c>
      <c r="R89" s="8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15.75" customHeight="1" x14ac:dyDescent="0.3">
      <c r="A90" s="15">
        <v>85</v>
      </c>
      <c r="B90" s="18" t="s">
        <v>120</v>
      </c>
      <c r="C90" s="26" t="s">
        <v>159</v>
      </c>
      <c r="D90" s="21">
        <v>1</v>
      </c>
      <c r="E90" s="6" t="s">
        <v>167</v>
      </c>
      <c r="F90" s="30">
        <v>12300</v>
      </c>
      <c r="G90" s="28">
        <f t="shared" si="12"/>
        <v>2337</v>
      </c>
      <c r="H90" s="28">
        <f t="shared" si="11"/>
        <v>14637</v>
      </c>
      <c r="I90" s="6" t="s">
        <v>17</v>
      </c>
      <c r="J90" s="30">
        <v>13194.957983193279</v>
      </c>
      <c r="K90" s="28">
        <f t="shared" si="13"/>
        <v>2507.042016806723</v>
      </c>
      <c r="L90" s="28">
        <f t="shared" si="14"/>
        <v>15702.000000000002</v>
      </c>
      <c r="M90" s="7" t="s">
        <v>18</v>
      </c>
      <c r="N90" s="27">
        <v>12524.36974789916</v>
      </c>
      <c r="O90" s="27">
        <f t="shared" si="16"/>
        <v>2379.6302521008406</v>
      </c>
      <c r="P90" s="7">
        <f t="shared" si="17"/>
        <v>14904</v>
      </c>
      <c r="Q90" s="17">
        <f t="shared" si="15"/>
        <v>15081</v>
      </c>
      <c r="R90" s="8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15.75" customHeight="1" x14ac:dyDescent="0.3">
      <c r="A91" s="15">
        <v>86</v>
      </c>
      <c r="B91" s="18" t="s">
        <v>121</v>
      </c>
      <c r="C91" s="26" t="s">
        <v>159</v>
      </c>
      <c r="D91" s="21">
        <v>1</v>
      </c>
      <c r="E91" s="6" t="s">
        <v>167</v>
      </c>
      <c r="F91" s="30">
        <v>11834.453781512606</v>
      </c>
      <c r="G91" s="28">
        <f t="shared" si="12"/>
        <v>2248.546218487395</v>
      </c>
      <c r="H91" s="28">
        <f t="shared" si="11"/>
        <v>14083</v>
      </c>
      <c r="I91" s="6" t="s">
        <v>17</v>
      </c>
      <c r="J91" s="30">
        <v>9947.0588235294126</v>
      </c>
      <c r="K91" s="28">
        <f t="shared" si="13"/>
        <v>1889.9411764705885</v>
      </c>
      <c r="L91" s="28">
        <f t="shared" si="14"/>
        <v>11837.000000000002</v>
      </c>
      <c r="M91" s="7" t="s">
        <v>18</v>
      </c>
      <c r="N91" s="27">
        <v>11064.705882352942</v>
      </c>
      <c r="O91" s="27">
        <f t="shared" si="16"/>
        <v>2102.294117647059</v>
      </c>
      <c r="P91" s="7">
        <f t="shared" si="17"/>
        <v>13167.000000000002</v>
      </c>
      <c r="Q91" s="17">
        <f t="shared" si="15"/>
        <v>13029</v>
      </c>
      <c r="R91" s="8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15.75" customHeight="1" x14ac:dyDescent="0.3">
      <c r="A92" s="15">
        <v>87</v>
      </c>
      <c r="B92" s="18" t="s">
        <v>28</v>
      </c>
      <c r="C92" s="26" t="s">
        <v>159</v>
      </c>
      <c r="D92" s="21">
        <v>1</v>
      </c>
      <c r="E92" s="6" t="s">
        <v>167</v>
      </c>
      <c r="F92" s="30">
        <v>1321.0084033613446</v>
      </c>
      <c r="G92" s="28">
        <f t="shared" si="12"/>
        <v>250.99159663865547</v>
      </c>
      <c r="H92" s="28">
        <f t="shared" si="11"/>
        <v>1572</v>
      </c>
      <c r="I92" s="6" t="s">
        <v>17</v>
      </c>
      <c r="J92" s="30">
        <v>1450.420168067227</v>
      </c>
      <c r="K92" s="28">
        <f t="shared" si="13"/>
        <v>275.57983193277312</v>
      </c>
      <c r="L92" s="28">
        <f t="shared" si="14"/>
        <v>1726</v>
      </c>
      <c r="M92" s="7" t="s">
        <v>18</v>
      </c>
      <c r="N92" s="27">
        <v>1468.90756302521</v>
      </c>
      <c r="O92" s="27">
        <f t="shared" si="16"/>
        <v>279.0924369747899</v>
      </c>
      <c r="P92" s="7">
        <f t="shared" si="17"/>
        <v>1748</v>
      </c>
      <c r="Q92" s="17">
        <f t="shared" si="15"/>
        <v>1682</v>
      </c>
      <c r="R92" s="8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15.75" customHeight="1" x14ac:dyDescent="0.3">
      <c r="A93" s="15">
        <v>88</v>
      </c>
      <c r="B93" s="18" t="s">
        <v>122</v>
      </c>
      <c r="C93" s="26" t="s">
        <v>159</v>
      </c>
      <c r="D93" s="21">
        <v>1</v>
      </c>
      <c r="E93" s="6" t="s">
        <v>167</v>
      </c>
      <c r="F93" s="30">
        <v>18889.915966386554</v>
      </c>
      <c r="G93" s="28">
        <f t="shared" si="12"/>
        <v>3589.0840336134452</v>
      </c>
      <c r="H93" s="28">
        <f t="shared" si="11"/>
        <v>22479</v>
      </c>
      <c r="I93" s="6" t="s">
        <v>17</v>
      </c>
      <c r="J93" s="30">
        <v>21645.378151260506</v>
      </c>
      <c r="K93" s="28">
        <f t="shared" si="13"/>
        <v>4112.6218487394963</v>
      </c>
      <c r="L93" s="28">
        <f t="shared" si="14"/>
        <v>25758</v>
      </c>
      <c r="M93" s="7" t="s">
        <v>18</v>
      </c>
      <c r="N93" s="27">
        <v>18650.420168067227</v>
      </c>
      <c r="O93" s="27">
        <f t="shared" si="16"/>
        <v>3543.5798319327732</v>
      </c>
      <c r="P93" s="7">
        <f t="shared" si="17"/>
        <v>22194</v>
      </c>
      <c r="Q93" s="17">
        <f t="shared" si="15"/>
        <v>23477</v>
      </c>
      <c r="R93" s="8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15.75" customHeight="1" x14ac:dyDescent="0.3">
      <c r="A94" s="15">
        <v>89</v>
      </c>
      <c r="B94" s="18" t="s">
        <v>123</v>
      </c>
      <c r="C94" s="26" t="s">
        <v>159</v>
      </c>
      <c r="D94" s="21">
        <v>1</v>
      </c>
      <c r="E94" s="6" t="s">
        <v>167</v>
      </c>
      <c r="F94" s="30">
        <v>873.94957983193285</v>
      </c>
      <c r="G94" s="28">
        <f t="shared" si="12"/>
        <v>166.05042016806723</v>
      </c>
      <c r="H94" s="28">
        <f>+G94+F94</f>
        <v>1040</v>
      </c>
      <c r="I94" s="6" t="s">
        <v>17</v>
      </c>
      <c r="J94" s="30">
        <v>935.2941176470589</v>
      </c>
      <c r="K94" s="28">
        <f t="shared" si="13"/>
        <v>177.70588235294119</v>
      </c>
      <c r="L94" s="28">
        <f t="shared" si="14"/>
        <v>1113</v>
      </c>
      <c r="M94" s="7" t="s">
        <v>18</v>
      </c>
      <c r="N94" s="27">
        <v>893.27731092436977</v>
      </c>
      <c r="O94" s="27">
        <f t="shared" si="16"/>
        <v>169.72268907563026</v>
      </c>
      <c r="P94" s="7">
        <f t="shared" si="17"/>
        <v>1063</v>
      </c>
      <c r="Q94" s="17">
        <f t="shared" si="15"/>
        <v>1072</v>
      </c>
      <c r="R94" s="8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15.75" customHeight="1" x14ac:dyDescent="0.3">
      <c r="A95" s="15">
        <v>90</v>
      </c>
      <c r="B95" s="18" t="s">
        <v>124</v>
      </c>
      <c r="C95" s="26" t="s">
        <v>159</v>
      </c>
      <c r="D95" s="21">
        <v>1</v>
      </c>
      <c r="E95" s="6" t="s">
        <v>167</v>
      </c>
      <c r="F95" s="30">
        <v>7400.8403361344544</v>
      </c>
      <c r="G95" s="28">
        <f t="shared" si="12"/>
        <v>1406.1596638655465</v>
      </c>
      <c r="H95" s="28">
        <f t="shared" si="11"/>
        <v>8807</v>
      </c>
      <c r="I95" s="6" t="s">
        <v>17</v>
      </c>
      <c r="J95" s="30">
        <v>6284.8739495798318</v>
      </c>
      <c r="K95" s="28">
        <f t="shared" si="13"/>
        <v>1194.126050420168</v>
      </c>
      <c r="L95" s="28">
        <f t="shared" si="14"/>
        <v>7479</v>
      </c>
      <c r="M95" s="7" t="s">
        <v>18</v>
      </c>
      <c r="N95" s="27">
        <v>7422.6890756302528</v>
      </c>
      <c r="O95" s="27">
        <f t="shared" si="16"/>
        <v>1410.3109243697481</v>
      </c>
      <c r="P95" s="7">
        <f t="shared" si="17"/>
        <v>8833</v>
      </c>
      <c r="Q95" s="17">
        <f t="shared" si="15"/>
        <v>8373</v>
      </c>
      <c r="R95" s="8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15.75" customHeight="1" x14ac:dyDescent="0.3">
      <c r="A96" s="15">
        <v>91</v>
      </c>
      <c r="B96" s="18" t="s">
        <v>125</v>
      </c>
      <c r="C96" s="26" t="s">
        <v>159</v>
      </c>
      <c r="D96" s="21">
        <v>1</v>
      </c>
      <c r="E96" s="6" t="s">
        <v>167</v>
      </c>
      <c r="F96" s="30">
        <v>37831.092436974788</v>
      </c>
      <c r="G96" s="28">
        <f t="shared" si="12"/>
        <v>7187.90756302521</v>
      </c>
      <c r="H96" s="28">
        <f t="shared" si="11"/>
        <v>45019</v>
      </c>
      <c r="I96" s="6" t="s">
        <v>17</v>
      </c>
      <c r="J96" s="30">
        <v>37265.546218487398</v>
      </c>
      <c r="K96" s="28">
        <f t="shared" si="13"/>
        <v>7080.4537815126059</v>
      </c>
      <c r="L96" s="28">
        <f t="shared" si="14"/>
        <v>44346</v>
      </c>
      <c r="M96" s="7" t="s">
        <v>18</v>
      </c>
      <c r="N96" s="27">
        <v>41573.10924369748</v>
      </c>
      <c r="O96" s="27">
        <f t="shared" si="16"/>
        <v>7898.8907563025214</v>
      </c>
      <c r="P96" s="7">
        <f t="shared" si="17"/>
        <v>49472</v>
      </c>
      <c r="Q96" s="17">
        <f t="shared" si="15"/>
        <v>46279</v>
      </c>
      <c r="R96" s="8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15.75" customHeight="1" x14ac:dyDescent="0.3">
      <c r="A97" s="15">
        <v>92</v>
      </c>
      <c r="B97" s="18" t="s">
        <v>126</v>
      </c>
      <c r="C97" s="26" t="s">
        <v>159</v>
      </c>
      <c r="D97" s="21">
        <v>1</v>
      </c>
      <c r="E97" s="6" t="s">
        <v>167</v>
      </c>
      <c r="F97" s="30">
        <v>140043.69747899161</v>
      </c>
      <c r="G97" s="28">
        <f t="shared" si="12"/>
        <v>26608.302521008405</v>
      </c>
      <c r="H97" s="28">
        <f t="shared" si="11"/>
        <v>166652.00000000003</v>
      </c>
      <c r="I97" s="6" t="s">
        <v>17</v>
      </c>
      <c r="J97" s="30">
        <v>133954.62184873951</v>
      </c>
      <c r="K97" s="28">
        <f t="shared" si="13"/>
        <v>25451.378151260506</v>
      </c>
      <c r="L97" s="28">
        <f t="shared" si="14"/>
        <v>159406</v>
      </c>
      <c r="M97" s="7" t="s">
        <v>18</v>
      </c>
      <c r="N97" s="27">
        <v>128150.42016806723</v>
      </c>
      <c r="O97" s="27">
        <f t="shared" si="16"/>
        <v>24348.579831932773</v>
      </c>
      <c r="P97" s="7">
        <f t="shared" si="17"/>
        <v>152499</v>
      </c>
      <c r="Q97" s="17">
        <f t="shared" si="15"/>
        <v>159519</v>
      </c>
      <c r="R97" s="8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15.75" customHeight="1" x14ac:dyDescent="0.3">
      <c r="A98" s="40">
        <v>93</v>
      </c>
      <c r="B98" s="18" t="s">
        <v>127</v>
      </c>
      <c r="C98" s="26" t="s">
        <v>159</v>
      </c>
      <c r="D98" s="21">
        <v>1</v>
      </c>
      <c r="E98" s="41" t="s">
        <v>167</v>
      </c>
      <c r="F98" s="30">
        <v>35441147</v>
      </c>
      <c r="G98" s="42">
        <f>F98*19%*0</f>
        <v>0</v>
      </c>
      <c r="H98" s="42">
        <f t="shared" si="11"/>
        <v>35441147</v>
      </c>
      <c r="I98" s="41" t="s">
        <v>17</v>
      </c>
      <c r="J98" s="30">
        <v>31134355</v>
      </c>
      <c r="K98" s="42">
        <f>J98*19%*0</f>
        <v>0</v>
      </c>
      <c r="L98" s="42">
        <f t="shared" si="14"/>
        <v>31134355</v>
      </c>
      <c r="M98" s="21" t="s">
        <v>18</v>
      </c>
      <c r="N98" s="42">
        <v>35214498</v>
      </c>
      <c r="O98" s="42">
        <f>N98*19%*0</f>
        <v>0</v>
      </c>
      <c r="P98" s="21">
        <f t="shared" si="17"/>
        <v>35214498</v>
      </c>
      <c r="Q98" s="43">
        <f t="shared" si="15"/>
        <v>33930000</v>
      </c>
      <c r="R98" s="44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15.75" customHeight="1" x14ac:dyDescent="0.3">
      <c r="A99" s="40">
        <v>94</v>
      </c>
      <c r="B99" s="18" t="s">
        <v>128</v>
      </c>
      <c r="C99" s="26" t="s">
        <v>159</v>
      </c>
      <c r="D99" s="21">
        <v>1</v>
      </c>
      <c r="E99" s="41" t="s">
        <v>167</v>
      </c>
      <c r="F99" s="30">
        <v>29334229</v>
      </c>
      <c r="G99" s="42">
        <f t="shared" ref="G99:G102" si="18">F99*19%*0</f>
        <v>0</v>
      </c>
      <c r="H99" s="42">
        <f t="shared" si="11"/>
        <v>29334229</v>
      </c>
      <c r="I99" s="41" t="s">
        <v>17</v>
      </c>
      <c r="J99" s="30">
        <v>35188253</v>
      </c>
      <c r="K99" s="42">
        <f t="shared" ref="K99:K102" si="19">J99*19%*0</f>
        <v>0</v>
      </c>
      <c r="L99" s="42">
        <f t="shared" si="14"/>
        <v>35188253</v>
      </c>
      <c r="M99" s="21" t="s">
        <v>18</v>
      </c>
      <c r="N99" s="42">
        <v>31947912</v>
      </c>
      <c r="O99" s="42">
        <f t="shared" ref="O99:O102" si="20">N99*19%*0</f>
        <v>0</v>
      </c>
      <c r="P99" s="21">
        <f t="shared" si="17"/>
        <v>31947912</v>
      </c>
      <c r="Q99" s="43">
        <f t="shared" si="15"/>
        <v>32156798</v>
      </c>
      <c r="R99" s="44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15.75" customHeight="1" x14ac:dyDescent="0.3">
      <c r="A100" s="45">
        <v>95</v>
      </c>
      <c r="B100" s="34" t="s">
        <v>129</v>
      </c>
      <c r="C100" s="46" t="s">
        <v>159</v>
      </c>
      <c r="D100" s="21">
        <v>1</v>
      </c>
      <c r="E100" s="41" t="s">
        <v>167</v>
      </c>
      <c r="F100" s="35">
        <v>33661636</v>
      </c>
      <c r="G100" s="42">
        <f t="shared" si="18"/>
        <v>0</v>
      </c>
      <c r="H100" s="42">
        <f t="shared" si="11"/>
        <v>33661636</v>
      </c>
      <c r="I100" s="41" t="s">
        <v>17</v>
      </c>
      <c r="J100" s="35">
        <v>26590019</v>
      </c>
      <c r="K100" s="42">
        <f t="shared" si="19"/>
        <v>0</v>
      </c>
      <c r="L100" s="42">
        <f t="shared" si="14"/>
        <v>26590019</v>
      </c>
      <c r="M100" s="21" t="s">
        <v>18</v>
      </c>
      <c r="N100" s="47">
        <v>33206595</v>
      </c>
      <c r="O100" s="42">
        <f t="shared" si="20"/>
        <v>0</v>
      </c>
      <c r="P100" s="21">
        <f t="shared" si="17"/>
        <v>33206595</v>
      </c>
      <c r="Q100" s="43">
        <f t="shared" si="15"/>
        <v>31152750</v>
      </c>
      <c r="R100" s="44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43.5" customHeight="1" x14ac:dyDescent="0.3">
      <c r="A101" s="48">
        <v>96</v>
      </c>
      <c r="B101" s="19" t="s">
        <v>130</v>
      </c>
      <c r="C101" s="26" t="s">
        <v>159</v>
      </c>
      <c r="D101" s="21">
        <v>1</v>
      </c>
      <c r="E101" s="41" t="s">
        <v>167</v>
      </c>
      <c r="F101" s="30">
        <v>26005404</v>
      </c>
      <c r="G101" s="42">
        <f t="shared" si="18"/>
        <v>0</v>
      </c>
      <c r="H101" s="42">
        <f t="shared" si="11"/>
        <v>26005404</v>
      </c>
      <c r="I101" s="41" t="s">
        <v>17</v>
      </c>
      <c r="J101" s="35">
        <v>22449408</v>
      </c>
      <c r="K101" s="42">
        <f t="shared" si="19"/>
        <v>0</v>
      </c>
      <c r="L101" s="42">
        <f t="shared" si="14"/>
        <v>22449408</v>
      </c>
      <c r="M101" s="21" t="s">
        <v>18</v>
      </c>
      <c r="N101" s="42">
        <v>23421438</v>
      </c>
      <c r="O101" s="42">
        <f t="shared" si="20"/>
        <v>0</v>
      </c>
      <c r="P101" s="21">
        <f t="shared" si="17"/>
        <v>23421438</v>
      </c>
      <c r="Q101" s="43">
        <f t="shared" si="15"/>
        <v>23958750</v>
      </c>
      <c r="R101" s="44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15.75" customHeight="1" x14ac:dyDescent="0.3">
      <c r="A102" s="48">
        <v>97</v>
      </c>
      <c r="B102" s="18" t="s">
        <v>131</v>
      </c>
      <c r="C102" s="26" t="s">
        <v>159</v>
      </c>
      <c r="D102" s="21">
        <v>1</v>
      </c>
      <c r="E102" s="41" t="s">
        <v>167</v>
      </c>
      <c r="F102" s="30">
        <v>16808769</v>
      </c>
      <c r="G102" s="42">
        <f t="shared" si="18"/>
        <v>0</v>
      </c>
      <c r="H102" s="42">
        <f t="shared" si="11"/>
        <v>16808769</v>
      </c>
      <c r="I102" s="41" t="s">
        <v>17</v>
      </c>
      <c r="J102" s="35">
        <v>18011518</v>
      </c>
      <c r="K102" s="42">
        <f t="shared" si="19"/>
        <v>0</v>
      </c>
      <c r="L102" s="42">
        <f t="shared" si="14"/>
        <v>18011518</v>
      </c>
      <c r="M102" s="21" t="s">
        <v>18</v>
      </c>
      <c r="N102" s="42">
        <v>17948663</v>
      </c>
      <c r="O102" s="42">
        <f t="shared" si="20"/>
        <v>0</v>
      </c>
      <c r="P102" s="21">
        <f t="shared" si="17"/>
        <v>17948663</v>
      </c>
      <c r="Q102" s="43">
        <f t="shared" si="15"/>
        <v>17589650</v>
      </c>
      <c r="R102" s="44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15.75" customHeight="1" x14ac:dyDescent="0.3">
      <c r="A103" s="36">
        <v>98</v>
      </c>
      <c r="B103" s="33" t="s">
        <v>132</v>
      </c>
      <c r="C103" s="26" t="s">
        <v>165</v>
      </c>
      <c r="D103" s="21">
        <v>1</v>
      </c>
      <c r="E103" s="6" t="s">
        <v>167</v>
      </c>
      <c r="F103" s="30">
        <v>27432.773109243699</v>
      </c>
      <c r="G103" s="28">
        <f t="shared" si="12"/>
        <v>5212.226890756303</v>
      </c>
      <c r="H103" s="28">
        <f t="shared" si="11"/>
        <v>32645</v>
      </c>
      <c r="I103" s="6" t="s">
        <v>17</v>
      </c>
      <c r="J103" s="35">
        <v>33030.252100840335</v>
      </c>
      <c r="K103" s="28">
        <f t="shared" si="13"/>
        <v>6275.7478991596636</v>
      </c>
      <c r="L103" s="28">
        <f t="shared" si="14"/>
        <v>39306</v>
      </c>
      <c r="M103" s="7" t="s">
        <v>18</v>
      </c>
      <c r="N103" s="27">
        <v>27772.268907563026</v>
      </c>
      <c r="O103" s="27">
        <f t="shared" si="16"/>
        <v>5276.7310924369749</v>
      </c>
      <c r="P103" s="7">
        <f t="shared" si="17"/>
        <v>33049</v>
      </c>
      <c r="Q103" s="17">
        <f t="shared" si="15"/>
        <v>35000</v>
      </c>
      <c r="R103" s="8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15.75" customHeight="1" x14ac:dyDescent="0.3">
      <c r="A104" s="36">
        <v>99</v>
      </c>
      <c r="B104" s="33" t="s">
        <v>133</v>
      </c>
      <c r="C104" s="26" t="s">
        <v>166</v>
      </c>
      <c r="D104" s="21">
        <v>1</v>
      </c>
      <c r="E104" s="6" t="s">
        <v>167</v>
      </c>
      <c r="F104" s="38">
        <v>127203.36134453781</v>
      </c>
      <c r="G104" s="28">
        <f t="shared" si="12"/>
        <v>24168.638655462186</v>
      </c>
      <c r="H104" s="28">
        <f t="shared" si="11"/>
        <v>151372</v>
      </c>
      <c r="I104" s="6" t="s">
        <v>17</v>
      </c>
      <c r="J104" s="35">
        <v>120311.76470588236</v>
      </c>
      <c r="K104" s="28">
        <f t="shared" si="13"/>
        <v>22859.23529411765</v>
      </c>
      <c r="L104" s="28">
        <f t="shared" si="14"/>
        <v>143171</v>
      </c>
      <c r="M104" s="7" t="s">
        <v>18</v>
      </c>
      <c r="N104" s="27">
        <v>127484.87394957984</v>
      </c>
      <c r="O104" s="27">
        <f t="shared" si="16"/>
        <v>24222.126050420171</v>
      </c>
      <c r="P104" s="7">
        <f t="shared" si="17"/>
        <v>151707</v>
      </c>
      <c r="Q104" s="17">
        <f t="shared" si="15"/>
        <v>148750</v>
      </c>
      <c r="R104" s="8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15.75" customHeight="1" x14ac:dyDescent="0.3">
      <c r="A105" s="36">
        <v>100</v>
      </c>
      <c r="B105" s="33" t="s">
        <v>134</v>
      </c>
      <c r="C105" s="26" t="s">
        <v>166</v>
      </c>
      <c r="D105" s="21">
        <v>1</v>
      </c>
      <c r="E105" s="6" t="s">
        <v>167</v>
      </c>
      <c r="F105" s="38">
        <v>61683.193277310929</v>
      </c>
      <c r="G105" s="28">
        <f t="shared" si="12"/>
        <v>11719.806722689076</v>
      </c>
      <c r="H105" s="28">
        <f t="shared" si="11"/>
        <v>73403</v>
      </c>
      <c r="I105" s="6" t="s">
        <v>17</v>
      </c>
      <c r="J105" s="35">
        <v>60160.504201680676</v>
      </c>
      <c r="K105" s="28">
        <f t="shared" si="13"/>
        <v>11430.495798319329</v>
      </c>
      <c r="L105" s="28">
        <f t="shared" si="14"/>
        <v>71591</v>
      </c>
      <c r="M105" s="7" t="s">
        <v>18</v>
      </c>
      <c r="N105" s="27">
        <v>58156.302521008409</v>
      </c>
      <c r="O105" s="27">
        <f t="shared" si="16"/>
        <v>11049.697478991598</v>
      </c>
      <c r="P105" s="7">
        <f t="shared" si="17"/>
        <v>69206</v>
      </c>
      <c r="Q105" s="17">
        <f t="shared" si="15"/>
        <v>71400</v>
      </c>
      <c r="R105" s="8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15.75" customHeight="1" x14ac:dyDescent="0.3">
      <c r="A106" s="36">
        <v>101</v>
      </c>
      <c r="B106" s="33" t="s">
        <v>135</v>
      </c>
      <c r="C106" s="26" t="s">
        <v>166</v>
      </c>
      <c r="D106" s="21">
        <v>1</v>
      </c>
      <c r="E106" s="6" t="s">
        <v>167</v>
      </c>
      <c r="F106" s="38">
        <v>101864.70588235295</v>
      </c>
      <c r="G106" s="28">
        <f t="shared" si="12"/>
        <v>19354.294117647059</v>
      </c>
      <c r="H106" s="28">
        <f t="shared" si="11"/>
        <v>121219.00000000001</v>
      </c>
      <c r="I106" s="6" t="s">
        <v>17</v>
      </c>
      <c r="J106" s="35">
        <v>108552.94117647059</v>
      </c>
      <c r="K106" s="28">
        <f t="shared" si="13"/>
        <v>20625.058823529413</v>
      </c>
      <c r="L106" s="28">
        <f t="shared" si="14"/>
        <v>129178</v>
      </c>
      <c r="M106" s="7" t="s">
        <v>18</v>
      </c>
      <c r="N106" s="27">
        <v>119582.35294117648</v>
      </c>
      <c r="O106" s="27">
        <f t="shared" si="16"/>
        <v>22720.647058823532</v>
      </c>
      <c r="P106" s="7">
        <f t="shared" si="17"/>
        <v>142303</v>
      </c>
      <c r="Q106" s="17">
        <f t="shared" si="15"/>
        <v>130900</v>
      </c>
      <c r="R106" s="8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15.75" customHeight="1" x14ac:dyDescent="0.3">
      <c r="A107" s="36">
        <v>102</v>
      </c>
      <c r="B107" s="33" t="s">
        <v>136</v>
      </c>
      <c r="C107" s="26" t="s">
        <v>164</v>
      </c>
      <c r="D107" s="21">
        <v>1</v>
      </c>
      <c r="E107" s="6" t="s">
        <v>167</v>
      </c>
      <c r="F107" s="38">
        <v>116272.26890756303</v>
      </c>
      <c r="G107" s="28">
        <f t="shared" si="12"/>
        <v>22091.731092436978</v>
      </c>
      <c r="H107" s="28">
        <f t="shared" si="11"/>
        <v>138364</v>
      </c>
      <c r="I107" s="6" t="s">
        <v>17</v>
      </c>
      <c r="J107" s="35">
        <v>108367.22689075631</v>
      </c>
      <c r="K107" s="28">
        <f t="shared" si="13"/>
        <v>20589.773109243699</v>
      </c>
      <c r="L107" s="28">
        <f t="shared" si="14"/>
        <v>128957.00000000001</v>
      </c>
      <c r="M107" s="7" t="s">
        <v>18</v>
      </c>
      <c r="N107" s="27">
        <v>105360.50420168068</v>
      </c>
      <c r="O107" s="27">
        <f t="shared" si="16"/>
        <v>20018.495798319331</v>
      </c>
      <c r="P107" s="7">
        <f t="shared" si="17"/>
        <v>125379.00000000001</v>
      </c>
      <c r="Q107" s="17">
        <f t="shared" si="15"/>
        <v>130900</v>
      </c>
      <c r="R107" s="8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15.75" customHeight="1" x14ac:dyDescent="0.3">
      <c r="A108" s="36">
        <v>103</v>
      </c>
      <c r="B108" s="33" t="s">
        <v>137</v>
      </c>
      <c r="C108" s="26" t="s">
        <v>164</v>
      </c>
      <c r="D108" s="21">
        <v>1</v>
      </c>
      <c r="E108" s="6" t="s">
        <v>167</v>
      </c>
      <c r="F108" s="38">
        <v>42252.100840336134</v>
      </c>
      <c r="G108" s="28">
        <f t="shared" si="12"/>
        <v>8027.8991596638652</v>
      </c>
      <c r="H108" s="28">
        <f t="shared" si="11"/>
        <v>50280</v>
      </c>
      <c r="I108" s="6" t="s">
        <v>17</v>
      </c>
      <c r="J108" s="35">
        <v>37340.873949579822</v>
      </c>
      <c r="K108" s="28">
        <f t="shared" si="13"/>
        <v>7094.7660504201658</v>
      </c>
      <c r="L108" s="28">
        <f t="shared" si="14"/>
        <v>44435.639999999985</v>
      </c>
      <c r="M108" s="7" t="s">
        <v>18</v>
      </c>
      <c r="N108" s="27">
        <v>37263.025210084037</v>
      </c>
      <c r="O108" s="27">
        <f t="shared" si="16"/>
        <v>7079.9747899159674</v>
      </c>
      <c r="P108" s="7">
        <f t="shared" si="17"/>
        <v>44343.000000000007</v>
      </c>
      <c r="Q108" s="17">
        <f t="shared" si="15"/>
        <v>46352.88</v>
      </c>
      <c r="R108" s="8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15.75" customHeight="1" x14ac:dyDescent="0.3">
      <c r="A109" s="36">
        <v>104</v>
      </c>
      <c r="B109" s="33" t="s">
        <v>138</v>
      </c>
      <c r="C109" s="26" t="s">
        <v>164</v>
      </c>
      <c r="D109" s="21">
        <v>1</v>
      </c>
      <c r="E109" s="6" t="s">
        <v>167</v>
      </c>
      <c r="F109" s="38">
        <v>1173.9495798319329</v>
      </c>
      <c r="G109" s="28">
        <f t="shared" si="12"/>
        <v>223.05042016806723</v>
      </c>
      <c r="H109" s="28">
        <f t="shared" si="11"/>
        <v>1397</v>
      </c>
      <c r="I109" s="6" t="s">
        <v>17</v>
      </c>
      <c r="J109" s="35">
        <v>1121.0084033613446</v>
      </c>
      <c r="K109" s="28">
        <f t="shared" si="13"/>
        <v>212.99159663865547</v>
      </c>
      <c r="L109" s="28">
        <f t="shared" si="14"/>
        <v>1334</v>
      </c>
      <c r="M109" s="7" t="s">
        <v>18</v>
      </c>
      <c r="N109" s="27">
        <v>1305.0420168067228</v>
      </c>
      <c r="O109" s="27">
        <f t="shared" si="16"/>
        <v>247.95798319327733</v>
      </c>
      <c r="P109" s="7">
        <f t="shared" si="17"/>
        <v>1553.0000000000002</v>
      </c>
      <c r="Q109" s="17">
        <f t="shared" si="15"/>
        <v>1428</v>
      </c>
      <c r="R109" s="8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15.75" customHeight="1" x14ac:dyDescent="0.3">
      <c r="A110" s="36">
        <v>105</v>
      </c>
      <c r="B110" s="33" t="s">
        <v>139</v>
      </c>
      <c r="C110" s="26" t="s">
        <v>163</v>
      </c>
      <c r="D110" s="21">
        <v>1</v>
      </c>
      <c r="E110" s="6" t="s">
        <v>167</v>
      </c>
      <c r="F110" s="38">
        <v>28844.537815126052</v>
      </c>
      <c r="G110" s="28">
        <f t="shared" si="12"/>
        <v>5480.4621848739498</v>
      </c>
      <c r="H110" s="28">
        <f t="shared" si="11"/>
        <v>34325</v>
      </c>
      <c r="I110" s="6" t="s">
        <v>17</v>
      </c>
      <c r="J110" s="35">
        <v>27359.663865546219</v>
      </c>
      <c r="K110" s="28">
        <f t="shared" si="13"/>
        <v>5198.3361344537816</v>
      </c>
      <c r="L110" s="28">
        <f t="shared" si="14"/>
        <v>32558</v>
      </c>
      <c r="M110" s="7" t="s">
        <v>18</v>
      </c>
      <c r="N110" s="27">
        <v>30495.798319327732</v>
      </c>
      <c r="O110" s="27">
        <f t="shared" si="16"/>
        <v>5794.2016806722695</v>
      </c>
      <c r="P110" s="7">
        <f t="shared" si="17"/>
        <v>36290</v>
      </c>
      <c r="Q110" s="17">
        <f t="shared" si="15"/>
        <v>34391</v>
      </c>
      <c r="R110" s="8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15.75" customHeight="1" x14ac:dyDescent="0.3">
      <c r="A111" s="36">
        <v>106</v>
      </c>
      <c r="B111" s="33" t="s">
        <v>140</v>
      </c>
      <c r="C111" s="26" t="s">
        <v>165</v>
      </c>
      <c r="D111" s="21">
        <v>1</v>
      </c>
      <c r="E111" s="6" t="s">
        <v>167</v>
      </c>
      <c r="F111" s="38">
        <v>20792.436974789918</v>
      </c>
      <c r="G111" s="28">
        <f t="shared" si="12"/>
        <v>3950.5630252100846</v>
      </c>
      <c r="H111" s="28">
        <f t="shared" si="11"/>
        <v>24743.000000000004</v>
      </c>
      <c r="I111" s="6" t="s">
        <v>17</v>
      </c>
      <c r="J111" s="35">
        <v>17436.134453781513</v>
      </c>
      <c r="K111" s="28">
        <f t="shared" si="13"/>
        <v>3312.8655462184875</v>
      </c>
      <c r="L111" s="28">
        <f t="shared" si="14"/>
        <v>20749</v>
      </c>
      <c r="M111" s="7" t="s">
        <v>18</v>
      </c>
      <c r="N111" s="27">
        <v>21771.428571428572</v>
      </c>
      <c r="O111" s="27">
        <f t="shared" si="16"/>
        <v>4136.5714285714284</v>
      </c>
      <c r="P111" s="7">
        <f t="shared" si="17"/>
        <v>25908</v>
      </c>
      <c r="Q111" s="17">
        <f t="shared" si="15"/>
        <v>23800</v>
      </c>
      <c r="R111" s="8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44.4" customHeight="1" x14ac:dyDescent="0.3">
      <c r="A112" s="36">
        <v>107</v>
      </c>
      <c r="B112" s="33" t="s">
        <v>141</v>
      </c>
      <c r="C112" s="26" t="s">
        <v>164</v>
      </c>
      <c r="D112" s="21">
        <v>1</v>
      </c>
      <c r="E112" s="6" t="s">
        <v>167</v>
      </c>
      <c r="F112" s="38">
        <v>77468.067226890766</v>
      </c>
      <c r="G112" s="28">
        <f t="shared" si="12"/>
        <v>14718.932773109245</v>
      </c>
      <c r="H112" s="28">
        <f t="shared" si="11"/>
        <v>92187.000000000015</v>
      </c>
      <c r="I112" s="6" t="s">
        <v>17</v>
      </c>
      <c r="J112" s="35">
        <v>69246.218487394959</v>
      </c>
      <c r="K112" s="28">
        <f t="shared" si="13"/>
        <v>13156.781512605043</v>
      </c>
      <c r="L112" s="28">
        <f t="shared" si="14"/>
        <v>82403</v>
      </c>
      <c r="M112" s="7" t="s">
        <v>18</v>
      </c>
      <c r="N112" s="27">
        <v>78285.71428571429</v>
      </c>
      <c r="O112" s="27">
        <f t="shared" si="16"/>
        <v>14874.285714285716</v>
      </c>
      <c r="P112" s="7">
        <f t="shared" si="17"/>
        <v>93160</v>
      </c>
      <c r="Q112" s="17">
        <f t="shared" si="15"/>
        <v>89250</v>
      </c>
      <c r="R112" s="8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15.75" customHeight="1" x14ac:dyDescent="0.3">
      <c r="A113" s="36">
        <v>108</v>
      </c>
      <c r="B113" s="33" t="s">
        <v>142</v>
      </c>
      <c r="C113" s="26" t="s">
        <v>159</v>
      </c>
      <c r="D113" s="21">
        <v>1</v>
      </c>
      <c r="E113" s="6" t="s">
        <v>167</v>
      </c>
      <c r="F113" s="38">
        <v>1222.6890756302521</v>
      </c>
      <c r="G113" s="28">
        <f t="shared" si="12"/>
        <v>232.31092436974791</v>
      </c>
      <c r="H113" s="28">
        <f t="shared" si="11"/>
        <v>1455</v>
      </c>
      <c r="I113" s="6" t="s">
        <v>17</v>
      </c>
      <c r="J113" s="35">
        <v>1091.5966386554621</v>
      </c>
      <c r="K113" s="28">
        <f t="shared" si="13"/>
        <v>207.40336134453781</v>
      </c>
      <c r="L113" s="28">
        <f t="shared" si="14"/>
        <v>1299</v>
      </c>
      <c r="M113" s="7" t="s">
        <v>18</v>
      </c>
      <c r="N113" s="27">
        <v>1285.7142857142858</v>
      </c>
      <c r="O113" s="27">
        <f t="shared" si="16"/>
        <v>244.28571428571431</v>
      </c>
      <c r="P113" s="7">
        <f t="shared" si="17"/>
        <v>1530</v>
      </c>
      <c r="Q113" s="17">
        <f t="shared" si="15"/>
        <v>1428</v>
      </c>
      <c r="R113" s="8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15.75" customHeight="1" x14ac:dyDescent="0.3">
      <c r="A114" s="36">
        <v>109</v>
      </c>
      <c r="B114" s="33" t="s">
        <v>143</v>
      </c>
      <c r="C114" s="26" t="s">
        <v>159</v>
      </c>
      <c r="D114" s="21">
        <v>1</v>
      </c>
      <c r="E114" s="6" t="s">
        <v>167</v>
      </c>
      <c r="F114" s="38">
        <v>445497.47899159667</v>
      </c>
      <c r="G114" s="28">
        <f t="shared" si="12"/>
        <v>84644.521008403375</v>
      </c>
      <c r="H114" s="28">
        <f t="shared" si="11"/>
        <v>530142</v>
      </c>
      <c r="I114" s="6" t="s">
        <v>17</v>
      </c>
      <c r="J114" s="35">
        <v>400270.58823529416</v>
      </c>
      <c r="K114" s="28">
        <f t="shared" si="13"/>
        <v>76051.411764705888</v>
      </c>
      <c r="L114" s="28">
        <f t="shared" si="14"/>
        <v>476322.00000000006</v>
      </c>
      <c r="M114" s="7" t="s">
        <v>18</v>
      </c>
      <c r="N114" s="27">
        <v>429231.93277310923</v>
      </c>
      <c r="O114" s="27">
        <f t="shared" si="16"/>
        <v>81554.067226890751</v>
      </c>
      <c r="P114" s="7">
        <f t="shared" si="17"/>
        <v>510786</v>
      </c>
      <c r="Q114" s="17">
        <f t="shared" si="15"/>
        <v>505750</v>
      </c>
      <c r="R114" s="8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15.75" customHeight="1" x14ac:dyDescent="0.3">
      <c r="A115" s="36">
        <v>110</v>
      </c>
      <c r="B115" s="33" t="s">
        <v>144</v>
      </c>
      <c r="C115" s="26" t="s">
        <v>159</v>
      </c>
      <c r="D115" s="21">
        <v>1</v>
      </c>
      <c r="E115" s="6" t="s">
        <v>167</v>
      </c>
      <c r="F115" s="38">
        <v>275512.60504201683</v>
      </c>
      <c r="G115" s="28">
        <f t="shared" si="12"/>
        <v>52347.394957983197</v>
      </c>
      <c r="H115" s="28">
        <f t="shared" si="11"/>
        <v>327860</v>
      </c>
      <c r="I115" s="6" t="s">
        <v>17</v>
      </c>
      <c r="J115" s="35">
        <v>267573.94957983197</v>
      </c>
      <c r="K115" s="28">
        <f t="shared" ref="K115:K135" si="21">J115*19%</f>
        <v>50839.050420168074</v>
      </c>
      <c r="L115" s="28">
        <f t="shared" ref="L115:L135" si="22">J115+K115</f>
        <v>318413.00000000006</v>
      </c>
      <c r="M115" s="7" t="s">
        <v>18</v>
      </c>
      <c r="N115" s="27">
        <v>281913.44537815126</v>
      </c>
      <c r="O115" s="27">
        <f t="shared" ref="O115:O135" si="23">N115*19%</f>
        <v>53563.554621848736</v>
      </c>
      <c r="P115" s="7">
        <f t="shared" ref="P115:P135" si="24">N115+O115</f>
        <v>335477</v>
      </c>
      <c r="Q115" s="17">
        <f t="shared" si="15"/>
        <v>327250</v>
      </c>
      <c r="R115" s="8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24.3" customHeight="1" x14ac:dyDescent="0.3">
      <c r="A116" s="36">
        <v>111</v>
      </c>
      <c r="B116" s="33" t="s">
        <v>145</v>
      </c>
      <c r="C116" s="26" t="s">
        <v>164</v>
      </c>
      <c r="D116" s="21">
        <v>1</v>
      </c>
      <c r="E116" s="6" t="s">
        <v>167</v>
      </c>
      <c r="F116" s="38">
        <v>84998.319327731093</v>
      </c>
      <c r="G116" s="28">
        <f t="shared" si="12"/>
        <v>16149.680672268907</v>
      </c>
      <c r="H116" s="28">
        <f t="shared" si="11"/>
        <v>101148</v>
      </c>
      <c r="I116" s="6" t="s">
        <v>17</v>
      </c>
      <c r="J116" s="35">
        <v>102883.19327731093</v>
      </c>
      <c r="K116" s="28">
        <f t="shared" si="21"/>
        <v>19547.806722689078</v>
      </c>
      <c r="L116" s="28">
        <f t="shared" si="22"/>
        <v>122431</v>
      </c>
      <c r="M116" s="7" t="s">
        <v>18</v>
      </c>
      <c r="N116" s="27">
        <v>82118.487394957992</v>
      </c>
      <c r="O116" s="27">
        <f t="shared" si="23"/>
        <v>15602.512605042019</v>
      </c>
      <c r="P116" s="7">
        <f t="shared" si="24"/>
        <v>97721.000000000015</v>
      </c>
      <c r="Q116" s="17">
        <f t="shared" si="15"/>
        <v>107100</v>
      </c>
      <c r="R116" s="8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15.75" customHeight="1" x14ac:dyDescent="0.3">
      <c r="A117" s="36">
        <v>112</v>
      </c>
      <c r="B117" s="33" t="s">
        <v>146</v>
      </c>
      <c r="C117" s="26" t="s">
        <v>159</v>
      </c>
      <c r="D117" s="21">
        <v>1</v>
      </c>
      <c r="E117" s="6" t="s">
        <v>167</v>
      </c>
      <c r="F117" s="38">
        <v>43958.823529411769</v>
      </c>
      <c r="G117" s="28">
        <f t="shared" si="12"/>
        <v>8352.176470588236</v>
      </c>
      <c r="H117" s="28">
        <f t="shared" si="11"/>
        <v>52311.000000000007</v>
      </c>
      <c r="I117" s="6" t="s">
        <v>17</v>
      </c>
      <c r="J117" s="35">
        <v>54505.042016806728</v>
      </c>
      <c r="K117" s="28">
        <f t="shared" si="21"/>
        <v>10355.957983193279</v>
      </c>
      <c r="L117" s="28">
        <f t="shared" si="22"/>
        <v>64861.000000000007</v>
      </c>
      <c r="M117" s="7" t="s">
        <v>18</v>
      </c>
      <c r="N117" s="27">
        <v>45536.134453781517</v>
      </c>
      <c r="O117" s="27">
        <f t="shared" si="23"/>
        <v>8651.8655462184888</v>
      </c>
      <c r="P117" s="7">
        <f t="shared" si="24"/>
        <v>54188.000000000007</v>
      </c>
      <c r="Q117" s="17">
        <f t="shared" si="15"/>
        <v>57120.000000000007</v>
      </c>
      <c r="R117" s="8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15.75" customHeight="1" x14ac:dyDescent="0.3">
      <c r="A118" s="36">
        <v>113</v>
      </c>
      <c r="B118" s="33" t="s">
        <v>147</v>
      </c>
      <c r="C118" s="26" t="s">
        <v>164</v>
      </c>
      <c r="D118" s="21">
        <v>1</v>
      </c>
      <c r="E118" s="6" t="s">
        <v>167</v>
      </c>
      <c r="F118" s="38">
        <v>30335.294117647059</v>
      </c>
      <c r="G118" s="28">
        <f t="shared" si="12"/>
        <v>5763.7058823529414</v>
      </c>
      <c r="H118" s="28">
        <f t="shared" si="11"/>
        <v>36099</v>
      </c>
      <c r="I118" s="6" t="s">
        <v>17</v>
      </c>
      <c r="J118" s="35">
        <v>32678.151260504204</v>
      </c>
      <c r="K118" s="28">
        <f t="shared" si="21"/>
        <v>6208.8487394957992</v>
      </c>
      <c r="L118" s="28">
        <f t="shared" si="22"/>
        <v>38887</v>
      </c>
      <c r="M118" s="7" t="s">
        <v>18</v>
      </c>
      <c r="N118" s="27">
        <v>29615.966386554624</v>
      </c>
      <c r="O118" s="27">
        <f t="shared" si="23"/>
        <v>5627.0336134453792</v>
      </c>
      <c r="P118" s="7">
        <f t="shared" si="24"/>
        <v>35243</v>
      </c>
      <c r="Q118" s="17">
        <f t="shared" si="15"/>
        <v>36743</v>
      </c>
      <c r="R118" s="8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15.75" customHeight="1" x14ac:dyDescent="0.3">
      <c r="A119" s="36">
        <v>114</v>
      </c>
      <c r="B119" s="33" t="s">
        <v>148</v>
      </c>
      <c r="C119" s="26" t="s">
        <v>159</v>
      </c>
      <c r="D119" s="21">
        <v>1</v>
      </c>
      <c r="E119" s="6" t="s">
        <v>167</v>
      </c>
      <c r="F119" s="38">
        <v>23878.151260504204</v>
      </c>
      <c r="G119" s="28">
        <f t="shared" si="12"/>
        <v>4536.8487394957992</v>
      </c>
      <c r="H119" s="28">
        <f t="shared" si="11"/>
        <v>28415.000000000004</v>
      </c>
      <c r="I119" s="6" t="s">
        <v>17</v>
      </c>
      <c r="J119" s="35">
        <v>18275.63025210084</v>
      </c>
      <c r="K119" s="28">
        <f t="shared" si="21"/>
        <v>3472.3697478991598</v>
      </c>
      <c r="L119" s="28">
        <f t="shared" si="22"/>
        <v>21748</v>
      </c>
      <c r="M119" s="7" t="s">
        <v>18</v>
      </c>
      <c r="N119" s="27">
        <v>23846.218487394959</v>
      </c>
      <c r="O119" s="27">
        <f t="shared" si="23"/>
        <v>4530.7815126050418</v>
      </c>
      <c r="P119" s="7">
        <f t="shared" si="24"/>
        <v>28377</v>
      </c>
      <c r="Q119" s="17">
        <f t="shared" si="15"/>
        <v>26180</v>
      </c>
      <c r="R119" s="8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15.75" customHeight="1" x14ac:dyDescent="0.3">
      <c r="A120" s="36">
        <v>115</v>
      </c>
      <c r="B120" s="33" t="s">
        <v>149</v>
      </c>
      <c r="C120" s="26" t="s">
        <v>159</v>
      </c>
      <c r="D120" s="21">
        <v>1</v>
      </c>
      <c r="E120" s="6" t="s">
        <v>167</v>
      </c>
      <c r="F120" s="38">
        <v>27436.134453781513</v>
      </c>
      <c r="G120" s="28">
        <f t="shared" si="12"/>
        <v>5212.8655462184879</v>
      </c>
      <c r="H120" s="28">
        <f t="shared" ref="H120:H123" si="25">+G120+F120</f>
        <v>32649</v>
      </c>
      <c r="I120" s="6" t="s">
        <v>17</v>
      </c>
      <c r="J120" s="35">
        <v>27396.638655462186</v>
      </c>
      <c r="K120" s="28">
        <f t="shared" si="21"/>
        <v>5205.3613445378151</v>
      </c>
      <c r="L120" s="28">
        <f t="shared" si="22"/>
        <v>32602</v>
      </c>
      <c r="M120" s="7" t="s">
        <v>18</v>
      </c>
      <c r="N120" s="27">
        <v>29167.226890756305</v>
      </c>
      <c r="O120" s="27">
        <f t="shared" si="23"/>
        <v>5541.7731092436979</v>
      </c>
      <c r="P120" s="7">
        <f t="shared" si="24"/>
        <v>34709</v>
      </c>
      <c r="Q120" s="17">
        <f t="shared" si="15"/>
        <v>33320</v>
      </c>
      <c r="R120" s="8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15.75" customHeight="1" x14ac:dyDescent="0.3">
      <c r="A121" s="36">
        <v>116</v>
      </c>
      <c r="B121" s="33" t="s">
        <v>29</v>
      </c>
      <c r="C121" s="26" t="s">
        <v>159</v>
      </c>
      <c r="D121" s="21">
        <v>1</v>
      </c>
      <c r="E121" s="6" t="s">
        <v>167</v>
      </c>
      <c r="F121" s="38">
        <v>212884.03361344538</v>
      </c>
      <c r="G121" s="28">
        <f t="shared" si="12"/>
        <v>40447.966386554624</v>
      </c>
      <c r="H121" s="28">
        <f t="shared" si="25"/>
        <v>253332</v>
      </c>
      <c r="I121" s="6" t="s">
        <v>17</v>
      </c>
      <c r="J121" s="35">
        <v>226870.58823529413</v>
      </c>
      <c r="K121" s="28">
        <f t="shared" si="21"/>
        <v>43105.411764705881</v>
      </c>
      <c r="L121" s="28">
        <f t="shared" si="22"/>
        <v>269976</v>
      </c>
      <c r="M121" s="7" t="s">
        <v>18</v>
      </c>
      <c r="N121" s="27">
        <v>207234.45378151262</v>
      </c>
      <c r="O121" s="27">
        <f t="shared" si="23"/>
        <v>39374.546218487398</v>
      </c>
      <c r="P121" s="7">
        <f t="shared" si="24"/>
        <v>246609.00000000003</v>
      </c>
      <c r="Q121" s="17">
        <f t="shared" si="15"/>
        <v>256639</v>
      </c>
      <c r="R121" s="8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15.75" customHeight="1" x14ac:dyDescent="0.3">
      <c r="A122" s="36">
        <v>117</v>
      </c>
      <c r="B122" s="33" t="s">
        <v>23</v>
      </c>
      <c r="C122" s="26" t="s">
        <v>159</v>
      </c>
      <c r="D122" s="21">
        <v>1</v>
      </c>
      <c r="E122" s="6" t="s">
        <v>167</v>
      </c>
      <c r="F122" s="38">
        <v>450621.84873949579</v>
      </c>
      <c r="G122" s="28">
        <f t="shared" si="12"/>
        <v>85618.151260504208</v>
      </c>
      <c r="H122" s="28">
        <f t="shared" si="25"/>
        <v>536240</v>
      </c>
      <c r="I122" s="6" t="s">
        <v>17</v>
      </c>
      <c r="J122" s="35">
        <v>483383.19327731093</v>
      </c>
      <c r="K122" s="28">
        <f t="shared" si="21"/>
        <v>91842.806722689071</v>
      </c>
      <c r="L122" s="28">
        <f t="shared" si="22"/>
        <v>575226</v>
      </c>
      <c r="M122" s="7" t="s">
        <v>18</v>
      </c>
      <c r="N122" s="27">
        <v>458852.10084033618</v>
      </c>
      <c r="O122" s="27">
        <f t="shared" si="23"/>
        <v>87181.899159663881</v>
      </c>
      <c r="P122" s="7">
        <f t="shared" si="24"/>
        <v>546034</v>
      </c>
      <c r="Q122" s="17">
        <f t="shared" si="15"/>
        <v>552500</v>
      </c>
      <c r="R122" s="8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15.75" customHeight="1" x14ac:dyDescent="0.3">
      <c r="A123" s="36">
        <v>118</v>
      </c>
      <c r="B123" s="33" t="s">
        <v>150</v>
      </c>
      <c r="C123" s="26" t="s">
        <v>159</v>
      </c>
      <c r="D123" s="21">
        <v>1</v>
      </c>
      <c r="E123" s="6" t="s">
        <v>167</v>
      </c>
      <c r="F123" s="38">
        <v>15580582.352941178</v>
      </c>
      <c r="G123" s="28">
        <f t="shared" si="12"/>
        <v>2960310.6470588236</v>
      </c>
      <c r="H123" s="28">
        <f t="shared" si="25"/>
        <v>18540893</v>
      </c>
      <c r="I123" s="6" t="s">
        <v>17</v>
      </c>
      <c r="J123" s="35">
        <v>13095646.218487395</v>
      </c>
      <c r="K123" s="28">
        <f t="shared" si="21"/>
        <v>2488172.781512605</v>
      </c>
      <c r="L123" s="28">
        <f t="shared" si="22"/>
        <v>15583819</v>
      </c>
      <c r="M123" s="7" t="s">
        <v>18</v>
      </c>
      <c r="N123" s="27">
        <v>14567889.075630253</v>
      </c>
      <c r="O123" s="27">
        <f t="shared" si="23"/>
        <v>2767898.9243697482</v>
      </c>
      <c r="P123" s="7">
        <f t="shared" si="24"/>
        <v>17335788</v>
      </c>
      <c r="Q123" s="17">
        <f t="shared" si="15"/>
        <v>17153500</v>
      </c>
      <c r="R123" s="8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15.75" customHeight="1" x14ac:dyDescent="0.3">
      <c r="A124" s="36">
        <v>119</v>
      </c>
      <c r="B124" s="33" t="s">
        <v>151</v>
      </c>
      <c r="C124" s="33" t="s">
        <v>159</v>
      </c>
      <c r="D124" s="21">
        <v>1</v>
      </c>
      <c r="E124" s="6" t="s">
        <v>167</v>
      </c>
      <c r="F124" s="38">
        <v>233652.9411764706</v>
      </c>
      <c r="G124" s="28">
        <f t="shared" ref="G124:G135" si="26">F124*19%</f>
        <v>44394.058823529413</v>
      </c>
      <c r="H124" s="28">
        <f t="shared" ref="H124:H135" si="27">+G124+F124</f>
        <v>278047</v>
      </c>
      <c r="I124" s="6" t="s">
        <v>17</v>
      </c>
      <c r="J124" s="35">
        <v>256536.97478991598</v>
      </c>
      <c r="K124" s="28">
        <f t="shared" si="21"/>
        <v>48742.025210084037</v>
      </c>
      <c r="L124" s="28">
        <f t="shared" si="22"/>
        <v>305279</v>
      </c>
      <c r="M124" s="7" t="s">
        <v>18</v>
      </c>
      <c r="N124" s="27">
        <v>259810.08403361347</v>
      </c>
      <c r="O124" s="27">
        <f t="shared" si="23"/>
        <v>49363.915966386558</v>
      </c>
      <c r="P124" s="7">
        <f t="shared" si="24"/>
        <v>309174</v>
      </c>
      <c r="Q124" s="17">
        <f t="shared" si="15"/>
        <v>297500</v>
      </c>
      <c r="R124" s="8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15.75" customHeight="1" x14ac:dyDescent="0.3">
      <c r="A125" s="36">
        <v>120</v>
      </c>
      <c r="B125" s="33" t="s">
        <v>152</v>
      </c>
      <c r="C125" s="33" t="s">
        <v>159</v>
      </c>
      <c r="D125" s="21">
        <v>1</v>
      </c>
      <c r="E125" s="6" t="s">
        <v>167</v>
      </c>
      <c r="F125" s="38">
        <v>27799.159663865546</v>
      </c>
      <c r="G125" s="28">
        <f t="shared" si="26"/>
        <v>5281.8403361344535</v>
      </c>
      <c r="H125" s="28">
        <f t="shared" si="27"/>
        <v>33081</v>
      </c>
      <c r="I125" s="6" t="s">
        <v>17</v>
      </c>
      <c r="J125" s="35">
        <v>31855.462184873952</v>
      </c>
      <c r="K125" s="28">
        <f t="shared" si="21"/>
        <v>6052.5378151260511</v>
      </c>
      <c r="L125" s="28">
        <f t="shared" si="22"/>
        <v>37908</v>
      </c>
      <c r="M125" s="7" t="s">
        <v>18</v>
      </c>
      <c r="N125" s="27">
        <v>27446.218487394959</v>
      </c>
      <c r="O125" s="27">
        <f t="shared" si="23"/>
        <v>5214.7815126050427</v>
      </c>
      <c r="P125" s="7">
        <f t="shared" si="24"/>
        <v>32661</v>
      </c>
      <c r="Q125" s="17">
        <f t="shared" si="15"/>
        <v>34550</v>
      </c>
      <c r="R125" s="8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15.75" customHeight="1" x14ac:dyDescent="0.3">
      <c r="A126" s="36">
        <v>121</v>
      </c>
      <c r="B126" s="33" t="s">
        <v>153</v>
      </c>
      <c r="C126" s="33" t="s">
        <v>159</v>
      </c>
      <c r="D126" s="21">
        <v>1</v>
      </c>
      <c r="E126" s="6" t="s">
        <v>167</v>
      </c>
      <c r="F126" s="38">
        <v>43667963.025210083</v>
      </c>
      <c r="G126" s="28">
        <f t="shared" si="26"/>
        <v>8296912.9747899156</v>
      </c>
      <c r="H126" s="28">
        <f t="shared" si="27"/>
        <v>51964876</v>
      </c>
      <c r="I126" s="6" t="s">
        <v>17</v>
      </c>
      <c r="J126" s="35">
        <v>46722242.016806722</v>
      </c>
      <c r="K126" s="28">
        <f t="shared" si="21"/>
        <v>8877225.9831932765</v>
      </c>
      <c r="L126" s="28">
        <f t="shared" si="22"/>
        <v>55599468</v>
      </c>
      <c r="M126" s="7" t="s">
        <v>18</v>
      </c>
      <c r="N126" s="27">
        <v>44609794.957983196</v>
      </c>
      <c r="O126" s="27">
        <f t="shared" si="23"/>
        <v>8475861.0420168079</v>
      </c>
      <c r="P126" s="7">
        <f t="shared" si="24"/>
        <v>53085656</v>
      </c>
      <c r="Q126" s="17">
        <f t="shared" si="15"/>
        <v>53550000</v>
      </c>
      <c r="R126" s="8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15.75" customHeight="1" x14ac:dyDescent="0.3">
      <c r="A127" s="36">
        <v>122</v>
      </c>
      <c r="B127" s="33" t="s">
        <v>154</v>
      </c>
      <c r="C127" s="33" t="s">
        <v>160</v>
      </c>
      <c r="D127" s="21">
        <v>1</v>
      </c>
      <c r="E127" s="6" t="s">
        <v>167</v>
      </c>
      <c r="F127" s="38">
        <v>3940435.2941176472</v>
      </c>
      <c r="G127" s="28">
        <f t="shared" si="26"/>
        <v>748682.70588235301</v>
      </c>
      <c r="H127" s="28">
        <f t="shared" si="27"/>
        <v>4689118</v>
      </c>
      <c r="I127" s="6" t="s">
        <v>17</v>
      </c>
      <c r="J127" s="35">
        <v>3346405.042016807</v>
      </c>
      <c r="K127" s="28">
        <f t="shared" si="21"/>
        <v>635816.95798319334</v>
      </c>
      <c r="L127" s="28">
        <f t="shared" si="22"/>
        <v>3982222.0000000005</v>
      </c>
      <c r="M127" s="7" t="s">
        <v>18</v>
      </c>
      <c r="N127" s="27">
        <v>3951815.1260504206</v>
      </c>
      <c r="O127" s="27">
        <f t="shared" si="23"/>
        <v>750844.87394957989</v>
      </c>
      <c r="P127" s="7">
        <f t="shared" si="24"/>
        <v>4702660</v>
      </c>
      <c r="Q127" s="17">
        <f t="shared" si="15"/>
        <v>4458000</v>
      </c>
      <c r="R127" s="8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15.75" customHeight="1" x14ac:dyDescent="0.3">
      <c r="A128" s="36">
        <v>123</v>
      </c>
      <c r="B128" s="33" t="s">
        <v>155</v>
      </c>
      <c r="C128" s="33" t="s">
        <v>159</v>
      </c>
      <c r="D128" s="21">
        <v>1</v>
      </c>
      <c r="E128" s="6" t="s">
        <v>167</v>
      </c>
      <c r="F128" s="38">
        <v>75882.352941176476</v>
      </c>
      <c r="G128" s="28">
        <f t="shared" si="26"/>
        <v>14417.64705882353</v>
      </c>
      <c r="H128" s="28">
        <f t="shared" si="27"/>
        <v>90300</v>
      </c>
      <c r="I128" s="6" t="s">
        <v>17</v>
      </c>
      <c r="J128" s="35">
        <v>74746.218487394959</v>
      </c>
      <c r="K128" s="28">
        <f t="shared" si="21"/>
        <v>14201.781512605043</v>
      </c>
      <c r="L128" s="28">
        <f t="shared" si="22"/>
        <v>88948</v>
      </c>
      <c r="M128" s="7" t="s">
        <v>18</v>
      </c>
      <c r="N128" s="27">
        <v>83386.554621848743</v>
      </c>
      <c r="O128" s="27">
        <f t="shared" si="23"/>
        <v>15843.445378151262</v>
      </c>
      <c r="P128" s="7">
        <f t="shared" si="24"/>
        <v>99230</v>
      </c>
      <c r="Q128" s="17">
        <f t="shared" si="15"/>
        <v>92826</v>
      </c>
      <c r="R128" s="8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15.75" customHeight="1" x14ac:dyDescent="0.3">
      <c r="A129" s="36">
        <v>124</v>
      </c>
      <c r="B129" s="33" t="s">
        <v>20</v>
      </c>
      <c r="C129" s="33" t="s">
        <v>159</v>
      </c>
      <c r="D129" s="21">
        <v>1</v>
      </c>
      <c r="E129" s="6" t="s">
        <v>167</v>
      </c>
      <c r="F129" s="38">
        <v>19805.882352941178</v>
      </c>
      <c r="G129" s="28">
        <f t="shared" si="26"/>
        <v>3763.1176470588239</v>
      </c>
      <c r="H129" s="28">
        <f t="shared" si="27"/>
        <v>23569.000000000004</v>
      </c>
      <c r="I129" s="6" t="s">
        <v>17</v>
      </c>
      <c r="J129" s="35">
        <v>18944.537815126052</v>
      </c>
      <c r="K129" s="28">
        <f t="shared" si="21"/>
        <v>3599.4621848739498</v>
      </c>
      <c r="L129" s="28">
        <f t="shared" si="22"/>
        <v>22544</v>
      </c>
      <c r="M129" s="7" t="s">
        <v>18</v>
      </c>
      <c r="N129" s="27">
        <v>18123.529411764706</v>
      </c>
      <c r="O129" s="27">
        <f t="shared" si="23"/>
        <v>3443.4705882352941</v>
      </c>
      <c r="P129" s="7">
        <f t="shared" si="24"/>
        <v>21567</v>
      </c>
      <c r="Q129" s="17">
        <f t="shared" si="15"/>
        <v>22560</v>
      </c>
      <c r="R129" s="8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15.75" customHeight="1" x14ac:dyDescent="0.3">
      <c r="A130" s="36">
        <v>125</v>
      </c>
      <c r="B130" s="33" t="s">
        <v>27</v>
      </c>
      <c r="C130" s="33" t="s">
        <v>159</v>
      </c>
      <c r="D130" s="21">
        <v>1</v>
      </c>
      <c r="E130" s="6" t="s">
        <v>167</v>
      </c>
      <c r="F130" s="38">
        <v>549364.70588235301</v>
      </c>
      <c r="G130" s="28">
        <f t="shared" si="26"/>
        <v>104379.29411764708</v>
      </c>
      <c r="H130" s="28">
        <f t="shared" si="27"/>
        <v>653744.00000000012</v>
      </c>
      <c r="I130" s="6" t="s">
        <v>17</v>
      </c>
      <c r="J130" s="35">
        <v>482606.72268907604</v>
      </c>
      <c r="K130" s="28">
        <f t="shared" si="21"/>
        <v>91695.277310924444</v>
      </c>
      <c r="L130" s="28">
        <f t="shared" si="22"/>
        <v>574302.00000000047</v>
      </c>
      <c r="M130" s="7" t="s">
        <v>18</v>
      </c>
      <c r="N130" s="27">
        <v>545852.10084033618</v>
      </c>
      <c r="O130" s="27">
        <f t="shared" si="23"/>
        <v>103711.89915966388</v>
      </c>
      <c r="P130" s="7">
        <f t="shared" si="24"/>
        <v>649564</v>
      </c>
      <c r="Q130" s="17">
        <f t="shared" si="15"/>
        <v>625870.00000000012</v>
      </c>
      <c r="R130" s="8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48.3" customHeight="1" x14ac:dyDescent="0.3">
      <c r="A131" s="36">
        <v>126</v>
      </c>
      <c r="B131" s="39" t="s">
        <v>30</v>
      </c>
      <c r="C131" s="33" t="s">
        <v>159</v>
      </c>
      <c r="D131" s="21">
        <v>1</v>
      </c>
      <c r="E131" s="6" t="s">
        <v>167</v>
      </c>
      <c r="F131" s="38">
        <v>208900</v>
      </c>
      <c r="G131" s="28">
        <f t="shared" si="26"/>
        <v>39691</v>
      </c>
      <c r="H131" s="28">
        <f t="shared" si="27"/>
        <v>248591</v>
      </c>
      <c r="I131" s="6" t="s">
        <v>17</v>
      </c>
      <c r="J131" s="35">
        <v>250589.0756302521</v>
      </c>
      <c r="K131" s="28">
        <f t="shared" si="21"/>
        <v>47611.924369747903</v>
      </c>
      <c r="L131" s="28">
        <f t="shared" si="22"/>
        <v>298201</v>
      </c>
      <c r="M131" s="7" t="s">
        <v>18</v>
      </c>
      <c r="N131" s="27">
        <v>227513.44537815126</v>
      </c>
      <c r="O131" s="27">
        <f t="shared" si="23"/>
        <v>43227.554621848736</v>
      </c>
      <c r="P131" s="7">
        <f t="shared" si="24"/>
        <v>270741</v>
      </c>
      <c r="Q131" s="17">
        <f t="shared" si="15"/>
        <v>272511</v>
      </c>
      <c r="R131" s="8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38.4" customHeight="1" x14ac:dyDescent="0.3">
      <c r="A132" s="36">
        <v>127</v>
      </c>
      <c r="B132" s="39" t="s">
        <v>25</v>
      </c>
      <c r="C132" s="33" t="s">
        <v>159</v>
      </c>
      <c r="D132" s="21">
        <v>1</v>
      </c>
      <c r="E132" s="6" t="s">
        <v>167</v>
      </c>
      <c r="F132" s="38">
        <v>52841.176470588238</v>
      </c>
      <c r="G132" s="28">
        <f t="shared" si="26"/>
        <v>10039.823529411766</v>
      </c>
      <c r="H132" s="28">
        <f t="shared" si="27"/>
        <v>62881</v>
      </c>
      <c r="I132" s="6" t="s">
        <v>17</v>
      </c>
      <c r="J132" s="35">
        <v>41739.495798319331</v>
      </c>
      <c r="K132" s="28">
        <f t="shared" si="21"/>
        <v>7930.5042016806728</v>
      </c>
      <c r="L132" s="28">
        <f t="shared" si="22"/>
        <v>49670</v>
      </c>
      <c r="M132" s="7" t="s">
        <v>18</v>
      </c>
      <c r="N132" s="27">
        <v>52126.89075630252</v>
      </c>
      <c r="O132" s="27">
        <f t="shared" si="23"/>
        <v>9904.1092436974795</v>
      </c>
      <c r="P132" s="7">
        <f t="shared" si="24"/>
        <v>62031</v>
      </c>
      <c r="Q132" s="17">
        <f t="shared" si="15"/>
        <v>58194</v>
      </c>
      <c r="R132" s="8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15.75" customHeight="1" x14ac:dyDescent="0.3">
      <c r="A133" s="36">
        <v>128</v>
      </c>
      <c r="B133" s="39" t="s">
        <v>24</v>
      </c>
      <c r="C133" s="33" t="s">
        <v>159</v>
      </c>
      <c r="D133" s="21">
        <v>1</v>
      </c>
      <c r="E133" s="6" t="s">
        <v>167</v>
      </c>
      <c r="F133" s="38">
        <v>1292947.0588235294</v>
      </c>
      <c r="G133" s="28">
        <f t="shared" si="26"/>
        <v>245659.9411764706</v>
      </c>
      <c r="H133" s="28">
        <f t="shared" si="27"/>
        <v>1538607</v>
      </c>
      <c r="I133" s="6" t="s">
        <v>17</v>
      </c>
      <c r="J133" s="35">
        <v>1116149.4705882354</v>
      </c>
      <c r="K133" s="28">
        <f t="shared" si="21"/>
        <v>212068.39941176472</v>
      </c>
      <c r="L133" s="28">
        <f t="shared" si="22"/>
        <v>1328217.8700000001</v>
      </c>
      <c r="M133" s="7" t="s">
        <v>18</v>
      </c>
      <c r="N133" s="27">
        <v>1164476.4705882354</v>
      </c>
      <c r="O133" s="27">
        <f t="shared" si="23"/>
        <v>221250.52941176473</v>
      </c>
      <c r="P133" s="7">
        <f t="shared" si="24"/>
        <v>1385727.0000000002</v>
      </c>
      <c r="Q133" s="17">
        <f t="shared" si="15"/>
        <v>1417517.29</v>
      </c>
      <c r="R133" s="8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15.75" customHeight="1" x14ac:dyDescent="0.3">
      <c r="A134" s="36">
        <v>129</v>
      </c>
      <c r="B134" s="39" t="s">
        <v>22</v>
      </c>
      <c r="C134" s="33" t="s">
        <v>159</v>
      </c>
      <c r="D134" s="21">
        <v>1</v>
      </c>
      <c r="E134" s="6" t="s">
        <v>167</v>
      </c>
      <c r="F134" s="38">
        <v>42038.655462184877</v>
      </c>
      <c r="G134" s="28">
        <f t="shared" si="26"/>
        <v>7987.3445378151264</v>
      </c>
      <c r="H134" s="28">
        <f t="shared" si="27"/>
        <v>50026</v>
      </c>
      <c r="I134" s="6" t="s">
        <v>17</v>
      </c>
      <c r="J134" s="35">
        <v>45047.058823529413</v>
      </c>
      <c r="K134" s="28">
        <f t="shared" si="21"/>
        <v>8558.9411764705892</v>
      </c>
      <c r="L134" s="28">
        <f t="shared" si="22"/>
        <v>53606</v>
      </c>
      <c r="M134" s="7" t="s">
        <v>18</v>
      </c>
      <c r="N134" s="27">
        <v>44889.075630252104</v>
      </c>
      <c r="O134" s="27">
        <f t="shared" si="23"/>
        <v>8528.9243697478996</v>
      </c>
      <c r="P134" s="7">
        <f t="shared" si="24"/>
        <v>53418</v>
      </c>
      <c r="Q134" s="17">
        <f t="shared" si="15"/>
        <v>52350</v>
      </c>
      <c r="R134" s="8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49.5" customHeight="1" x14ac:dyDescent="0.3">
      <c r="A135" s="36">
        <v>130</v>
      </c>
      <c r="B135" s="39" t="s">
        <v>26</v>
      </c>
      <c r="C135" s="33" t="s">
        <v>159</v>
      </c>
      <c r="D135" s="21">
        <v>1</v>
      </c>
      <c r="E135" s="6" t="s">
        <v>167</v>
      </c>
      <c r="F135" s="38">
        <v>1509863.8655462186</v>
      </c>
      <c r="G135" s="28">
        <f t="shared" si="26"/>
        <v>286874.13445378153</v>
      </c>
      <c r="H135" s="28">
        <f t="shared" si="27"/>
        <v>1796738</v>
      </c>
      <c r="I135" s="6" t="s">
        <v>17</v>
      </c>
      <c r="J135" s="35">
        <v>1817919.3277310925</v>
      </c>
      <c r="K135" s="28">
        <f t="shared" si="21"/>
        <v>345404.6722689076</v>
      </c>
      <c r="L135" s="28">
        <f t="shared" si="22"/>
        <v>2163324</v>
      </c>
      <c r="M135" s="7" t="s">
        <v>18</v>
      </c>
      <c r="N135" s="27">
        <v>1528510.924369748</v>
      </c>
      <c r="O135" s="27">
        <f t="shared" si="23"/>
        <v>290417.07563025213</v>
      </c>
      <c r="P135" s="7">
        <f t="shared" si="24"/>
        <v>1818928</v>
      </c>
      <c r="Q135" s="17">
        <f>AVERAGE(H135,L135,P135)</f>
        <v>1926330</v>
      </c>
      <c r="R135" s="8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15.75" customHeight="1" x14ac:dyDescent="0.3">
      <c r="A136" s="33"/>
      <c r="B136" s="33"/>
      <c r="C136" s="33"/>
      <c r="D136" s="37"/>
      <c r="E136" s="37"/>
      <c r="F136" s="38"/>
      <c r="G136" s="38"/>
      <c r="H136" s="38"/>
      <c r="I136" s="37"/>
      <c r="J136" s="37"/>
      <c r="K136" s="37"/>
      <c r="L136" s="37"/>
      <c r="M136" s="37"/>
      <c r="N136" s="37"/>
      <c r="O136" s="37"/>
      <c r="P136" s="37"/>
      <c r="Q136" s="37"/>
      <c r="R136" s="8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15.75" customHeight="1" x14ac:dyDescent="0.3">
      <c r="A137" s="36">
        <v>131</v>
      </c>
      <c r="B137" s="33" t="s">
        <v>168</v>
      </c>
      <c r="C137" s="33" t="s">
        <v>159</v>
      </c>
      <c r="D137" s="37">
        <v>1</v>
      </c>
      <c r="E137" s="37" t="s">
        <v>202</v>
      </c>
      <c r="F137" s="38">
        <v>135880</v>
      </c>
      <c r="G137" s="38">
        <f>+F137*0</f>
        <v>0</v>
      </c>
      <c r="H137" s="38">
        <f>+G137+F137</f>
        <v>135880</v>
      </c>
      <c r="I137" s="37" t="s">
        <v>35</v>
      </c>
      <c r="J137" s="35">
        <v>144120</v>
      </c>
      <c r="K137" s="37">
        <f>+J137*0</f>
        <v>0</v>
      </c>
      <c r="L137" s="28">
        <v>144120</v>
      </c>
      <c r="M137" s="37"/>
      <c r="N137" s="37"/>
      <c r="O137" s="37"/>
      <c r="P137" s="37"/>
      <c r="Q137" s="17">
        <f>AVERAGE(H137,L137,P137)</f>
        <v>140000</v>
      </c>
      <c r="R137" s="8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15.75" customHeight="1" x14ac:dyDescent="0.3">
      <c r="A138" s="36">
        <v>132</v>
      </c>
      <c r="B138" s="33" t="s">
        <v>169</v>
      </c>
      <c r="C138" s="33" t="s">
        <v>159</v>
      </c>
      <c r="D138" s="37">
        <v>1</v>
      </c>
      <c r="E138" s="37" t="s">
        <v>202</v>
      </c>
      <c r="F138" s="38">
        <v>25487</v>
      </c>
      <c r="G138" s="38">
        <f t="shared" ref="G138:G170" si="28">+F138*0</f>
        <v>0</v>
      </c>
      <c r="H138" s="38">
        <f t="shared" ref="H138:H170" si="29">+G138+F138</f>
        <v>25487</v>
      </c>
      <c r="I138" s="37" t="s">
        <v>35</v>
      </c>
      <c r="J138" s="35">
        <v>21754</v>
      </c>
      <c r="K138" s="37">
        <f t="shared" ref="K138:K170" si="30">+J138*0</f>
        <v>0</v>
      </c>
      <c r="L138" s="28">
        <v>21673</v>
      </c>
      <c r="M138" s="37"/>
      <c r="N138" s="37"/>
      <c r="O138" s="37"/>
      <c r="P138" s="37"/>
      <c r="Q138" s="17">
        <f t="shared" ref="Q138:Q170" si="31">AVERAGE(H138,L138,P138)</f>
        <v>23580</v>
      </c>
      <c r="R138" s="8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15.75" customHeight="1" x14ac:dyDescent="0.3">
      <c r="A139" s="36">
        <v>133</v>
      </c>
      <c r="B139" s="33" t="s">
        <v>170</v>
      </c>
      <c r="C139" s="33" t="s">
        <v>159</v>
      </c>
      <c r="D139" s="37">
        <v>1</v>
      </c>
      <c r="E139" s="37" t="s">
        <v>202</v>
      </c>
      <c r="F139" s="38">
        <v>397817</v>
      </c>
      <c r="G139" s="38">
        <f t="shared" si="28"/>
        <v>0</v>
      </c>
      <c r="H139" s="38">
        <f t="shared" si="29"/>
        <v>397817</v>
      </c>
      <c r="I139" s="37" t="s">
        <v>35</v>
      </c>
      <c r="J139" s="35">
        <v>442938</v>
      </c>
      <c r="K139" s="37">
        <f t="shared" si="30"/>
        <v>0</v>
      </c>
      <c r="L139" s="28">
        <v>453483</v>
      </c>
      <c r="M139" s="37"/>
      <c r="N139" s="37"/>
      <c r="O139" s="37"/>
      <c r="P139" s="37"/>
      <c r="Q139" s="17">
        <f t="shared" si="31"/>
        <v>425650</v>
      </c>
      <c r="R139" s="8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15.75" customHeight="1" x14ac:dyDescent="0.3">
      <c r="A140" s="36">
        <v>134</v>
      </c>
      <c r="B140" s="33" t="s">
        <v>171</v>
      </c>
      <c r="C140" s="33" t="s">
        <v>159</v>
      </c>
      <c r="D140" s="37">
        <v>1</v>
      </c>
      <c r="E140" s="37" t="s">
        <v>202</v>
      </c>
      <c r="F140" s="38">
        <v>43737</v>
      </c>
      <c r="G140" s="38">
        <f t="shared" si="28"/>
        <v>0</v>
      </c>
      <c r="H140" s="38">
        <f t="shared" si="29"/>
        <v>43737</v>
      </c>
      <c r="I140" s="37" t="s">
        <v>35</v>
      </c>
      <c r="J140" s="35">
        <v>43412</v>
      </c>
      <c r="K140" s="37">
        <f t="shared" si="30"/>
        <v>0</v>
      </c>
      <c r="L140" s="28">
        <v>47623</v>
      </c>
      <c r="M140" s="37"/>
      <c r="N140" s="37"/>
      <c r="O140" s="37"/>
      <c r="P140" s="37"/>
      <c r="Q140" s="17">
        <f t="shared" si="31"/>
        <v>45680</v>
      </c>
      <c r="R140" s="8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15.75" customHeight="1" x14ac:dyDescent="0.3">
      <c r="A141" s="36">
        <v>135</v>
      </c>
      <c r="B141" s="33" t="s">
        <v>172</v>
      </c>
      <c r="C141" s="33" t="s">
        <v>159</v>
      </c>
      <c r="D141" s="37">
        <v>1</v>
      </c>
      <c r="E141" s="37" t="s">
        <v>202</v>
      </c>
      <c r="F141" s="38">
        <v>921879</v>
      </c>
      <c r="G141" s="38">
        <f t="shared" si="28"/>
        <v>0</v>
      </c>
      <c r="H141" s="38">
        <f t="shared" si="29"/>
        <v>921879</v>
      </c>
      <c r="I141" s="37" t="s">
        <v>35</v>
      </c>
      <c r="J141" s="35">
        <v>869108</v>
      </c>
      <c r="K141" s="37">
        <f t="shared" si="30"/>
        <v>0</v>
      </c>
      <c r="L141" s="28">
        <v>978121</v>
      </c>
      <c r="M141" s="37"/>
      <c r="N141" s="37"/>
      <c r="O141" s="37"/>
      <c r="P141" s="37"/>
      <c r="Q141" s="17">
        <f t="shared" si="31"/>
        <v>950000</v>
      </c>
      <c r="R141" s="8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15.75" customHeight="1" x14ac:dyDescent="0.3">
      <c r="A142" s="36">
        <v>136</v>
      </c>
      <c r="B142" s="33" t="s">
        <v>173</v>
      </c>
      <c r="C142" s="33" t="s">
        <v>159</v>
      </c>
      <c r="D142" s="37">
        <v>1</v>
      </c>
      <c r="E142" s="37" t="s">
        <v>202</v>
      </c>
      <c r="F142" s="38">
        <v>139369</v>
      </c>
      <c r="G142" s="38">
        <f t="shared" si="28"/>
        <v>0</v>
      </c>
      <c r="H142" s="38">
        <f t="shared" si="29"/>
        <v>139369</v>
      </c>
      <c r="I142" s="37" t="s">
        <v>35</v>
      </c>
      <c r="J142" s="35">
        <v>123681</v>
      </c>
      <c r="K142" s="37">
        <f t="shared" si="30"/>
        <v>0</v>
      </c>
      <c r="L142" s="28">
        <v>125631</v>
      </c>
      <c r="M142" s="37"/>
      <c r="N142" s="37"/>
      <c r="O142" s="37"/>
      <c r="P142" s="37"/>
      <c r="Q142" s="17">
        <f t="shared" si="31"/>
        <v>132500</v>
      </c>
      <c r="R142" s="8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15.75" customHeight="1" x14ac:dyDescent="0.3">
      <c r="A143" s="36">
        <v>137</v>
      </c>
      <c r="B143" s="33" t="s">
        <v>174</v>
      </c>
      <c r="C143" s="33" t="s">
        <v>159</v>
      </c>
      <c r="D143" s="37">
        <v>1</v>
      </c>
      <c r="E143" s="37" t="s">
        <v>202</v>
      </c>
      <c r="F143" s="38">
        <v>640626</v>
      </c>
      <c r="G143" s="38">
        <f t="shared" si="28"/>
        <v>0</v>
      </c>
      <c r="H143" s="38">
        <f t="shared" si="29"/>
        <v>640626</v>
      </c>
      <c r="I143" s="37" t="s">
        <v>35</v>
      </c>
      <c r="J143" s="35">
        <v>605836</v>
      </c>
      <c r="K143" s="37">
        <f t="shared" si="30"/>
        <v>0</v>
      </c>
      <c r="L143" s="28">
        <v>676474</v>
      </c>
      <c r="M143" s="37"/>
      <c r="N143" s="37"/>
      <c r="O143" s="37"/>
      <c r="P143" s="37"/>
      <c r="Q143" s="17">
        <f t="shared" si="31"/>
        <v>658550</v>
      </c>
      <c r="R143" s="8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15.75" customHeight="1" x14ac:dyDescent="0.3">
      <c r="A144" s="36">
        <v>138</v>
      </c>
      <c r="B144" s="33" t="s">
        <v>175</v>
      </c>
      <c r="C144" s="33" t="s">
        <v>159</v>
      </c>
      <c r="D144" s="37">
        <v>1</v>
      </c>
      <c r="E144" s="37" t="s">
        <v>202</v>
      </c>
      <c r="F144" s="38">
        <v>99906</v>
      </c>
      <c r="G144" s="38">
        <f t="shared" si="28"/>
        <v>0</v>
      </c>
      <c r="H144" s="38">
        <f t="shared" si="29"/>
        <v>99906</v>
      </c>
      <c r="I144" s="37" t="s">
        <v>35</v>
      </c>
      <c r="J144" s="35">
        <v>93386</v>
      </c>
      <c r="K144" s="37">
        <f t="shared" si="30"/>
        <v>0</v>
      </c>
      <c r="L144" s="28">
        <v>91354</v>
      </c>
      <c r="M144" s="37"/>
      <c r="N144" s="37"/>
      <c r="O144" s="37"/>
      <c r="P144" s="37"/>
      <c r="Q144" s="17">
        <f t="shared" si="31"/>
        <v>95630</v>
      </c>
      <c r="R144" s="8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15.75" customHeight="1" x14ac:dyDescent="0.3">
      <c r="A145" s="36">
        <v>139</v>
      </c>
      <c r="B145" s="33" t="s">
        <v>176</v>
      </c>
      <c r="C145" s="33" t="s">
        <v>159</v>
      </c>
      <c r="D145" s="37">
        <v>1</v>
      </c>
      <c r="E145" s="37" t="s">
        <v>202</v>
      </c>
      <c r="F145" s="38">
        <v>92912</v>
      </c>
      <c r="G145" s="38">
        <f t="shared" si="28"/>
        <v>0</v>
      </c>
      <c r="H145" s="38">
        <f t="shared" si="29"/>
        <v>92912</v>
      </c>
      <c r="I145" s="37" t="s">
        <v>35</v>
      </c>
      <c r="J145" s="35">
        <v>89617</v>
      </c>
      <c r="K145" s="37">
        <f t="shared" si="30"/>
        <v>0</v>
      </c>
      <c r="L145" s="28">
        <v>84988</v>
      </c>
      <c r="M145" s="37"/>
      <c r="N145" s="37"/>
      <c r="O145" s="37"/>
      <c r="P145" s="37"/>
      <c r="Q145" s="17">
        <f t="shared" si="31"/>
        <v>88950</v>
      </c>
      <c r="R145" s="8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5.75" customHeight="1" x14ac:dyDescent="0.3">
      <c r="A146" s="36">
        <v>140</v>
      </c>
      <c r="B146" s="33" t="s">
        <v>177</v>
      </c>
      <c r="C146" s="33" t="s">
        <v>159</v>
      </c>
      <c r="D146" s="37">
        <v>1</v>
      </c>
      <c r="E146" s="37" t="s">
        <v>202</v>
      </c>
      <c r="F146" s="38">
        <v>14276</v>
      </c>
      <c r="G146" s="38">
        <f t="shared" si="28"/>
        <v>0</v>
      </c>
      <c r="H146" s="38">
        <f t="shared" si="29"/>
        <v>14276</v>
      </c>
      <c r="I146" s="37" t="s">
        <v>35</v>
      </c>
      <c r="J146" s="35">
        <v>16628</v>
      </c>
      <c r="K146" s="37">
        <f t="shared" si="30"/>
        <v>0</v>
      </c>
      <c r="L146" s="28">
        <v>17024</v>
      </c>
      <c r="M146" s="37"/>
      <c r="N146" s="37"/>
      <c r="O146" s="37"/>
      <c r="P146" s="37"/>
      <c r="Q146" s="17">
        <f t="shared" si="31"/>
        <v>15650</v>
      </c>
      <c r="R146" s="8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5.75" customHeight="1" x14ac:dyDescent="0.3">
      <c r="A147" s="36">
        <v>141</v>
      </c>
      <c r="B147" s="33" t="s">
        <v>178</v>
      </c>
      <c r="C147" s="33" t="s">
        <v>159</v>
      </c>
      <c r="D147" s="37">
        <v>1</v>
      </c>
      <c r="E147" s="37" t="s">
        <v>202</v>
      </c>
      <c r="F147" s="38">
        <v>430680</v>
      </c>
      <c r="G147" s="38">
        <f t="shared" si="28"/>
        <v>0</v>
      </c>
      <c r="H147" s="38">
        <f t="shared" si="29"/>
        <v>430680</v>
      </c>
      <c r="I147" s="37" t="s">
        <v>35</v>
      </c>
      <c r="J147" s="35">
        <v>425867</v>
      </c>
      <c r="K147" s="37">
        <f t="shared" si="30"/>
        <v>0</v>
      </c>
      <c r="L147" s="28">
        <v>366480</v>
      </c>
      <c r="M147" s="37"/>
      <c r="N147" s="37"/>
      <c r="O147" s="37"/>
      <c r="P147" s="37"/>
      <c r="Q147" s="17">
        <f t="shared" si="31"/>
        <v>398580</v>
      </c>
      <c r="R147" s="8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5.75" customHeight="1" x14ac:dyDescent="0.3">
      <c r="A148" s="36">
        <v>142</v>
      </c>
      <c r="B148" s="33" t="s">
        <v>179</v>
      </c>
      <c r="C148" s="33" t="s">
        <v>159</v>
      </c>
      <c r="D148" s="37">
        <v>1</v>
      </c>
      <c r="E148" s="37" t="s">
        <v>202</v>
      </c>
      <c r="F148" s="38">
        <v>85694</v>
      </c>
      <c r="G148" s="38">
        <f t="shared" si="28"/>
        <v>0</v>
      </c>
      <c r="H148" s="38">
        <f t="shared" si="29"/>
        <v>85694</v>
      </c>
      <c r="I148" s="37" t="s">
        <v>35</v>
      </c>
      <c r="J148" s="35">
        <v>80853</v>
      </c>
      <c r="K148" s="37">
        <f t="shared" si="30"/>
        <v>0</v>
      </c>
      <c r="L148" s="28">
        <v>72206</v>
      </c>
      <c r="M148" s="37"/>
      <c r="N148" s="37"/>
      <c r="O148" s="37"/>
      <c r="P148" s="37"/>
      <c r="Q148" s="17">
        <f t="shared" si="31"/>
        <v>78950</v>
      </c>
      <c r="R148" s="8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15.75" customHeight="1" x14ac:dyDescent="0.3">
      <c r="A149" s="36">
        <v>143</v>
      </c>
      <c r="B149" s="33" t="s">
        <v>180</v>
      </c>
      <c r="C149" s="33" t="s">
        <v>159</v>
      </c>
      <c r="D149" s="37">
        <v>1</v>
      </c>
      <c r="E149" s="37" t="s">
        <v>202</v>
      </c>
      <c r="F149" s="38">
        <v>1200986</v>
      </c>
      <c r="G149" s="38">
        <f t="shared" si="28"/>
        <v>0</v>
      </c>
      <c r="H149" s="38">
        <f t="shared" si="29"/>
        <v>1200986</v>
      </c>
      <c r="I149" s="37" t="s">
        <v>35</v>
      </c>
      <c r="J149" s="35">
        <v>1264095</v>
      </c>
      <c r="K149" s="37">
        <f t="shared" si="30"/>
        <v>0</v>
      </c>
      <c r="L149" s="28">
        <v>1312574</v>
      </c>
      <c r="M149" s="37"/>
      <c r="N149" s="37"/>
      <c r="O149" s="37"/>
      <c r="P149" s="37"/>
      <c r="Q149" s="17">
        <f t="shared" si="31"/>
        <v>1256780</v>
      </c>
      <c r="R149" s="8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15.75" customHeight="1" x14ac:dyDescent="0.3">
      <c r="A150" s="36">
        <v>144</v>
      </c>
      <c r="B150" s="33" t="s">
        <v>181</v>
      </c>
      <c r="C150" s="33" t="s">
        <v>159</v>
      </c>
      <c r="D150" s="37">
        <v>1</v>
      </c>
      <c r="E150" s="37" t="s">
        <v>202</v>
      </c>
      <c r="F150" s="38">
        <v>117197</v>
      </c>
      <c r="G150" s="38">
        <f t="shared" si="28"/>
        <v>0</v>
      </c>
      <c r="H150" s="38">
        <f t="shared" si="29"/>
        <v>117197</v>
      </c>
      <c r="I150" s="37" t="s">
        <v>35</v>
      </c>
      <c r="J150" s="35">
        <v>121622</v>
      </c>
      <c r="K150" s="37">
        <f t="shared" si="30"/>
        <v>0</v>
      </c>
      <c r="L150" s="28">
        <v>134103</v>
      </c>
      <c r="M150" s="37"/>
      <c r="N150" s="37"/>
      <c r="O150" s="37"/>
      <c r="P150" s="37"/>
      <c r="Q150" s="17">
        <f t="shared" si="31"/>
        <v>125650</v>
      </c>
      <c r="R150" s="8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15.75" customHeight="1" x14ac:dyDescent="0.3">
      <c r="A151" s="36">
        <v>145</v>
      </c>
      <c r="B151" s="33" t="s">
        <v>182</v>
      </c>
      <c r="C151" s="33" t="s">
        <v>159</v>
      </c>
      <c r="D151" s="37">
        <v>1</v>
      </c>
      <c r="E151" s="37" t="s">
        <v>202</v>
      </c>
      <c r="F151" s="38">
        <v>894035</v>
      </c>
      <c r="G151" s="38">
        <f t="shared" si="28"/>
        <v>0</v>
      </c>
      <c r="H151" s="38">
        <f t="shared" si="29"/>
        <v>894035</v>
      </c>
      <c r="I151" s="37" t="s">
        <v>35</v>
      </c>
      <c r="J151" s="35">
        <v>896013</v>
      </c>
      <c r="K151" s="37">
        <f t="shared" si="30"/>
        <v>0</v>
      </c>
      <c r="L151" s="28">
        <v>863065</v>
      </c>
      <c r="M151" s="37"/>
      <c r="N151" s="37"/>
      <c r="O151" s="37"/>
      <c r="P151" s="37"/>
      <c r="Q151" s="17">
        <f t="shared" si="31"/>
        <v>878550</v>
      </c>
      <c r="R151" s="8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15.75" customHeight="1" x14ac:dyDescent="0.3">
      <c r="A152" s="36">
        <v>146</v>
      </c>
      <c r="B152" s="33" t="s">
        <v>183</v>
      </c>
      <c r="C152" s="33" t="s">
        <v>159</v>
      </c>
      <c r="D152" s="37">
        <v>1</v>
      </c>
      <c r="E152" s="37" t="s">
        <v>202</v>
      </c>
      <c r="F152" s="38">
        <v>88022</v>
      </c>
      <c r="G152" s="38">
        <f t="shared" si="28"/>
        <v>0</v>
      </c>
      <c r="H152" s="38">
        <f t="shared" si="29"/>
        <v>88022</v>
      </c>
      <c r="I152" s="37" t="s">
        <v>35</v>
      </c>
      <c r="J152" s="35">
        <v>82990</v>
      </c>
      <c r="K152" s="37">
        <f t="shared" si="30"/>
        <v>0</v>
      </c>
      <c r="L152" s="28">
        <v>83218</v>
      </c>
      <c r="M152" s="37"/>
      <c r="N152" s="37"/>
      <c r="O152" s="37"/>
      <c r="P152" s="37"/>
      <c r="Q152" s="17">
        <f t="shared" si="31"/>
        <v>85620</v>
      </c>
      <c r="R152" s="8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15.75" customHeight="1" x14ac:dyDescent="0.3">
      <c r="A153" s="36">
        <v>147</v>
      </c>
      <c r="B153" s="33" t="s">
        <v>184</v>
      </c>
      <c r="C153" s="33" t="s">
        <v>159</v>
      </c>
      <c r="D153" s="37">
        <v>1</v>
      </c>
      <c r="E153" s="37" t="s">
        <v>202</v>
      </c>
      <c r="F153" s="38">
        <v>3704047</v>
      </c>
      <c r="G153" s="38">
        <f t="shared" si="28"/>
        <v>0</v>
      </c>
      <c r="H153" s="38">
        <f t="shared" si="29"/>
        <v>3704047</v>
      </c>
      <c r="I153" s="37" t="s">
        <v>35</v>
      </c>
      <c r="J153" s="35">
        <v>4348281</v>
      </c>
      <c r="K153" s="37">
        <f t="shared" si="30"/>
        <v>0</v>
      </c>
      <c r="L153" s="28">
        <v>4295657</v>
      </c>
      <c r="M153" s="37"/>
      <c r="N153" s="37"/>
      <c r="O153" s="37"/>
      <c r="P153" s="37"/>
      <c r="Q153" s="17">
        <f t="shared" si="31"/>
        <v>3999852</v>
      </c>
      <c r="R153" s="8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15.75" customHeight="1" x14ac:dyDescent="0.3">
      <c r="A154" s="36">
        <v>148</v>
      </c>
      <c r="B154" s="33" t="s">
        <v>185</v>
      </c>
      <c r="C154" s="33" t="s">
        <v>159</v>
      </c>
      <c r="D154" s="37">
        <v>1</v>
      </c>
      <c r="E154" s="37" t="s">
        <v>202</v>
      </c>
      <c r="F154" s="38">
        <v>272370</v>
      </c>
      <c r="G154" s="38">
        <f t="shared" si="28"/>
        <v>0</v>
      </c>
      <c r="H154" s="38">
        <f t="shared" si="29"/>
        <v>272370</v>
      </c>
      <c r="I154" s="37" t="s">
        <v>35</v>
      </c>
      <c r="J154" s="35">
        <v>246809</v>
      </c>
      <c r="K154" s="37">
        <f t="shared" si="30"/>
        <v>0</v>
      </c>
      <c r="L154" s="28">
        <v>242986</v>
      </c>
      <c r="M154" s="37"/>
      <c r="N154" s="37"/>
      <c r="O154" s="37"/>
      <c r="P154" s="37"/>
      <c r="Q154" s="17">
        <f t="shared" si="31"/>
        <v>257678</v>
      </c>
      <c r="R154" s="8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15.75" customHeight="1" x14ac:dyDescent="0.3">
      <c r="A155" s="36">
        <v>149</v>
      </c>
      <c r="B155" s="33" t="s">
        <v>186</v>
      </c>
      <c r="C155" s="33" t="s">
        <v>159</v>
      </c>
      <c r="D155" s="37">
        <v>1</v>
      </c>
      <c r="E155" s="37" t="s">
        <v>202</v>
      </c>
      <c r="F155" s="38">
        <v>3315</v>
      </c>
      <c r="G155" s="38">
        <f t="shared" si="28"/>
        <v>0</v>
      </c>
      <c r="H155" s="38">
        <f t="shared" si="29"/>
        <v>3315</v>
      </c>
      <c r="I155" s="37" t="s">
        <v>35</v>
      </c>
      <c r="J155" s="35">
        <v>2923</v>
      </c>
      <c r="K155" s="37">
        <f t="shared" si="30"/>
        <v>0</v>
      </c>
      <c r="L155" s="28">
        <v>2797</v>
      </c>
      <c r="M155" s="33"/>
      <c r="N155" s="33"/>
      <c r="O155" s="33"/>
      <c r="P155" s="33"/>
      <c r="Q155" s="17">
        <f t="shared" si="31"/>
        <v>3056</v>
      </c>
      <c r="R155" s="9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15.75" customHeight="1" x14ac:dyDescent="0.3">
      <c r="A156" s="36">
        <v>150</v>
      </c>
      <c r="B156" s="33" t="s">
        <v>187</v>
      </c>
      <c r="C156" s="33" t="s">
        <v>159</v>
      </c>
      <c r="D156" s="37">
        <v>1</v>
      </c>
      <c r="E156" s="37" t="s">
        <v>202</v>
      </c>
      <c r="F156" s="38">
        <v>518</v>
      </c>
      <c r="G156" s="38">
        <f t="shared" si="28"/>
        <v>0</v>
      </c>
      <c r="H156" s="38">
        <f t="shared" si="29"/>
        <v>518</v>
      </c>
      <c r="I156" s="37" t="s">
        <v>35</v>
      </c>
      <c r="J156" s="35">
        <v>577</v>
      </c>
      <c r="K156" s="37">
        <f t="shared" si="30"/>
        <v>0</v>
      </c>
      <c r="L156" s="28">
        <v>542</v>
      </c>
      <c r="M156" s="33"/>
      <c r="N156" s="33"/>
      <c r="O156" s="33"/>
      <c r="P156" s="33"/>
      <c r="Q156" s="17">
        <f t="shared" si="31"/>
        <v>530</v>
      </c>
      <c r="R156" s="9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15.75" customHeight="1" x14ac:dyDescent="0.3">
      <c r="A157" s="36">
        <v>151</v>
      </c>
      <c r="B157" s="33" t="s">
        <v>188</v>
      </c>
      <c r="C157" s="33" t="s">
        <v>159</v>
      </c>
      <c r="D157" s="37">
        <v>1</v>
      </c>
      <c r="E157" s="37" t="s">
        <v>202</v>
      </c>
      <c r="F157" s="38">
        <v>1751172</v>
      </c>
      <c r="G157" s="38">
        <f t="shared" si="28"/>
        <v>0</v>
      </c>
      <c r="H157" s="38">
        <f t="shared" si="29"/>
        <v>1751172</v>
      </c>
      <c r="I157" s="37" t="s">
        <v>35</v>
      </c>
      <c r="J157" s="35">
        <v>1851459</v>
      </c>
      <c r="K157" s="37">
        <f t="shared" si="30"/>
        <v>0</v>
      </c>
      <c r="L157" s="28">
        <v>1757948</v>
      </c>
      <c r="M157" s="33"/>
      <c r="N157" s="33"/>
      <c r="O157" s="33"/>
      <c r="P157" s="33"/>
      <c r="Q157" s="17">
        <f t="shared" si="31"/>
        <v>1754560</v>
      </c>
      <c r="R157" s="9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15.75" customHeight="1" x14ac:dyDescent="0.3">
      <c r="A158" s="36">
        <v>152</v>
      </c>
      <c r="B158" s="33" t="s">
        <v>189</v>
      </c>
      <c r="C158" s="33" t="s">
        <v>159</v>
      </c>
      <c r="D158" s="37">
        <v>1</v>
      </c>
      <c r="E158" s="37" t="s">
        <v>202</v>
      </c>
      <c r="F158" s="38">
        <v>130628</v>
      </c>
      <c r="G158" s="38">
        <f t="shared" si="28"/>
        <v>0</v>
      </c>
      <c r="H158" s="38">
        <f t="shared" si="29"/>
        <v>130628</v>
      </c>
      <c r="I158" s="37" t="s">
        <v>35</v>
      </c>
      <c r="J158" s="35">
        <v>136780</v>
      </c>
      <c r="K158" s="37">
        <f t="shared" si="30"/>
        <v>0</v>
      </c>
      <c r="L158" s="28">
        <v>120672</v>
      </c>
      <c r="M158" s="33"/>
      <c r="N158" s="33"/>
      <c r="O158" s="33"/>
      <c r="P158" s="33"/>
      <c r="Q158" s="17">
        <f t="shared" si="31"/>
        <v>125650</v>
      </c>
      <c r="R158" s="9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15.75" customHeight="1" x14ac:dyDescent="0.3">
      <c r="A159" s="36">
        <v>153</v>
      </c>
      <c r="B159" s="33" t="s">
        <v>190</v>
      </c>
      <c r="C159" s="33" t="s">
        <v>159</v>
      </c>
      <c r="D159" s="37">
        <v>1</v>
      </c>
      <c r="E159" s="37" t="s">
        <v>202</v>
      </c>
      <c r="F159" s="38">
        <v>379592</v>
      </c>
      <c r="G159" s="38">
        <f t="shared" si="28"/>
        <v>0</v>
      </c>
      <c r="H159" s="38">
        <f t="shared" si="29"/>
        <v>379592</v>
      </c>
      <c r="I159" s="37" t="s">
        <v>35</v>
      </c>
      <c r="J159" s="35">
        <v>383599</v>
      </c>
      <c r="K159" s="37">
        <f t="shared" si="30"/>
        <v>0</v>
      </c>
      <c r="L159" s="28">
        <v>355408</v>
      </c>
      <c r="M159" s="33"/>
      <c r="N159" s="33"/>
      <c r="O159" s="33"/>
      <c r="P159" s="33"/>
      <c r="Q159" s="17">
        <f t="shared" si="31"/>
        <v>367500</v>
      </c>
      <c r="R159" s="9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15.75" customHeight="1" x14ac:dyDescent="0.3">
      <c r="A160" s="36">
        <v>154</v>
      </c>
      <c r="B160" s="33" t="s">
        <v>191</v>
      </c>
      <c r="C160" s="33" t="s">
        <v>159</v>
      </c>
      <c r="D160" s="37">
        <v>1</v>
      </c>
      <c r="E160" s="37" t="s">
        <v>202</v>
      </c>
      <c r="F160" s="38">
        <v>561535</v>
      </c>
      <c r="G160" s="38">
        <f t="shared" si="28"/>
        <v>0</v>
      </c>
      <c r="H160" s="38">
        <f t="shared" si="29"/>
        <v>561535</v>
      </c>
      <c r="I160" s="37" t="s">
        <v>35</v>
      </c>
      <c r="J160" s="35">
        <v>590579</v>
      </c>
      <c r="K160" s="37">
        <f t="shared" si="30"/>
        <v>0</v>
      </c>
      <c r="L160" s="28">
        <v>540965</v>
      </c>
      <c r="M160" s="33"/>
      <c r="N160" s="33"/>
      <c r="O160" s="33"/>
      <c r="P160" s="33"/>
      <c r="Q160" s="17">
        <f t="shared" si="31"/>
        <v>551250</v>
      </c>
      <c r="R160" s="9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15.75" customHeight="1" x14ac:dyDescent="0.3">
      <c r="A161" s="36">
        <v>155</v>
      </c>
      <c r="B161" s="33" t="s">
        <v>192</v>
      </c>
      <c r="C161" s="33" t="s">
        <v>159</v>
      </c>
      <c r="D161" s="37">
        <v>1</v>
      </c>
      <c r="E161" s="37" t="s">
        <v>202</v>
      </c>
      <c r="F161" s="38">
        <v>786172</v>
      </c>
      <c r="G161" s="38">
        <f t="shared" si="28"/>
        <v>0</v>
      </c>
      <c r="H161" s="38">
        <f t="shared" si="29"/>
        <v>786172</v>
      </c>
      <c r="I161" s="37" t="s">
        <v>35</v>
      </c>
      <c r="J161" s="35">
        <v>757467</v>
      </c>
      <c r="K161" s="37">
        <f t="shared" si="30"/>
        <v>0</v>
      </c>
      <c r="L161" s="28">
        <v>713828</v>
      </c>
      <c r="M161" s="33"/>
      <c r="N161" s="33"/>
      <c r="O161" s="33"/>
      <c r="P161" s="33"/>
      <c r="Q161" s="17">
        <f t="shared" si="31"/>
        <v>750000</v>
      </c>
      <c r="R161" s="9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15.75" customHeight="1" x14ac:dyDescent="0.3">
      <c r="A162" s="36">
        <v>156</v>
      </c>
      <c r="B162" s="33" t="s">
        <v>193</v>
      </c>
      <c r="C162" s="33" t="s">
        <v>159</v>
      </c>
      <c r="D162" s="37">
        <v>1</v>
      </c>
      <c r="E162" s="37" t="s">
        <v>202</v>
      </c>
      <c r="F162" s="38">
        <v>250466</v>
      </c>
      <c r="G162" s="38">
        <f t="shared" si="28"/>
        <v>0</v>
      </c>
      <c r="H162" s="38">
        <f t="shared" si="29"/>
        <v>250466</v>
      </c>
      <c r="I162" s="37" t="s">
        <v>35</v>
      </c>
      <c r="J162" s="35">
        <v>256285</v>
      </c>
      <c r="K162" s="37">
        <f t="shared" si="30"/>
        <v>0</v>
      </c>
      <c r="L162" s="28">
        <v>249534</v>
      </c>
      <c r="M162" s="33"/>
      <c r="N162" s="33"/>
      <c r="O162" s="33"/>
      <c r="P162" s="33"/>
      <c r="Q162" s="17">
        <f t="shared" si="31"/>
        <v>250000</v>
      </c>
      <c r="R162" s="9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15.75" customHeight="1" x14ac:dyDescent="0.3">
      <c r="A163" s="36">
        <v>157</v>
      </c>
      <c r="B163" s="33" t="s">
        <v>194</v>
      </c>
      <c r="C163" s="33" t="s">
        <v>159</v>
      </c>
      <c r="D163" s="37">
        <v>1</v>
      </c>
      <c r="E163" s="37" t="s">
        <v>202</v>
      </c>
      <c r="F163" s="38">
        <v>829726</v>
      </c>
      <c r="G163" s="38">
        <f t="shared" si="28"/>
        <v>0</v>
      </c>
      <c r="H163" s="38">
        <f t="shared" si="29"/>
        <v>829726</v>
      </c>
      <c r="I163" s="37" t="s">
        <v>35</v>
      </c>
      <c r="J163" s="35">
        <v>801614</v>
      </c>
      <c r="K163" s="37">
        <f t="shared" si="30"/>
        <v>0</v>
      </c>
      <c r="L163" s="28">
        <v>927374</v>
      </c>
      <c r="M163" s="33"/>
      <c r="N163" s="33"/>
      <c r="O163" s="33"/>
      <c r="P163" s="33"/>
      <c r="Q163" s="17">
        <f t="shared" si="31"/>
        <v>878550</v>
      </c>
      <c r="R163" s="9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15.75" customHeight="1" x14ac:dyDescent="0.3">
      <c r="A164" s="36">
        <v>158</v>
      </c>
      <c r="B164" s="33" t="s">
        <v>195</v>
      </c>
      <c r="C164" s="33" t="s">
        <v>159</v>
      </c>
      <c r="D164" s="37">
        <v>1</v>
      </c>
      <c r="E164" s="37" t="s">
        <v>202</v>
      </c>
      <c r="F164" s="38">
        <v>78411</v>
      </c>
      <c r="G164" s="38">
        <f t="shared" si="28"/>
        <v>0</v>
      </c>
      <c r="H164" s="38">
        <f t="shared" si="29"/>
        <v>78411</v>
      </c>
      <c r="I164" s="37" t="s">
        <v>35</v>
      </c>
      <c r="J164" s="35">
        <v>81225</v>
      </c>
      <c r="K164" s="37">
        <f t="shared" si="30"/>
        <v>0</v>
      </c>
      <c r="L164" s="28">
        <v>92829</v>
      </c>
      <c r="M164" s="33"/>
      <c r="N164" s="33"/>
      <c r="O164" s="33"/>
      <c r="P164" s="33"/>
      <c r="Q164" s="17">
        <f t="shared" si="31"/>
        <v>85620</v>
      </c>
      <c r="R164" s="9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15.75" customHeight="1" x14ac:dyDescent="0.3">
      <c r="A165" s="36">
        <v>159</v>
      </c>
      <c r="B165" s="33" t="s">
        <v>196</v>
      </c>
      <c r="C165" s="33" t="s">
        <v>159</v>
      </c>
      <c r="D165" s="37">
        <v>1</v>
      </c>
      <c r="E165" s="37" t="s">
        <v>202</v>
      </c>
      <c r="F165" s="38">
        <v>117898</v>
      </c>
      <c r="G165" s="38">
        <f t="shared" si="28"/>
        <v>0</v>
      </c>
      <c r="H165" s="38">
        <f t="shared" si="29"/>
        <v>117898</v>
      </c>
      <c r="I165" s="37" t="s">
        <v>35</v>
      </c>
      <c r="J165" s="35">
        <v>115100</v>
      </c>
      <c r="K165" s="37">
        <f t="shared" si="30"/>
        <v>0</v>
      </c>
      <c r="L165" s="28">
        <v>122102</v>
      </c>
      <c r="M165" s="33"/>
      <c r="N165" s="33"/>
      <c r="O165" s="33"/>
      <c r="P165" s="33"/>
      <c r="Q165" s="17">
        <f t="shared" si="31"/>
        <v>120000</v>
      </c>
      <c r="R165" s="9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15.75" customHeight="1" x14ac:dyDescent="0.3">
      <c r="A166" s="36">
        <v>160</v>
      </c>
      <c r="B166" s="33" t="s">
        <v>197</v>
      </c>
      <c r="C166" s="33" t="s">
        <v>159</v>
      </c>
      <c r="D166" s="37">
        <v>1</v>
      </c>
      <c r="E166" s="37" t="s">
        <v>202</v>
      </c>
      <c r="F166" s="38">
        <v>54269</v>
      </c>
      <c r="G166" s="38">
        <f t="shared" si="28"/>
        <v>0</v>
      </c>
      <c r="H166" s="38">
        <f t="shared" si="29"/>
        <v>54269</v>
      </c>
      <c r="I166" s="37" t="s">
        <v>35</v>
      </c>
      <c r="J166" s="35">
        <v>54196</v>
      </c>
      <c r="K166" s="37">
        <f t="shared" si="30"/>
        <v>0</v>
      </c>
      <c r="L166" s="28">
        <v>45731</v>
      </c>
      <c r="M166" s="33"/>
      <c r="N166" s="33"/>
      <c r="O166" s="33"/>
      <c r="P166" s="33"/>
      <c r="Q166" s="17">
        <f t="shared" si="31"/>
        <v>50000</v>
      </c>
      <c r="R166" s="9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15.75" customHeight="1" x14ac:dyDescent="0.3">
      <c r="A167" s="36">
        <v>161</v>
      </c>
      <c r="B167" s="33" t="s">
        <v>198</v>
      </c>
      <c r="C167" s="33" t="s">
        <v>159</v>
      </c>
      <c r="D167" s="37">
        <v>1</v>
      </c>
      <c r="E167" s="37" t="s">
        <v>202</v>
      </c>
      <c r="F167" s="38">
        <v>346533</v>
      </c>
      <c r="G167" s="38">
        <f t="shared" si="28"/>
        <v>0</v>
      </c>
      <c r="H167" s="38">
        <f t="shared" si="29"/>
        <v>346533</v>
      </c>
      <c r="I167" s="37" t="s">
        <v>35</v>
      </c>
      <c r="J167" s="35">
        <v>368396</v>
      </c>
      <c r="K167" s="37">
        <f t="shared" si="30"/>
        <v>0</v>
      </c>
      <c r="L167" s="28">
        <v>360767</v>
      </c>
      <c r="M167" s="33"/>
      <c r="N167" s="33"/>
      <c r="O167" s="33"/>
      <c r="P167" s="33"/>
      <c r="Q167" s="17">
        <f t="shared" si="31"/>
        <v>353650</v>
      </c>
      <c r="R167" s="9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15.75" customHeight="1" x14ac:dyDescent="0.3">
      <c r="A168" s="36">
        <v>162</v>
      </c>
      <c r="B168" s="33" t="s">
        <v>199</v>
      </c>
      <c r="C168" s="33" t="s">
        <v>159</v>
      </c>
      <c r="D168" s="37">
        <v>1</v>
      </c>
      <c r="E168" s="37" t="s">
        <v>202</v>
      </c>
      <c r="F168" s="38">
        <v>187118</v>
      </c>
      <c r="G168" s="38">
        <f t="shared" si="28"/>
        <v>0</v>
      </c>
      <c r="H168" s="38">
        <f t="shared" si="29"/>
        <v>187118</v>
      </c>
      <c r="I168" s="37" t="s">
        <v>35</v>
      </c>
      <c r="J168" s="35">
        <v>182152</v>
      </c>
      <c r="K168" s="37">
        <f t="shared" si="30"/>
        <v>0</v>
      </c>
      <c r="L168" s="28">
        <v>192002</v>
      </c>
      <c r="M168" s="33"/>
      <c r="N168" s="33"/>
      <c r="O168" s="33"/>
      <c r="P168" s="33"/>
      <c r="Q168" s="17">
        <f t="shared" si="31"/>
        <v>189560</v>
      </c>
      <c r="R168" s="9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15.75" customHeight="1" x14ac:dyDescent="0.3">
      <c r="A169" s="36">
        <v>163</v>
      </c>
      <c r="B169" s="33" t="s">
        <v>200</v>
      </c>
      <c r="C169" s="33" t="s">
        <v>159</v>
      </c>
      <c r="D169" s="37">
        <v>1</v>
      </c>
      <c r="E169" s="37" t="s">
        <v>202</v>
      </c>
      <c r="F169" s="38">
        <v>825566</v>
      </c>
      <c r="G169" s="38">
        <f t="shared" si="28"/>
        <v>0</v>
      </c>
      <c r="H169" s="38">
        <f t="shared" si="29"/>
        <v>825566</v>
      </c>
      <c r="I169" s="37" t="s">
        <v>35</v>
      </c>
      <c r="J169" s="35">
        <v>925944</v>
      </c>
      <c r="K169" s="37">
        <f t="shared" si="30"/>
        <v>0</v>
      </c>
      <c r="L169" s="28">
        <v>875634</v>
      </c>
      <c r="M169" s="33"/>
      <c r="N169" s="33"/>
      <c r="O169" s="33"/>
      <c r="P169" s="33"/>
      <c r="Q169" s="17">
        <f t="shared" si="31"/>
        <v>850600</v>
      </c>
      <c r="R169" s="9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15.75" customHeight="1" x14ac:dyDescent="0.3">
      <c r="A170" s="36">
        <v>164</v>
      </c>
      <c r="B170" s="33" t="s">
        <v>201</v>
      </c>
      <c r="C170" s="33" t="s">
        <v>159</v>
      </c>
      <c r="D170" s="37">
        <v>1</v>
      </c>
      <c r="E170" s="37" t="s">
        <v>202</v>
      </c>
      <c r="F170" s="38">
        <v>86633</v>
      </c>
      <c r="G170" s="38">
        <f t="shared" si="28"/>
        <v>0</v>
      </c>
      <c r="H170" s="38">
        <f t="shared" si="29"/>
        <v>86633</v>
      </c>
      <c r="I170" s="37" t="s">
        <v>35</v>
      </c>
      <c r="J170" s="35">
        <v>83661</v>
      </c>
      <c r="K170" s="37">
        <f t="shared" si="30"/>
        <v>0</v>
      </c>
      <c r="L170" s="28">
        <v>73667</v>
      </c>
      <c r="M170" s="33"/>
      <c r="N170" s="33"/>
      <c r="O170" s="33"/>
      <c r="P170" s="33"/>
      <c r="Q170" s="17">
        <f t="shared" si="31"/>
        <v>80150</v>
      </c>
      <c r="R170" s="9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15.75" customHeight="1" x14ac:dyDescent="0.3">
      <c r="A171" s="33"/>
      <c r="B171" s="33"/>
      <c r="C171" s="33"/>
      <c r="D171" s="37"/>
      <c r="E171" s="37"/>
      <c r="F171" s="49"/>
      <c r="G171" s="38"/>
      <c r="H171" s="38"/>
      <c r="I171" s="33"/>
      <c r="J171" s="33"/>
      <c r="K171" s="33"/>
      <c r="L171" s="33"/>
      <c r="M171" s="33"/>
      <c r="N171" s="33"/>
      <c r="O171" s="33"/>
      <c r="P171" s="33"/>
      <c r="Q171" s="33"/>
      <c r="R171" s="9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15.75" customHeight="1" x14ac:dyDescent="0.3">
      <c r="A172" s="1"/>
      <c r="B172" s="1"/>
      <c r="C172" s="1"/>
      <c r="D172" s="1"/>
      <c r="E172" s="1"/>
      <c r="F172" s="25"/>
      <c r="G172" s="25"/>
      <c r="H172" s="25"/>
      <c r="I172" s="1"/>
      <c r="J172" s="1"/>
      <c r="K172" s="1"/>
      <c r="L172" s="1"/>
      <c r="M172" s="1"/>
      <c r="N172" s="1"/>
      <c r="O172" s="1"/>
      <c r="P172" s="1"/>
      <c r="Q172" s="1"/>
      <c r="R172" s="9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15.75" customHeight="1" x14ac:dyDescent="0.3">
      <c r="A173" s="1"/>
      <c r="B173" s="1"/>
      <c r="C173" s="1"/>
      <c r="D173" s="1"/>
      <c r="E173" s="1"/>
      <c r="F173" s="25"/>
      <c r="G173" s="25"/>
      <c r="H173" s="25"/>
      <c r="I173" s="1"/>
      <c r="J173" s="1"/>
      <c r="K173" s="1"/>
      <c r="L173" s="1"/>
      <c r="M173" s="1"/>
      <c r="N173" s="1"/>
      <c r="O173" s="1"/>
      <c r="P173" s="1"/>
      <c r="Q173" s="1"/>
      <c r="R173" s="9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15.75" customHeight="1" x14ac:dyDescent="0.3">
      <c r="A174" s="1"/>
      <c r="B174" s="1"/>
      <c r="C174" s="1"/>
      <c r="D174" s="1"/>
      <c r="E174" s="1"/>
      <c r="F174" s="25"/>
      <c r="G174" s="25"/>
      <c r="H174" s="25"/>
      <c r="I174" s="1"/>
      <c r="J174" s="1"/>
      <c r="K174" s="1"/>
      <c r="L174" s="1"/>
      <c r="M174" s="1"/>
      <c r="N174" s="1"/>
      <c r="O174" s="1"/>
      <c r="P174" s="1"/>
      <c r="Q174" s="1"/>
      <c r="R174" s="9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15.75" customHeight="1" x14ac:dyDescent="0.3">
      <c r="A175" s="1"/>
      <c r="B175" s="1"/>
      <c r="C175" s="1"/>
      <c r="D175" s="1"/>
      <c r="E175" s="1"/>
      <c r="F175" s="25"/>
      <c r="G175" s="25"/>
      <c r="H175" s="25"/>
      <c r="I175" s="1"/>
      <c r="J175" s="1"/>
      <c r="K175" s="1"/>
      <c r="L175" s="1"/>
      <c r="M175" s="1"/>
      <c r="N175" s="1"/>
      <c r="O175" s="1"/>
      <c r="P175" s="1"/>
      <c r="Q175" s="1"/>
      <c r="R175" s="9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15.75" customHeight="1" x14ac:dyDescent="0.3">
      <c r="A176" s="1"/>
      <c r="B176" s="1"/>
      <c r="C176" s="1"/>
      <c r="D176" s="1"/>
      <c r="E176" s="1"/>
      <c r="F176" s="25"/>
      <c r="G176" s="25"/>
      <c r="H176" s="25"/>
      <c r="I176" s="1"/>
      <c r="J176" s="1"/>
      <c r="K176" s="1"/>
      <c r="L176" s="1"/>
      <c r="M176" s="1"/>
      <c r="N176" s="1"/>
      <c r="O176" s="1"/>
      <c r="P176" s="1"/>
      <c r="Q176" s="1"/>
      <c r="R176" s="9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15.75" customHeight="1" x14ac:dyDescent="0.3">
      <c r="A177" s="1"/>
      <c r="B177" s="1"/>
      <c r="C177" s="1"/>
      <c r="D177" s="1"/>
      <c r="E177" s="1"/>
      <c r="F177" s="25"/>
      <c r="G177" s="25"/>
      <c r="H177" s="25"/>
      <c r="I177" s="1"/>
      <c r="J177" s="1"/>
      <c r="K177" s="1"/>
      <c r="L177" s="1"/>
      <c r="M177" s="1"/>
      <c r="N177" s="1"/>
      <c r="O177" s="1"/>
      <c r="P177" s="1"/>
      <c r="Q177" s="1"/>
      <c r="R177" s="9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15.75" customHeight="1" x14ac:dyDescent="0.3">
      <c r="A178" s="1"/>
      <c r="B178" s="1"/>
      <c r="C178" s="1"/>
      <c r="D178" s="1"/>
      <c r="E178" s="1"/>
      <c r="F178" s="25"/>
      <c r="G178" s="25"/>
      <c r="H178" s="25"/>
      <c r="I178" s="1"/>
      <c r="J178" s="1"/>
      <c r="K178" s="1"/>
      <c r="L178" s="1"/>
      <c r="M178" s="1"/>
      <c r="N178" s="1"/>
      <c r="O178" s="1"/>
      <c r="P178" s="1"/>
      <c r="Q178" s="1"/>
      <c r="R178" s="9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15.75" customHeight="1" x14ac:dyDescent="0.3">
      <c r="A179" s="1"/>
      <c r="B179" s="1"/>
      <c r="C179" s="1"/>
      <c r="D179" s="1"/>
      <c r="E179" s="1"/>
      <c r="F179" s="25"/>
      <c r="G179" s="25"/>
      <c r="H179" s="25"/>
      <c r="I179" s="1"/>
      <c r="J179" s="1"/>
      <c r="K179" s="1"/>
      <c r="L179" s="1"/>
      <c r="M179" s="1"/>
      <c r="N179" s="1"/>
      <c r="O179" s="1"/>
      <c r="P179" s="1"/>
      <c r="Q179" s="1"/>
      <c r="R179" s="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15.75" customHeight="1" x14ac:dyDescent="0.3">
      <c r="A180" s="1"/>
      <c r="B180" s="1"/>
      <c r="C180" s="1"/>
      <c r="D180" s="1"/>
      <c r="E180" s="1"/>
      <c r="F180" s="25"/>
      <c r="G180" s="25"/>
      <c r="H180" s="25"/>
      <c r="I180" s="1"/>
      <c r="J180" s="1"/>
      <c r="K180" s="1"/>
      <c r="L180" s="1"/>
      <c r="M180" s="1"/>
      <c r="N180" s="1"/>
      <c r="O180" s="1"/>
      <c r="P180" s="1"/>
      <c r="Q180" s="1"/>
      <c r="R180" s="9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15.75" customHeight="1" x14ac:dyDescent="0.3">
      <c r="A181" s="1"/>
      <c r="B181" s="1"/>
      <c r="C181" s="1"/>
      <c r="D181" s="1"/>
      <c r="E181" s="1"/>
      <c r="F181" s="25"/>
      <c r="G181" s="25"/>
      <c r="H181" s="25"/>
      <c r="I181" s="1"/>
      <c r="J181" s="1"/>
      <c r="K181" s="1"/>
      <c r="L181" s="1"/>
      <c r="M181" s="1"/>
      <c r="N181" s="1"/>
      <c r="O181" s="1"/>
      <c r="P181" s="1"/>
      <c r="Q181" s="1"/>
      <c r="R181" s="9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15.75" customHeight="1" x14ac:dyDescent="0.3">
      <c r="A182" s="1"/>
      <c r="B182" s="1"/>
      <c r="C182" s="1"/>
      <c r="D182" s="1"/>
      <c r="E182" s="1"/>
      <c r="F182" s="25"/>
      <c r="G182" s="25"/>
      <c r="H182" s="25"/>
      <c r="I182" s="1"/>
      <c r="J182" s="1"/>
      <c r="K182" s="1"/>
      <c r="L182" s="1"/>
      <c r="M182" s="1"/>
      <c r="N182" s="1"/>
      <c r="O182" s="1"/>
      <c r="P182" s="1"/>
      <c r="Q182" s="1"/>
      <c r="R182" s="9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15.75" customHeight="1" x14ac:dyDescent="0.3">
      <c r="A183" s="1"/>
      <c r="B183" s="1"/>
      <c r="C183" s="1"/>
      <c r="D183" s="1"/>
      <c r="E183" s="1"/>
      <c r="F183" s="25"/>
      <c r="G183" s="25"/>
      <c r="H183" s="25"/>
      <c r="I183" s="1"/>
      <c r="J183" s="1"/>
      <c r="K183" s="1"/>
      <c r="L183" s="1"/>
      <c r="M183" s="1"/>
      <c r="N183" s="1"/>
      <c r="O183" s="1"/>
      <c r="P183" s="1"/>
      <c r="Q183" s="1"/>
      <c r="R183" s="9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15.75" customHeight="1" x14ac:dyDescent="0.3">
      <c r="A184" s="1"/>
      <c r="B184" s="1"/>
      <c r="C184" s="1"/>
      <c r="D184" s="1"/>
      <c r="E184" s="1"/>
      <c r="F184" s="25"/>
      <c r="G184" s="25"/>
      <c r="H184" s="25"/>
      <c r="I184" s="1"/>
      <c r="J184" s="1"/>
      <c r="K184" s="1"/>
      <c r="L184" s="1"/>
      <c r="M184" s="1"/>
      <c r="N184" s="1"/>
      <c r="O184" s="1"/>
      <c r="P184" s="1"/>
      <c r="Q184" s="1"/>
      <c r="R184" s="9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15.75" customHeight="1" x14ac:dyDescent="0.3">
      <c r="A185" s="1"/>
      <c r="B185" s="1"/>
      <c r="C185" s="1"/>
      <c r="D185" s="1"/>
      <c r="E185" s="1"/>
      <c r="F185" s="25"/>
      <c r="G185" s="25"/>
      <c r="H185" s="25"/>
      <c r="I185" s="1"/>
      <c r="J185" s="1"/>
      <c r="K185" s="1"/>
      <c r="L185" s="1"/>
      <c r="M185" s="1"/>
      <c r="N185" s="1"/>
      <c r="O185" s="1"/>
      <c r="P185" s="1"/>
      <c r="Q185" s="1"/>
      <c r="R185" s="9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15.75" customHeight="1" x14ac:dyDescent="0.3">
      <c r="A186" s="1"/>
      <c r="B186" s="1"/>
      <c r="C186" s="1"/>
      <c r="D186" s="1"/>
      <c r="E186" s="1"/>
      <c r="F186" s="25"/>
      <c r="G186" s="25"/>
      <c r="H186" s="25"/>
      <c r="I186" s="1"/>
      <c r="J186" s="1"/>
      <c r="K186" s="1"/>
      <c r="L186" s="1"/>
      <c r="M186" s="1"/>
      <c r="N186" s="1"/>
      <c r="O186" s="1"/>
      <c r="P186" s="1"/>
      <c r="Q186" s="1"/>
      <c r="R186" s="9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9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9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9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9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9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9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9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9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9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9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9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9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9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9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9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9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9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9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9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9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9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9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9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9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9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9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9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9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9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9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9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9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9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9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9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9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9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9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9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9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9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9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9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9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9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9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9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9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9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9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9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9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9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9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9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9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9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9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9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9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9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9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9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9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9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9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9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9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9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9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9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9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9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9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9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9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9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9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9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9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9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9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9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9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9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9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9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9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9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9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9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9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9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9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9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9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9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9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9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9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9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9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9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9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9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9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9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9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9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9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9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9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9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9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9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9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9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9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9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9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9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9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9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9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9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9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9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9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9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9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9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1:33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9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1:33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9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1:33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9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1:33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9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1:33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9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1:33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9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1:33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9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1:33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9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1:33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9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1:33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9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1:33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9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1:33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9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1:33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9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1:33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9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1:33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9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1:33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9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1:33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9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1:33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9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1:33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9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1:33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9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1:33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9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1:33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9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1:33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9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1:33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9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1:33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9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1:33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9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1:33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9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1:33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9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1:33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9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1:33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9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1:33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9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1:33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9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1:33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9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1:33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9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1:33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9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1:33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9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1:33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9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1:33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9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1:33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9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1:33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9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1:33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9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1:33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9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1:33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9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1:33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9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1:33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9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1:33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9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1:33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9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1:33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9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1:33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9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1:33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9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1:33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9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1:33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9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1:33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9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1:33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9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1:33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9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1:33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9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1:33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9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1:33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9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1:33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9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1:33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9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1:33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9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1:33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9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1:33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9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1:33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9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1:33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9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1:33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9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1:33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9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1:33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9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1:33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9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1:33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9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1:33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9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1:33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9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1:33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9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1:33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9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1:33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9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1:33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9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1:33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9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1:33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9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1:33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9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1:33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9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1:33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9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1:33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9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1:33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9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1:33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9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1:33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9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1:33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9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1:33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9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1:33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9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1:33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9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1:33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9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1:33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9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1:33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9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1:33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9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1:33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9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1:33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9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1:33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9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1:33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9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1:33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9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1:33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9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1:33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9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1:33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9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1:33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9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1:33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9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1:33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9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1:33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9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1:33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9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1:33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9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1:33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9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1:33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9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1:33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9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1:33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9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1:33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9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1:33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9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1:33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9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1:33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9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1:33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9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1:33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9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1:33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9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1:33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9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1:33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9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1:33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9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1:33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9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1:33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9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1:33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9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1:33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9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1:33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9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1:33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9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1:33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9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1:33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9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1:33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9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1:33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9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1:33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9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1:33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9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1:33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9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1:33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9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1:33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9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1:33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9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1:33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9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1:33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9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1:33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9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1:33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9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1:33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9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1:33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9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1:33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9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1:33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9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1:33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9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1:33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9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1:33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9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1:33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9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1:33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9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1:33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9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1:33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9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1:33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9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1:33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9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1:33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9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1:33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9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1:33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9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1:33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9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1:33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9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1:33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9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1:33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9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1:33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9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1:33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9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1:33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9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1:33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9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1:33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9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1:33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9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1:33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9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1:33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9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1:33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9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1:33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9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1:33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9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1:33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9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1:33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9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1:33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9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1:33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9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1:33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9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1:33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9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1:33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9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1:33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9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1:33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9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1:33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9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1:33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9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1:33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9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1:33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9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1:33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9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1:33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9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1:33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9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1:33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9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1:33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9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1:33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9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1:33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9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1:33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9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1:33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9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1:33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9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1:33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9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1:33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9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1:33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9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1:33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9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1:33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9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1:33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9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1:33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9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1:33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9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1:33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9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1:33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9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1:33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9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1:33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9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1:33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9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1:33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9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1:33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9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1:33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9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1:33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9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1:33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9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1:33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9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1:33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9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1:33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9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1:33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9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1:33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9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1:33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9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1:33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9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1:33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9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1:33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9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1:33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9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1:33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9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1:33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9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1:33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9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1:33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9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1:33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9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1:33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9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1:33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9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1:33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9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1:33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9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1:33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9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1:33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9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1:33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9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1:33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9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1:33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9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1:33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9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1:33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9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1:33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9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1:33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9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1:33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9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1:33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9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1:33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9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1:33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9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1:33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9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1:33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9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1:33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9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1:33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9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1:33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9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1:33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9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1:33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9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1:33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9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1:33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9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1:33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9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1:33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9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1:33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9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1:33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9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1:33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9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1:33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9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1:33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9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1:33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9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1:33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9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1:33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9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1:33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9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1:33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9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1:33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9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1:33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9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1:33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9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1:33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9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1:33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9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1:33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9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1:33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9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1:33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9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1:33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9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1:33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9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1:33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9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1:33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9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1:33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9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1:33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9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1:33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9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1:33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9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1:33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9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1:33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9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1:33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9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1:33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9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1:33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9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1:33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9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1:33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9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1:33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9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1:33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9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1:33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9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1:33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9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1:33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9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1:33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9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1:33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9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1:33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9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1:33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9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1:33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9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1:33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9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1:33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9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1:33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9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1:33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9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1:33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9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1:33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9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1:33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9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1:33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9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1:33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9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1:33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9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1:33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9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1:33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9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1:33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9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1:33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9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1:33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9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1:33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9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1:33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9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1:33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9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1:33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9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1:33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9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1:33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9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1:33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9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1:33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9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1:33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9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1:33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9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1:33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9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1:33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9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1:33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9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1:33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9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1:33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9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1:33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9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1:33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9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1:33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9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1:33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9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1:33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9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1:33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9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1:33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9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1:33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9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1:33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9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1:33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9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1:33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9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1:33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9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1:33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9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1:33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9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1:33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9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1:33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9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1:33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9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1:33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9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1:33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9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1:33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9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1:33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9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1:33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9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1:33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9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1:33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9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1:33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9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1:33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9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1:33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9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1:33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9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1:33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9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1:33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9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1:33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9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1:33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9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1:33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9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1:33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9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1:33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9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1:33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9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1:33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9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1:33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9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1:33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9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1:33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9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1:33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9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1:33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9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1:33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9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1:33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9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1:33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9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1:33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9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1:33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9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1:33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9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1:33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9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1:33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9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1:33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9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1:33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9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1:33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9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1:33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9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1:33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9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1:33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9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1:33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9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1:33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9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1:33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9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1:33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9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1:33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9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1:33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9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1:33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9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1:33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9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1:33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9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1:33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9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1:33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9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1:33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9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1:33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9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1:33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9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1:33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9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1:33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9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1:33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9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1:33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9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1:33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9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1:33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9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1:33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9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1:33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9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1:33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9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1:33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9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1:33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9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1:33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9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1:33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9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1:33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9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1:33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9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1:33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9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1:33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9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1:33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9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1:33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9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9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9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9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9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9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9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9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9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9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9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9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9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9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</sheetData>
  <mergeCells count="23">
    <mergeCell ref="K4:K5"/>
    <mergeCell ref="L4:L5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  <mergeCell ref="A1:B1"/>
    <mergeCell ref="C1:Q1"/>
    <mergeCell ref="A2:B2"/>
    <mergeCell ref="C2:Q2"/>
    <mergeCell ref="A3:Q3"/>
    <mergeCell ref="M4:M5"/>
    <mergeCell ref="N4:N5"/>
    <mergeCell ref="O4:O5"/>
    <mergeCell ref="Q4:Q5"/>
    <mergeCell ref="R4:S4"/>
    <mergeCell ref="P4:P5"/>
  </mergeCells>
  <conditionalFormatting sqref="B6:B79">
    <cfRule type="duplicateValues" dxfId="2" priority="1"/>
  </conditionalFormatting>
  <conditionalFormatting sqref="B6:B102">
    <cfRule type="duplicateValues" dxfId="1" priority="3"/>
  </conditionalFormatting>
  <conditionalFormatting sqref="B80:B102">
    <cfRule type="duplicateValues" dxfId="0" priority="2"/>
  </conditionalFormatting>
  <printOptions horizontalCentered="1"/>
  <pageMargins left="0.51181102362204722" right="0.51181102362204722" top="0.9055118110236221" bottom="0.51181102362204722" header="0" footer="0"/>
  <pageSetup scale="35" orientation="landscape" r:id="rId1"/>
  <headerFooter>
    <oddHeader>&amp;C ESTUDIO DE MERCADOS</oddHeader>
    <oddFooter>&amp;R&amp;P de</oddFooter>
  </headerFooter>
  <rowBreaks count="1" manualBreakCount="1">
    <brk id="30" max="16" man="1"/>
  </rowBreaks>
  <colBreaks count="1" manualBreakCount="1">
    <brk id="17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SFV IE</vt:lpstr>
      <vt:lpstr>'SFV IE'!Área_de_impresión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Office</cp:lastModifiedBy>
  <cp:revision/>
  <dcterms:created xsi:type="dcterms:W3CDTF">2023-03-12T19:49:56Z</dcterms:created>
  <dcterms:modified xsi:type="dcterms:W3CDTF">2025-10-15T13:55:40Z</dcterms:modified>
  <cp:category/>
  <cp:contentStatus/>
</cp:coreProperties>
</file>