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6. RURAL\20. DIA DEL CAMPESINO\"/>
    </mc:Choice>
  </mc:AlternateContent>
  <xr:revisionPtr revIDLastSave="0" documentId="13_ncr:1_{5F811D91-1F4D-45F7-8E34-0EBF97A5DA09}"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3" i="1" l="1"/>
  <c r="Z14" i="1"/>
  <c r="Z12" i="1"/>
  <c r="AA12" i="1" s="1"/>
  <c r="Z4" i="1"/>
  <c r="Z11" i="1"/>
  <c r="Z10" i="1"/>
  <c r="Z9" i="1"/>
  <c r="Z8" i="1"/>
  <c r="Z7" i="1"/>
  <c r="Z6" i="1"/>
  <c r="Z5" i="1"/>
  <c r="U7" i="1"/>
  <c r="U8" i="1"/>
  <c r="U10" i="1"/>
  <c r="U11" i="1"/>
  <c r="U13" i="1"/>
  <c r="U4" i="1"/>
  <c r="L4" i="1"/>
  <c r="M4" i="1" s="1"/>
  <c r="N4" i="1" s="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G9" i="1"/>
  <c r="H9" i="1" s="1"/>
  <c r="I9" i="1" s="1"/>
  <c r="Q9" i="1"/>
  <c r="R9" i="1" s="1"/>
  <c r="S9" i="1" s="1"/>
  <c r="V9" i="1"/>
  <c r="W9" i="1"/>
  <c r="X9" i="1"/>
  <c r="Y9" i="1"/>
  <c r="G10" i="1"/>
  <c r="H10" i="1" s="1"/>
  <c r="I10" i="1" s="1"/>
  <c r="Q10" i="1"/>
  <c r="R10" i="1" s="1"/>
  <c r="S10" i="1" s="1"/>
  <c r="V10" i="1"/>
  <c r="W10" i="1"/>
  <c r="X10" i="1"/>
  <c r="Y10" i="1"/>
  <c r="G11" i="1"/>
  <c r="H11" i="1" s="1"/>
  <c r="I11" i="1" s="1"/>
  <c r="Q11" i="1"/>
  <c r="R11" i="1" s="1"/>
  <c r="S11" i="1" s="1"/>
  <c r="V11" i="1"/>
  <c r="W11" i="1"/>
  <c r="X11" i="1"/>
  <c r="Y11" i="1"/>
  <c r="G12" i="1"/>
  <c r="H12" i="1" s="1"/>
  <c r="I12" i="1" s="1"/>
  <c r="Q12" i="1"/>
  <c r="R12" i="1" s="1"/>
  <c r="S12" i="1" s="1"/>
  <c r="V12" i="1"/>
  <c r="W12" i="1"/>
  <c r="X12" i="1"/>
  <c r="Y12" i="1"/>
  <c r="G13" i="1"/>
  <c r="H13" i="1" s="1"/>
  <c r="I13" i="1" s="1"/>
  <c r="Q13" i="1"/>
  <c r="R13" i="1" s="1"/>
  <c r="S13" i="1" s="1"/>
  <c r="V13" i="1"/>
  <c r="W13" i="1"/>
  <c r="X13" i="1"/>
  <c r="Y13" i="1"/>
  <c r="G14" i="1"/>
  <c r="H14" i="1" s="1"/>
  <c r="I14" i="1" s="1"/>
  <c r="Q14" i="1"/>
  <c r="R14" i="1" s="1"/>
  <c r="S14" i="1" s="1"/>
  <c r="V14" i="1"/>
  <c r="W14" i="1"/>
  <c r="X14" i="1"/>
  <c r="Y14" i="1"/>
  <c r="G4" i="1"/>
  <c r="H4" i="1" s="1"/>
  <c r="I4" i="1" s="1"/>
  <c r="Q8" i="1"/>
  <c r="R8" i="1" s="1"/>
  <c r="S8" i="1" s="1"/>
  <c r="Q7" i="1"/>
  <c r="R7" i="1" s="1"/>
  <c r="S7" i="1" s="1"/>
  <c r="Q6" i="1"/>
  <c r="R6" i="1" s="1"/>
  <c r="S6" i="1" s="1"/>
  <c r="Q5" i="1"/>
  <c r="R5" i="1" s="1"/>
  <c r="S5" i="1" s="1"/>
  <c r="Q4" i="1"/>
  <c r="R4" i="1" s="1"/>
  <c r="S4" i="1" s="1"/>
  <c r="X5" i="1"/>
  <c r="X6" i="1"/>
  <c r="X7" i="1"/>
  <c r="X8" i="1"/>
  <c r="X4" i="1"/>
  <c r="W5" i="1"/>
  <c r="W6" i="1"/>
  <c r="W7" i="1"/>
  <c r="W8" i="1"/>
  <c r="W4" i="1"/>
  <c r="Y5" i="1"/>
  <c r="Y6" i="1"/>
  <c r="Y7" i="1"/>
  <c r="Y8" i="1"/>
  <c r="Y4" i="1"/>
  <c r="V7" i="1"/>
  <c r="V5" i="1"/>
  <c r="V6" i="1"/>
  <c r="V8" i="1"/>
  <c r="V4" i="1"/>
  <c r="G5" i="1"/>
  <c r="H5" i="1" s="1"/>
  <c r="I5" i="1" s="1"/>
  <c r="G6" i="1"/>
  <c r="H6" i="1" s="1"/>
  <c r="I6" i="1" s="1"/>
  <c r="G7" i="1"/>
  <c r="H7" i="1" s="1"/>
  <c r="I7" i="1" s="1"/>
  <c r="G8" i="1"/>
  <c r="H8" i="1" s="1"/>
  <c r="I8" i="1" s="1"/>
  <c r="AA10" i="1" l="1"/>
  <c r="AA4" i="1"/>
  <c r="AA9" i="1"/>
  <c r="AA13" i="1"/>
  <c r="AA8" i="1"/>
  <c r="AA14" i="1"/>
  <c r="AA11" i="1"/>
  <c r="AA7" i="1"/>
  <c r="U6" i="1"/>
  <c r="AA6" i="1" s="1"/>
  <c r="U9" i="1"/>
  <c r="U5" i="1"/>
  <c r="N15" i="1"/>
  <c r="S15" i="1"/>
  <c r="I15" i="1"/>
  <c r="U15" i="1" l="1"/>
  <c r="AA5" i="1"/>
  <c r="AA15" i="1" s="1"/>
</calcChain>
</file>

<file path=xl/sharedStrings.xml><?xml version="1.0" encoding="utf-8"?>
<sst xmlns="http://schemas.openxmlformats.org/spreadsheetml/2006/main" count="64" uniqueCount="36">
  <si>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</si>
  <si>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</si>
  <si>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</si>
  <si>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</si>
  <si>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</si>
  <si>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</si>
  <si>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</si>
  <si>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</si>
  <si>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</si>
  <si>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</si>
  <si>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</si>
  <si>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</si>
  <si>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</si>
  <si>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</si>
  <si>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</si>
  <si>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</si>
  <si>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 xml:space="preserve">Preparación y Entrega de Alimentos Tipo menú Infantil.
Preparación, y entrega de alimentos tipo menú infantil – para 4 eventos diferentes, distribuidos así: 250 para la fecha del evento en Vereda Las Mercedes, 200 para la fecha del evento en Vereda Lutaima, 200 para la fecha del evento en Vereda El Consuelo, 200 para la fecha del evento en Centro Poblado Patio Bonito.
Hamburguesa de Res.
Ingrediente Unidad de Medida Cantidad
Carne de Res Gramos 125
Pan Gramos 55
Queso Gramos 25
Papa Frita Cabello de Ángel. Gramos 20
Stick de Salsa de Tomate * 8 gramos Unidad 800
Hamburguesa envuelta en papel parafinado para hamburguesa, entregada dentro de bolsa de papel kraft, con 1 servilleta.
</t>
  </si>
  <si>
    <t>Unidad</t>
  </si>
  <si>
    <t xml:space="preserve">Entrega de Bebida Menú Infantil (Jugo Caja * 200 ml) -Sabores Surtidos-.
Entrega de BEBIDA para el MENÚ INFANTIL, durante los 4 eventos.
Para 4 eventos diferentes, distribuidos así: 250 bebidas para la fecha del evento en Vereda Las Mercedes, 200 bebidas para la fecha del evento en Vereda Lutaima, 200 bebidas para la fecha del evento en Vereda El Consuelo y 200 bebidas para la fecha del evento en Centro Poblado Patio Bonito.
Bebida Unidad de Medida Cantidad Sabores
Jugo Caja * 200 ml  ml. 850 Surtidos
</t>
  </si>
  <si>
    <t xml:space="preserve">Preparación y Entrega de Alimentos Tipo Menú Adultos.
Preparación en sitio Porción de Carne de Res + Plato con Sopa de Arroz con Menudo, acreditando previamente el sitio dispuesto para la preparación en la fecha, para el servicio y entrega mediante el personal de la logística.
Para 4 eventos diferentes, distribuidos así: 1.000 menú adulto para la fecha del evento en Vereda Las Mercedes, 1.000 menú adulto para la fecha del evento en Vereda Lutaima, 1.000 menú adulto para la fecha del evento en Vereda El Consuelo y 1.000 menú adulto para la fecha del evento en Centro Poblado Patio Bonito.
Porción de carne de res y sopa de arroz con menudo.
Ingrediente Unidad de Medida Cantidad
Porción de Carne de Res Gramos 350
Porción de Papas Gramos 90
Porción de Yuca Gramos 60
Porción de Ají Gramos 25
Porción de Sopa de Arroz con Menudo Gramos 250
Porción de carne de res y sopa de arroz con menudo, servidos en portacomidas, con juego de cubiertos (Tenedor, Cuchillo, Cuchara) de 16,4 cm, y servilletas que se requieran durante el servicio y evento.
</t>
  </si>
  <si>
    <t xml:space="preserve">Entrega de bebida para el BEBIDA MENÚ ADULTO, durante los 4 eventos.
Para 4 eventos diferentes, distribuidos así: 1.750 bebidas para la fecha del evento en Vereda Las Mercedes, 1.750 bebidas para la fecha del evento en Vereda Lutaima, 1.750 bebidas para la fecha del evento en Vereda El Consuelo y 1.750 bebidas para la fecha del evento en Centro Poblado Patio Bonito.
Bebida refrigerada con temperatura a entregarse de 5 - 10 oC
Bebida Unidad de Medida Cantidad Sabores
Bebida gaseosa * 400 ml. (Empaque PET) ml. 7.000 Surtidos
</t>
  </si>
  <si>
    <t xml:space="preserve">Entrega de bebida para el BEBIDA MENÚ ADULTO, durante los 4 eventos.
Bebida refrigerada con temperatura a entregarse de 5 - 10 oC
Bebida Unidad de Medida Cantidad Sabores
Agua Embotellada * 600 ml. (Empaque PET) ml. 1.500 Sin Gas
</t>
  </si>
  <si>
    <t xml:space="preserve">Presentación de servicios artísticos.
Para 4 eventos diferentes, distribuidos así: 1 Servicio Artístico Musical Grupal para la fecha del evento en Vereda Las Mercedes, 1 Servicio Artístico Musical Grupal para la fecha del evento en Vereda Lutaima, 1 Servicio Artístico Musical Individual para la fecha del evento en Vereda El Consuelo y 1 Servicio Artístico Musical Individual para la fecha del evento en Centro Poblado Patio Bonito.
Elemento Unidad de Medida Cant Descripción
Servicio Artístico Musical Individual 
Servicio 
2 Presentación de un Servicio Cultural individual con ARTISTA LOCAL (Música popular, tropical campesina y/o vallenata), con duración mínima de 2 horas.
Servicio Artístico Musical Grupal 
Servicio 
2 Presentación de un Servicio Cultural grupal (Artista Principal y Agrupación de mínimo 5 músicos) con ARTISTA LOCAL (Música popular, campesina o vallenata), con duración mínima de 2 horas.
</t>
  </si>
  <si>
    <t xml:space="preserve">Sonido para los eventos.
Prestación de sonido para cuatro 4 días con las siguientes especificaciones.
Detalles Cantidad
Consola análoga de 16 canales marca MACKIE CR1604-VLZ 4
Cabinas beta 3 de 12 pulgadas 2
Cabinas b52 de 15 pulgadas doble parlante WRMS600 2
Cabinas beta 3 de 15 pulgadas WRMS800 1
Planta de sonido beta 3 norm 4.6 de 4 salidas clase H. 2
Bajos de 18 pulgadas doble parlante potencia de 2000WRMS 1
Distro de 2 Fases 8
Micrófonos profesionales inalámbrico de mano 4
Apoyo técnico 1
</t>
  </si>
  <si>
    <t xml:space="preserve">Animación
Animación con las siguientes especificaciones:
-Animador que interactúe con la población presente en la celebración, en el horario comprendido entre las 9:00 am a las 4:00 pm.
</t>
  </si>
  <si>
    <t xml:space="preserve">Suministro, coordinación y entrega de obsequios durante los cuatro eventos para población campesina:
 LICUADORA MASS VITAL
Con capacidad útil de 1.5 y nominal de 1.7 litros, Incluye 4 cuchillas de acero inoxidable "Chrome Steel 4x Max" y vaso de vidrio resistente hasta 80°C, incluye un control tipo perilla para 2 velocidades y función de pulso (Autolimpieza). Las revoluciones del motor están entre 17.000 y 21.000 RPM. El motor debe ser auto refrigerado que ayude a alargar su vida útil Voltaje y frecuencia: 120Vac; 60Hz, Longitud del cable: 80 cm Potencia nominal 300W, Potencia máxima 550WDimensiones del producto ensamblado: 18.3 x 18.1 x 38 cm
Características
Cuchilla con 4 aspas en acero inoxidable con tecnología Chrome Steel
Vaso de vidrio termorresistente de 1.7 litros
Control tipo perilla de 2 velocidades + pulso
Motor auto refrigerado
Potencia máxima de 550W
Cable de 80 cm
Frecuencia: 60 Hz
Voltaje: 110 - 120 Vac
Los productos deben ser de marca reconocida en el mercado nacional. 
</t>
  </si>
  <si>
    <t xml:space="preserve">Servicio de Transporte.
Servicio de transporte, asignados para veintiséis (26) veredas (Ida y Regreso), prestado mediante vehículos de servicios público, los cuales dispondrán de una capacidad por trayecto de 15 persona cada uno de ellos, que tendrán como requisito salir de cada una de las veredas relacionas con llegada a centro poblado San Antonio y regreso posterior a las mismas. 
-Hora de Salida Vereda a Punto de Concentración del Evento: 8:30 am.
-Hora de Regreso Punto de Concentración del Evento a Vereda: 4:00 pm
Evento 1
Ruta (Ida y Regreso) No. Ruta
Palmichera - Lutaima 2
La Guasíma - Lutaima 2
Circacia - Lutaima 2
San Antonio Alto - San Antonio Centro 2
Santa Lucia Baja - Lutaima 2
El Rosario - Lutaima 2
Santa Ana - Lutaima 2
TOTAL 14
Evento 2
Ruta (Ida y Regreso) No. Ruta
Higuerón Alto y Bajo - Las Mercedes 2
La Chica - Las Mercedes 2
El Pedregal - Las Mercedes 2
Santa Lucia - Las Mercedes 2
San Judas - Las Mercedes 2
Las Mercedes - Las Mercedes 2
La Chica Sector Plenitud - Las Mercedes 2
Apicatá - Patio Bonito - Las Mercedes 4
TOTAL 18
        Evento 3
Ruta (Ida y Regreso) No. Ruta
La Esperanza – Patio Bonito 4
Panamá La Unión - Patio Bonito 4
Andalucía - Patio Bonito 4
Golconda - Patio Bonito  4
Panamá - Patio Bonito 4
Calichana - Patio Bonito   4
TOTAL 24
        Evento 4
Ruta (Ida y Regreso) No. Ruta
El Cabral Bajo – El Consuelo 4
Providencia Mayor – El Consuelo 4
Providencia García - El Consuelo 4
El Consuelo - El Consuelo 4
La Esmeralda – El Consuelo 4
TOTAL 20
</t>
  </si>
  <si>
    <t xml:space="preserve">Coordinación y Ejecución de Actividades Lúdicas.
Actividades lúdicas para el entretenimiento y la recreación de la población objeto de la celebración, con el suministro de los siguientes elementos:
Elemento Unidad de Medida Cant
Pendón de Bienvenida a las familias campesinas.
-Alto: 1 m
-Largo: 5 m 
UNIDAD 
   1
Banderines Color Amarillo y Vereda Intercalado.
-Alto: 34 cm
-Ancho:28 cm 
METROS 
300
Paquete de Bombas R12 (Amarillo, Blanco y Verde). * 50 unidades cada color. 
PAQUETE 4
Costales de Fique
-Largo:110 cm
-Ancho: 80 cm 
UNIDAD 
10
Papa Pastusa o Sabanera de 150 g a 200 g UNIDADES 200
Arveja sin desgranar LIBRAS 15
Bandeja de Huevos * 30 BANDEJA 2
Cuchara Desechable Grande Paquete * 100 Unidades. PAQUETE 1
Inflable para niños en perfecto estado. UNIDAD 1 (4 eventos)
Juego de Toro Mecánico en perfecto estado. UNIDAD 1 (4 eventos)
Manillas de Control Diseños Variados de Colores. UNIDAD 4.600
Café Tostado y Molido   KILO 25
Panela en bloque kilo KILO 10
Vaso tintero 7 onzas por 50 PAQUETE 40
Cinta decorativa papel para moños (Amarilla, Verde y Naranja). 2,5 cm ancho * 45 m largo ROLLO 3
Cuchillos de Cocina 20 cm UNIDAD 10
</t>
  </si>
  <si>
    <t>Cotización GERENCIA SOCIAL D&amp;L SAS</t>
  </si>
  <si>
    <t>Cotización FUNDACION CONSTRUCCION LOCAL</t>
  </si>
  <si>
    <t>Valor Unitario IVA INCLUIDO 2025</t>
  </si>
  <si>
    <t>VALOR CONTRATADO 2025
ACTUALIZADO IPC 2026 (5.10%)</t>
  </si>
  <si>
    <t>Valor Unitario Actualizado 2026</t>
  </si>
  <si>
    <t>Valor Unitario IMPUESTOS INCLUIDOS</t>
  </si>
  <si>
    <t>N/A</t>
  </si>
  <si>
    <t>Cotización CORPORACIÓN ARTISTICA MIMESIS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</si>
</sst>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4" tint="0.79998168889431442"/>
        <bgColor indexed="64"/>
      </patternFill>
    </fill>
    <fill>
      <patternFill patternType="solid">
        <fgColor theme="5" tint="0.79998168889431442"/>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81">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5" fontId="4" fillId="6" borderId="7" xfId="2" applyNumberFormat="1" applyFont="1" applyFill="1" applyBorder="1" applyAlignment="1">
      <alignment horizontal="right" vertical="center"/>
    </xf>
    <xf numFmtId="0" fontId="2" fillId="6" borderId="10" xfId="0"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6" borderId="8" xfId="0" applyFont="1" applyFill="1" applyBorder="1" applyAlignment="1">
      <alignment horizontal="center" vertical="center" wrapText="1"/>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6"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8" xfId="0" applyFont="1" applyFill="1" applyBorder="1" applyAlignment="1">
      <alignment horizontal="center" vertical="center" wrapText="1"/>
    </xf>
    <xf numFmtId="165" fontId="4"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5" fontId="4" fillId="7" borderId="1" xfId="2" applyNumberFormat="1" applyFont="1" applyFill="1" applyBorder="1" applyAlignment="1">
      <alignment horizontal="right" vertical="center"/>
    </xf>
    <xf numFmtId="165" fontId="4" fillId="7" borderId="8" xfId="2" applyNumberFormat="1" applyFont="1" applyFill="1" applyBorder="1" applyAlignment="1">
      <alignment horizontal="right" vertical="center"/>
    </xf>
    <xf numFmtId="165" fontId="2" fillId="7" borderId="9" xfId="0" applyNumberFormat="1" applyFont="1" applyFill="1" applyBorder="1" applyAlignment="1">
      <alignment horizontal="right" vertical="center"/>
    </xf>
    <xf numFmtId="164" fontId="4" fillId="0" borderId="1" xfId="2" applyFont="1" applyFill="1" applyBorder="1"/>
    <xf numFmtId="0" fontId="2" fillId="5" borderId="2" xfId="0" applyFont="1" applyFill="1" applyBorder="1" applyAlignment="1">
      <alignment horizontal="center" vertical="center" wrapText="1"/>
    </xf>
    <xf numFmtId="165" fontId="4" fillId="5" borderId="2" xfId="2" applyNumberFormat="1" applyFont="1" applyFill="1" applyBorder="1" applyAlignment="1">
      <alignment horizontal="right" vertical="center"/>
    </xf>
    <xf numFmtId="165" fontId="2" fillId="5" borderId="13" xfId="0" applyNumberFormat="1" applyFont="1" applyFill="1" applyBorder="1" applyAlignment="1">
      <alignment horizontal="right" vertical="center"/>
    </xf>
    <xf numFmtId="0" fontId="2" fillId="3" borderId="15" xfId="0" applyFont="1" applyFill="1" applyBorder="1" applyAlignment="1">
      <alignment horizontal="center" vertical="center" wrapText="1"/>
    </xf>
    <xf numFmtId="0" fontId="3" fillId="3" borderId="15" xfId="0" applyFont="1" applyFill="1" applyBorder="1" applyAlignment="1">
      <alignment horizontal="center" vertical="center"/>
    </xf>
    <xf numFmtId="0" fontId="2" fillId="6" borderId="7" xfId="0" applyFont="1" applyFill="1" applyBorder="1" applyAlignment="1">
      <alignment horizontal="center" vertical="center" wrapText="1"/>
    </xf>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12"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6"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6" borderId="4"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5" xfId="0" applyFont="1" applyFill="1" applyBorder="1" applyAlignment="1">
      <alignment horizontal="center" vertical="center"/>
    </xf>
    <xf numFmtId="0" fontId="2" fillId="7" borderId="6" xfId="0" applyFont="1" applyFill="1" applyBorder="1" applyAlignment="1">
      <alignment horizontal="center"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26</xdr:col>
      <xdr:colOff>0</xdr:colOff>
      <xdr:row>0</xdr:row>
      <xdr:rowOff>0</xdr:rowOff>
    </xdr:from>
    <xdr:to>
      <xdr:col>26</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A20"/>
  <sheetViews>
    <sheetView tabSelected="1" topLeftCell="I1" zoomScaleNormal="100" zoomScaleSheetLayoutView="100" workbookViewId="0">
      <selection activeCell="Z14" sqref="Z14"/>
    </sheetView>
  </sheetViews>
  <sheetFormatPr baseColWidth="10" defaultColWidth="11.5703125" defaultRowHeight="12.75" x14ac:dyDescent="0.2"/>
  <cols>
    <col min="1" max="1" width="4.28515625" style="4" customWidth="1"/>
    <col min="2" max="2" width="27.5703125" style="4" customWidth="1"/>
    <col min="3" max="3" width="9.5703125" style="8" customWidth="1"/>
    <col min="4" max="4" width="6.42578125" style="8" customWidth="1"/>
    <col min="5" max="5" width="12.28515625" style="9" customWidth="1"/>
    <col min="6" max="6" width="5.42578125" style="8" customWidth="1"/>
    <col min="7" max="7" width="9.85546875" style="8" customWidth="1"/>
    <col min="8" max="8" width="12" style="8" customWidth="1"/>
    <col min="9" max="9" width="14.28515625" style="8" customWidth="1"/>
    <col min="10" max="10" width="12.28515625" style="8" bestFit="1" customWidth="1"/>
    <col min="11" max="11" width="5.7109375" style="8" customWidth="1"/>
    <col min="12" max="12" width="10.85546875" style="8" customWidth="1"/>
    <col min="13" max="13" width="12.28515625" style="8" customWidth="1"/>
    <col min="14" max="14" width="14.140625" style="8" customWidth="1"/>
    <col min="15" max="15" width="12.28515625" style="10" bestFit="1" customWidth="1"/>
    <col min="16" max="16" width="5.85546875" style="11" customWidth="1"/>
    <col min="17" max="17" width="9.42578125" style="10" customWidth="1"/>
    <col min="18" max="18" width="11.5703125" style="10" customWidth="1"/>
    <col min="19" max="19" width="12.28515625" style="10" customWidth="1"/>
    <col min="20" max="20" width="14" style="10" customWidth="1"/>
    <col min="21" max="21" width="16.140625" style="10" customWidth="1"/>
    <col min="22" max="22" width="6.28515625" style="10" customWidth="1"/>
    <col min="23" max="23" width="42.5703125" style="10" customWidth="1"/>
    <col min="24" max="24" width="11.5703125" style="10"/>
    <col min="25" max="25" width="5.5703125" style="4" customWidth="1"/>
    <col min="26" max="26" width="12.85546875" style="4" customWidth="1"/>
    <col min="27" max="27" width="15.140625" style="4" customWidth="1"/>
    <col min="28" max="16384" width="11.5703125" style="4"/>
  </cols>
  <sheetData>
    <row r="1" spans="1:27" ht="49.5" customHeight="1" thickBot="1" x14ac:dyDescent="0.25">
      <c r="C1" s="76" t="s">
        <v>12</v>
      </c>
      <c r="D1" s="76"/>
      <c r="E1" s="76"/>
      <c r="F1" s="76"/>
      <c r="G1" s="76"/>
      <c r="H1" s="76"/>
      <c r="I1" s="76"/>
      <c r="J1" s="76"/>
      <c r="K1" s="76"/>
      <c r="L1" s="76"/>
      <c r="M1" s="76"/>
      <c r="N1" s="76"/>
      <c r="O1" s="76"/>
      <c r="P1" s="76"/>
      <c r="Q1" s="76"/>
      <c r="R1" s="76"/>
      <c r="S1" s="76"/>
      <c r="T1" s="76"/>
      <c r="U1" s="76"/>
      <c r="V1" s="76"/>
      <c r="W1" s="76"/>
      <c r="X1" s="76"/>
      <c r="Y1" s="76"/>
      <c r="Z1" s="76"/>
      <c r="AA1" s="10"/>
    </row>
    <row r="2" spans="1:27" ht="26.25" customHeight="1" x14ac:dyDescent="0.2">
      <c r="A2" s="78" t="s">
        <v>0</v>
      </c>
      <c r="B2" s="78" t="s">
        <v>5</v>
      </c>
      <c r="C2" s="79" t="s">
        <v>1</v>
      </c>
      <c r="D2" s="80" t="s">
        <v>2</v>
      </c>
      <c r="E2" s="68" t="s">
        <v>28</v>
      </c>
      <c r="F2" s="69"/>
      <c r="G2" s="69"/>
      <c r="H2" s="69"/>
      <c r="I2" s="70"/>
      <c r="J2" s="71" t="s">
        <v>29</v>
      </c>
      <c r="K2" s="72"/>
      <c r="L2" s="72"/>
      <c r="M2" s="72"/>
      <c r="N2" s="73"/>
      <c r="O2" s="54" t="s">
        <v>35</v>
      </c>
      <c r="P2" s="55"/>
      <c r="Q2" s="55"/>
      <c r="R2" s="55"/>
      <c r="S2" s="56"/>
      <c r="T2" s="66" t="s">
        <v>31</v>
      </c>
      <c r="U2" s="67"/>
      <c r="V2" s="57" t="s">
        <v>15</v>
      </c>
      <c r="W2" s="58"/>
      <c r="X2" s="58"/>
      <c r="Y2" s="58"/>
      <c r="Z2" s="58"/>
      <c r="AA2" s="59"/>
    </row>
    <row r="3" spans="1:27" s="5" customFormat="1" ht="38.25" x14ac:dyDescent="0.2">
      <c r="A3" s="78"/>
      <c r="B3" s="78"/>
      <c r="C3" s="79"/>
      <c r="D3" s="80"/>
      <c r="E3" s="16" t="s">
        <v>3</v>
      </c>
      <c r="F3" s="17" t="s">
        <v>8</v>
      </c>
      <c r="G3" s="17" t="s">
        <v>4</v>
      </c>
      <c r="H3" s="17" t="s">
        <v>9</v>
      </c>
      <c r="I3" s="18" t="s">
        <v>10</v>
      </c>
      <c r="J3" s="38" t="s">
        <v>3</v>
      </c>
      <c r="K3" s="39" t="s">
        <v>8</v>
      </c>
      <c r="L3" s="39" t="s">
        <v>4</v>
      </c>
      <c r="M3" s="39" t="s">
        <v>9</v>
      </c>
      <c r="N3" s="40" t="s">
        <v>10</v>
      </c>
      <c r="O3" s="20" t="s">
        <v>3</v>
      </c>
      <c r="P3" s="21" t="s">
        <v>8</v>
      </c>
      <c r="Q3" s="21" t="s">
        <v>4</v>
      </c>
      <c r="R3" s="21" t="s">
        <v>9</v>
      </c>
      <c r="S3" s="47" t="s">
        <v>10</v>
      </c>
      <c r="T3" s="52" t="s">
        <v>30</v>
      </c>
      <c r="U3" s="35" t="s">
        <v>32</v>
      </c>
      <c r="V3" s="50" t="s">
        <v>0</v>
      </c>
      <c r="W3" s="12" t="s">
        <v>5</v>
      </c>
      <c r="X3" s="12" t="s">
        <v>6</v>
      </c>
      <c r="Y3" s="12" t="s">
        <v>2</v>
      </c>
      <c r="Z3" s="31" t="s">
        <v>33</v>
      </c>
      <c r="AA3" s="13" t="s">
        <v>10</v>
      </c>
    </row>
    <row r="4" spans="1:27" ht="12" customHeight="1" x14ac:dyDescent="0.2">
      <c r="A4" s="1">
        <v>1</v>
      </c>
      <c r="B4" s="6" t="s">
        <v>16</v>
      </c>
      <c r="C4" s="2" t="s">
        <v>17</v>
      </c>
      <c r="D4" s="3">
        <v>850</v>
      </c>
      <c r="E4" s="23">
        <v>20000</v>
      </c>
      <c r="F4" s="19">
        <v>0</v>
      </c>
      <c r="G4" s="24">
        <f>E4*F4</f>
        <v>0</v>
      </c>
      <c r="H4" s="24">
        <f>E4+G4</f>
        <v>20000</v>
      </c>
      <c r="I4" s="25">
        <f>H4*D4</f>
        <v>17000000</v>
      </c>
      <c r="J4" s="41">
        <v>20500</v>
      </c>
      <c r="K4" s="42">
        <v>0</v>
      </c>
      <c r="L4" s="43">
        <f>J4*K4</f>
        <v>0</v>
      </c>
      <c r="M4" s="43">
        <f>J4+L4</f>
        <v>20500</v>
      </c>
      <c r="N4" s="44">
        <f>M4*D4</f>
        <v>17425000</v>
      </c>
      <c r="O4" s="26">
        <v>20300</v>
      </c>
      <c r="P4" s="22">
        <v>0</v>
      </c>
      <c r="Q4" s="27">
        <f>O4*P4</f>
        <v>0</v>
      </c>
      <c r="R4" s="27">
        <f>O4+Q4</f>
        <v>20300</v>
      </c>
      <c r="S4" s="48">
        <f>R4*D4</f>
        <v>17255000</v>
      </c>
      <c r="T4" s="29">
        <v>18000</v>
      </c>
      <c r="U4" s="36">
        <f t="shared" ref="U4:U11" si="0">+T4*5.1%+T4</f>
        <v>18918</v>
      </c>
      <c r="V4" s="51">
        <f t="shared" ref="V4:V14" si="1">+A4</f>
        <v>1</v>
      </c>
      <c r="W4" s="14" t="str">
        <f t="shared" ref="W4:W14" si="2">+B4</f>
        <v xml:space="preserve">Preparación y Entrega de Alimentos Tipo menú Infantil.
Preparación, y entrega de alimentos tipo menú infantil – para 4 eventos diferentes, distribuidos así: 250 para la fecha del evento en Vereda Las Mercedes, 200 para la fecha del evento en Vereda Lutaima, 200 para la fecha del evento en Vereda El Consuelo, 200 para la fecha del evento en Centro Poblado Patio Bonito.
Hamburguesa de Res.
Ingrediente Unidad de Medida Cantidad
Carne de Res Gramos 125
Pan Gramos 55
Queso Gramos 25
Papa Frita Cabello de Ángel. Gramos 20
Stick de Salsa de Tomate * 8 gramos Unidad 800
Hamburguesa envuelta en papel parafinado para hamburguesa, entregada dentro de bolsa de papel kraft, con 1 servilleta.
</v>
      </c>
      <c r="X4" s="15" t="str">
        <f t="shared" ref="X4:X14" si="3">+C4</f>
        <v>Unidad</v>
      </c>
      <c r="Y4" s="15">
        <f t="shared" ref="Y4:Y14" si="4">+D4</f>
        <v>850</v>
      </c>
      <c r="Z4" s="32">
        <f>MIN(H4,M4,R4,U4)</f>
        <v>18918</v>
      </c>
      <c r="AA4" s="33">
        <f>SUM(Y4*Z4)</f>
        <v>16080300</v>
      </c>
    </row>
    <row r="5" spans="1:27" ht="12" customHeight="1" x14ac:dyDescent="0.2">
      <c r="A5" s="1">
        <v>2</v>
      </c>
      <c r="B5" s="6" t="s">
        <v>18</v>
      </c>
      <c r="C5" s="2" t="s">
        <v>17</v>
      </c>
      <c r="D5" s="3">
        <v>850</v>
      </c>
      <c r="E5" s="23">
        <v>4300</v>
      </c>
      <c r="F5" s="19">
        <v>0.19</v>
      </c>
      <c r="G5" s="24">
        <f t="shared" ref="G5:G8" si="5">E5*F5</f>
        <v>817</v>
      </c>
      <c r="H5" s="24">
        <f t="shared" ref="H5:H8" si="6">E5+G5</f>
        <v>5117</v>
      </c>
      <c r="I5" s="25">
        <f t="shared" ref="I5:I8" si="7">H5*D5</f>
        <v>4349450</v>
      </c>
      <c r="J5" s="41">
        <v>4500</v>
      </c>
      <c r="K5" s="42">
        <v>0.19</v>
      </c>
      <c r="L5" s="43">
        <f t="shared" ref="L5:L14" si="8">J5*K5</f>
        <v>855</v>
      </c>
      <c r="M5" s="43">
        <f t="shared" ref="M5:M14" si="9">J5+L5</f>
        <v>5355</v>
      </c>
      <c r="N5" s="44">
        <f t="shared" ref="N5:N14" si="10">M5*D5</f>
        <v>4551750</v>
      </c>
      <c r="O5" s="26">
        <v>5474</v>
      </c>
      <c r="P5" s="22">
        <v>0</v>
      </c>
      <c r="Q5" s="27">
        <f t="shared" ref="Q5:Q8" si="11">O5*P5</f>
        <v>0</v>
      </c>
      <c r="R5" s="27">
        <f t="shared" ref="R5:R8" si="12">O5+Q5</f>
        <v>5474</v>
      </c>
      <c r="S5" s="48">
        <f t="shared" ref="S5:S7" si="13">R5*D5</f>
        <v>4652900</v>
      </c>
      <c r="T5" s="29">
        <v>4956.3500000000004</v>
      </c>
      <c r="U5" s="36">
        <f t="shared" si="0"/>
        <v>5209.1238499999999</v>
      </c>
      <c r="V5" s="51">
        <f t="shared" si="1"/>
        <v>2</v>
      </c>
      <c r="W5" s="14" t="str">
        <f t="shared" si="2"/>
        <v xml:space="preserve">Entrega de Bebida Menú Infantil (Jugo Caja * 200 ml) -Sabores Surtidos-.
Entrega de BEBIDA para el MENÚ INFANTIL, durante los 4 eventos.
Para 4 eventos diferentes, distribuidos así: 250 bebidas para la fecha del evento en Vereda Las Mercedes, 200 bebidas para la fecha del evento en Vereda Lutaima, 200 bebidas para la fecha del evento en Vereda El Consuelo y 200 bebidas para la fecha del evento en Centro Poblado Patio Bonito.
Bebida Unidad de Medida Cantidad Sabores
Jugo Caja * 200 ml  ml. 850 Surtidos
</v>
      </c>
      <c r="X5" s="15" t="str">
        <f t="shared" si="3"/>
        <v>Unidad</v>
      </c>
      <c r="Y5" s="15">
        <f t="shared" si="4"/>
        <v>850</v>
      </c>
      <c r="Z5" s="32">
        <f t="shared" ref="Z5:Z11" si="14">MIN(H5,M5,R5,U5)</f>
        <v>5117</v>
      </c>
      <c r="AA5" s="33">
        <f t="shared" ref="AA5:AA14" si="15">SUM(Y5*Z5)</f>
        <v>4349450</v>
      </c>
    </row>
    <row r="6" spans="1:27" ht="12" customHeight="1" x14ac:dyDescent="0.2">
      <c r="A6" s="1">
        <v>3</v>
      </c>
      <c r="B6" s="6" t="s">
        <v>19</v>
      </c>
      <c r="C6" s="2" t="s">
        <v>17</v>
      </c>
      <c r="D6" s="3">
        <v>4000</v>
      </c>
      <c r="E6" s="23">
        <v>35000</v>
      </c>
      <c r="F6" s="19">
        <v>0</v>
      </c>
      <c r="G6" s="24">
        <f t="shared" si="5"/>
        <v>0</v>
      </c>
      <c r="H6" s="24">
        <f t="shared" si="6"/>
        <v>35000</v>
      </c>
      <c r="I6" s="25">
        <f t="shared" si="7"/>
        <v>140000000</v>
      </c>
      <c r="J6" s="41">
        <v>36000</v>
      </c>
      <c r="K6" s="42">
        <v>0</v>
      </c>
      <c r="L6" s="43">
        <f t="shared" si="8"/>
        <v>0</v>
      </c>
      <c r="M6" s="43">
        <f t="shared" si="9"/>
        <v>36000</v>
      </c>
      <c r="N6" s="44">
        <f t="shared" si="10"/>
        <v>144000000</v>
      </c>
      <c r="O6" s="26">
        <v>36300</v>
      </c>
      <c r="P6" s="22">
        <v>0</v>
      </c>
      <c r="Q6" s="27">
        <f t="shared" si="11"/>
        <v>0</v>
      </c>
      <c r="R6" s="27">
        <f t="shared" si="12"/>
        <v>36300</v>
      </c>
      <c r="S6" s="48">
        <f>R6*D6</f>
        <v>145200000</v>
      </c>
      <c r="T6" s="29">
        <v>32000</v>
      </c>
      <c r="U6" s="36">
        <f t="shared" si="0"/>
        <v>33632</v>
      </c>
      <c r="V6" s="51">
        <f t="shared" si="1"/>
        <v>3</v>
      </c>
      <c r="W6" s="14" t="str">
        <f t="shared" si="2"/>
        <v xml:space="preserve">Preparación y Entrega de Alimentos Tipo Menú Adultos.
Preparación en sitio Porción de Carne de Res + Plato con Sopa de Arroz con Menudo, acreditando previamente el sitio dispuesto para la preparación en la fecha, para el servicio y entrega mediante el personal de la logística.
Para 4 eventos diferentes, distribuidos así: 1.000 menú adulto para la fecha del evento en Vereda Las Mercedes, 1.000 menú adulto para la fecha del evento en Vereda Lutaima, 1.000 menú adulto para la fecha del evento en Vereda El Consuelo y 1.000 menú adulto para la fecha del evento en Centro Poblado Patio Bonito.
Porción de carne de res y sopa de arroz con menudo.
Ingrediente Unidad de Medida Cantidad
Porción de Carne de Res Gramos 350
Porción de Papas Gramos 90
Porción de Yuca Gramos 60
Porción de Ají Gramos 25
Porción de Sopa de Arroz con Menudo Gramos 250
Porción de carne de res y sopa de arroz con menudo, servidos en portacomidas, con juego de cubiertos (Tenedor, Cuchillo, Cuchara) de 16,4 cm, y servilletas que se requieran durante el servicio y evento.
</v>
      </c>
      <c r="X6" s="15" t="str">
        <f t="shared" si="3"/>
        <v>Unidad</v>
      </c>
      <c r="Y6" s="15">
        <f t="shared" si="4"/>
        <v>4000</v>
      </c>
      <c r="Z6" s="32">
        <f t="shared" si="14"/>
        <v>33632</v>
      </c>
      <c r="AA6" s="33">
        <f t="shared" si="15"/>
        <v>134528000</v>
      </c>
    </row>
    <row r="7" spans="1:27" ht="12" customHeight="1" x14ac:dyDescent="0.2">
      <c r="A7" s="1">
        <v>4</v>
      </c>
      <c r="B7" s="6" t="s">
        <v>20</v>
      </c>
      <c r="C7" s="2" t="s">
        <v>17</v>
      </c>
      <c r="D7" s="3">
        <v>7000</v>
      </c>
      <c r="E7" s="23">
        <v>4800</v>
      </c>
      <c r="F7" s="19">
        <v>0.19</v>
      </c>
      <c r="G7" s="24">
        <f t="shared" si="5"/>
        <v>912</v>
      </c>
      <c r="H7" s="24">
        <f t="shared" si="6"/>
        <v>5712</v>
      </c>
      <c r="I7" s="25">
        <f t="shared" si="7"/>
        <v>39984000</v>
      </c>
      <c r="J7" s="41">
        <v>4750</v>
      </c>
      <c r="K7" s="42">
        <v>0.19</v>
      </c>
      <c r="L7" s="43">
        <f t="shared" si="8"/>
        <v>902.5</v>
      </c>
      <c r="M7" s="43">
        <f t="shared" si="9"/>
        <v>5652.5</v>
      </c>
      <c r="N7" s="44">
        <f t="shared" si="10"/>
        <v>39567500</v>
      </c>
      <c r="O7" s="26">
        <v>5712</v>
      </c>
      <c r="P7" s="22">
        <v>0</v>
      </c>
      <c r="Q7" s="27">
        <f t="shared" si="11"/>
        <v>0</v>
      </c>
      <c r="R7" s="27">
        <f t="shared" si="12"/>
        <v>5712</v>
      </c>
      <c r="S7" s="48">
        <f t="shared" si="13"/>
        <v>39984000</v>
      </c>
      <c r="T7" s="29">
        <v>5664.4</v>
      </c>
      <c r="U7" s="36">
        <f t="shared" si="0"/>
        <v>5953.2843999999996</v>
      </c>
      <c r="V7" s="51">
        <f t="shared" si="1"/>
        <v>4</v>
      </c>
      <c r="W7" s="14" t="str">
        <f t="shared" si="2"/>
        <v xml:space="preserve">Entrega de bebida para el BEBIDA MENÚ ADULTO, durante los 4 eventos.
Para 4 eventos diferentes, distribuidos así: 1.750 bebidas para la fecha del evento en Vereda Las Mercedes, 1.750 bebidas para la fecha del evento en Vereda Lutaima, 1.750 bebidas para la fecha del evento en Vereda El Consuelo y 1.750 bebidas para la fecha del evento en Centro Poblado Patio Bonito.
Bebida refrigerada con temperatura a entregarse de 5 - 10 oC
Bebida Unidad de Medida Cantidad Sabores
Bebida gaseosa * 400 ml. (Empaque PET) ml. 7.000 Surtidos
</v>
      </c>
      <c r="X7" s="15" t="str">
        <f t="shared" si="3"/>
        <v>Unidad</v>
      </c>
      <c r="Y7" s="15">
        <f t="shared" si="4"/>
        <v>7000</v>
      </c>
      <c r="Z7" s="32">
        <f t="shared" si="14"/>
        <v>5652.5</v>
      </c>
      <c r="AA7" s="33">
        <f t="shared" si="15"/>
        <v>39567500</v>
      </c>
    </row>
    <row r="8" spans="1:27" ht="12" customHeight="1" x14ac:dyDescent="0.2">
      <c r="A8" s="1">
        <v>5</v>
      </c>
      <c r="B8" s="6" t="s">
        <v>21</v>
      </c>
      <c r="C8" s="2" t="s">
        <v>17</v>
      </c>
      <c r="D8" s="3">
        <v>1500</v>
      </c>
      <c r="E8" s="23">
        <v>4000</v>
      </c>
      <c r="F8" s="19">
        <v>0</v>
      </c>
      <c r="G8" s="24">
        <f t="shared" si="5"/>
        <v>0</v>
      </c>
      <c r="H8" s="24">
        <f t="shared" si="6"/>
        <v>4000</v>
      </c>
      <c r="I8" s="25">
        <f t="shared" si="7"/>
        <v>6000000</v>
      </c>
      <c r="J8" s="41">
        <v>4100</v>
      </c>
      <c r="K8" s="42">
        <v>0</v>
      </c>
      <c r="L8" s="43">
        <f t="shared" si="8"/>
        <v>0</v>
      </c>
      <c r="M8" s="43">
        <f t="shared" si="9"/>
        <v>4100</v>
      </c>
      <c r="N8" s="44">
        <f t="shared" si="10"/>
        <v>6150000</v>
      </c>
      <c r="O8" s="26">
        <v>4100</v>
      </c>
      <c r="P8" s="22">
        <v>0</v>
      </c>
      <c r="Q8" s="27">
        <f t="shared" si="11"/>
        <v>0</v>
      </c>
      <c r="R8" s="27">
        <f t="shared" si="12"/>
        <v>4100</v>
      </c>
      <c r="S8" s="48">
        <f>R8*D8</f>
        <v>6150000</v>
      </c>
      <c r="T8" s="29">
        <v>4000</v>
      </c>
      <c r="U8" s="36">
        <f t="shared" si="0"/>
        <v>4204</v>
      </c>
      <c r="V8" s="51">
        <f t="shared" si="1"/>
        <v>5</v>
      </c>
      <c r="W8" s="14" t="str">
        <f t="shared" si="2"/>
        <v xml:space="preserve">Entrega de bebida para el BEBIDA MENÚ ADULTO, durante los 4 eventos.
Bebida refrigerada con temperatura a entregarse de 5 - 10 oC
Bebida Unidad de Medida Cantidad Sabores
Agua Embotellada * 600 ml. (Empaque PET) ml. 1.500 Sin Gas
</v>
      </c>
      <c r="X8" s="15" t="str">
        <f t="shared" si="3"/>
        <v>Unidad</v>
      </c>
      <c r="Y8" s="15">
        <f t="shared" si="4"/>
        <v>1500</v>
      </c>
      <c r="Z8" s="32">
        <f t="shared" si="14"/>
        <v>4000</v>
      </c>
      <c r="AA8" s="33">
        <f t="shared" si="15"/>
        <v>6000000</v>
      </c>
    </row>
    <row r="9" spans="1:27" ht="12" customHeight="1" x14ac:dyDescent="0.2">
      <c r="A9" s="1">
        <v>6</v>
      </c>
      <c r="B9" s="6" t="s">
        <v>22</v>
      </c>
      <c r="C9" s="2" t="s">
        <v>17</v>
      </c>
      <c r="D9" s="3">
        <v>4</v>
      </c>
      <c r="E9" s="23">
        <v>4760000</v>
      </c>
      <c r="F9" s="19">
        <v>0</v>
      </c>
      <c r="G9" s="24">
        <f t="shared" ref="G9:G14" si="16">E9*F9</f>
        <v>0</v>
      </c>
      <c r="H9" s="24">
        <f t="shared" ref="H9:H14" si="17">E9+G9</f>
        <v>4760000</v>
      </c>
      <c r="I9" s="25">
        <f t="shared" ref="I9:I14" si="18">H9*D9</f>
        <v>19040000</v>
      </c>
      <c r="J9" s="41">
        <v>4800000</v>
      </c>
      <c r="K9" s="42">
        <v>0</v>
      </c>
      <c r="L9" s="43">
        <f t="shared" si="8"/>
        <v>0</v>
      </c>
      <c r="M9" s="43">
        <f t="shared" si="9"/>
        <v>4800000</v>
      </c>
      <c r="N9" s="44">
        <f t="shared" si="10"/>
        <v>19200000</v>
      </c>
      <c r="O9" s="26">
        <v>4750000</v>
      </c>
      <c r="P9" s="22">
        <v>0</v>
      </c>
      <c r="Q9" s="27">
        <f t="shared" ref="Q9:Q14" si="19">O9*P9</f>
        <v>0</v>
      </c>
      <c r="R9" s="27">
        <f t="shared" ref="R9:R14" si="20">O9+Q9</f>
        <v>4750000</v>
      </c>
      <c r="S9" s="48">
        <f t="shared" ref="S9:S14" si="21">R9*D9</f>
        <v>19000000</v>
      </c>
      <c r="T9" s="29">
        <v>4956350</v>
      </c>
      <c r="U9" s="36">
        <f t="shared" si="0"/>
        <v>5209123.8499999996</v>
      </c>
      <c r="V9" s="51">
        <f t="shared" si="1"/>
        <v>6</v>
      </c>
      <c r="W9" s="14" t="str">
        <f t="shared" si="2"/>
        <v xml:space="preserve">Presentación de servicios artísticos.
Para 4 eventos diferentes, distribuidos así: 1 Servicio Artístico Musical Grupal para la fecha del evento en Vereda Las Mercedes, 1 Servicio Artístico Musical Grupal para la fecha del evento en Vereda Lutaima, 1 Servicio Artístico Musical Individual para la fecha del evento en Vereda El Consuelo y 1 Servicio Artístico Musical Individual para la fecha del evento en Centro Poblado Patio Bonito.
Elemento Unidad de Medida Cant Descripción
Servicio Artístico Musical Individual 
Servicio 
2 Presentación de un Servicio Cultural individual con ARTISTA LOCAL (Música popular, tropical campesina y/o vallenata), con duración mínima de 2 horas.
Servicio Artístico Musical Grupal 
Servicio 
2 Presentación de un Servicio Cultural grupal (Artista Principal y Agrupación de mínimo 5 músicos) con ARTISTA LOCAL (Música popular, campesina o vallenata), con duración mínima de 2 horas.
</v>
      </c>
      <c r="X9" s="15" t="str">
        <f t="shared" si="3"/>
        <v>Unidad</v>
      </c>
      <c r="Y9" s="15">
        <f t="shared" si="4"/>
        <v>4</v>
      </c>
      <c r="Z9" s="32">
        <f t="shared" si="14"/>
        <v>4750000</v>
      </c>
      <c r="AA9" s="33">
        <f t="shared" si="15"/>
        <v>19000000</v>
      </c>
    </row>
    <row r="10" spans="1:27" ht="12" customHeight="1" x14ac:dyDescent="0.2">
      <c r="A10" s="1">
        <v>7</v>
      </c>
      <c r="B10" s="6" t="s">
        <v>23</v>
      </c>
      <c r="C10" s="2" t="s">
        <v>17</v>
      </c>
      <c r="D10" s="3">
        <v>4</v>
      </c>
      <c r="E10" s="23">
        <v>3570000</v>
      </c>
      <c r="F10" s="19">
        <v>0</v>
      </c>
      <c r="G10" s="24">
        <f t="shared" si="16"/>
        <v>0</v>
      </c>
      <c r="H10" s="24">
        <f t="shared" si="17"/>
        <v>3570000</v>
      </c>
      <c r="I10" s="25">
        <f t="shared" si="18"/>
        <v>14280000</v>
      </c>
      <c r="J10" s="41">
        <v>3600000</v>
      </c>
      <c r="K10" s="42">
        <v>0</v>
      </c>
      <c r="L10" s="43">
        <f t="shared" si="8"/>
        <v>0</v>
      </c>
      <c r="M10" s="43">
        <f t="shared" si="9"/>
        <v>3600000</v>
      </c>
      <c r="N10" s="44">
        <f t="shared" si="10"/>
        <v>14400000</v>
      </c>
      <c r="O10" s="26">
        <v>3570000</v>
      </c>
      <c r="P10" s="22">
        <v>0</v>
      </c>
      <c r="Q10" s="27">
        <f t="shared" si="19"/>
        <v>0</v>
      </c>
      <c r="R10" s="27">
        <f t="shared" si="20"/>
        <v>3570000</v>
      </c>
      <c r="S10" s="48">
        <f t="shared" si="21"/>
        <v>14280000</v>
      </c>
      <c r="T10" s="29">
        <v>3540250</v>
      </c>
      <c r="U10" s="36">
        <f t="shared" si="0"/>
        <v>3720802.75</v>
      </c>
      <c r="V10" s="51">
        <f t="shared" si="1"/>
        <v>7</v>
      </c>
      <c r="W10" s="14" t="str">
        <f t="shared" si="2"/>
        <v xml:space="preserve">Sonido para los eventos.
Prestación de sonido para cuatro 4 días con las siguientes especificaciones.
Detalles Cantidad
Consola análoga de 16 canales marca MACKIE CR1604-VLZ 4
Cabinas beta 3 de 12 pulgadas 2
Cabinas b52 de 15 pulgadas doble parlante WRMS600 2
Cabinas beta 3 de 15 pulgadas WRMS800 1
Planta de sonido beta 3 norm 4.6 de 4 salidas clase H. 2
Bajos de 18 pulgadas doble parlante potencia de 2000WRMS 1
Distro de 2 Fases 8
Micrófonos profesionales inalámbrico de mano 4
Apoyo técnico 1
</v>
      </c>
      <c r="X10" s="15" t="str">
        <f t="shared" si="3"/>
        <v>Unidad</v>
      </c>
      <c r="Y10" s="15">
        <f t="shared" si="4"/>
        <v>4</v>
      </c>
      <c r="Z10" s="32">
        <f t="shared" si="14"/>
        <v>3570000</v>
      </c>
      <c r="AA10" s="33">
        <f t="shared" si="15"/>
        <v>14280000</v>
      </c>
    </row>
    <row r="11" spans="1:27" ht="12" customHeight="1" x14ac:dyDescent="0.2">
      <c r="A11" s="1">
        <v>8</v>
      </c>
      <c r="B11" s="6" t="s">
        <v>24</v>
      </c>
      <c r="C11" s="2" t="s">
        <v>17</v>
      </c>
      <c r="D11" s="3">
        <v>4</v>
      </c>
      <c r="E11" s="23">
        <v>952000</v>
      </c>
      <c r="F11" s="19">
        <v>0</v>
      </c>
      <c r="G11" s="24">
        <f t="shared" si="16"/>
        <v>0</v>
      </c>
      <c r="H11" s="24">
        <f t="shared" si="17"/>
        <v>952000</v>
      </c>
      <c r="I11" s="25">
        <f t="shared" si="18"/>
        <v>3808000</v>
      </c>
      <c r="J11" s="41">
        <v>953500</v>
      </c>
      <c r="K11" s="42">
        <v>0</v>
      </c>
      <c r="L11" s="43">
        <f t="shared" si="8"/>
        <v>0</v>
      </c>
      <c r="M11" s="43">
        <f t="shared" si="9"/>
        <v>953500</v>
      </c>
      <c r="N11" s="44">
        <f t="shared" si="10"/>
        <v>3814000</v>
      </c>
      <c r="O11" s="26">
        <v>954000</v>
      </c>
      <c r="P11" s="22">
        <v>0</v>
      </c>
      <c r="Q11" s="27">
        <f t="shared" si="19"/>
        <v>0</v>
      </c>
      <c r="R11" s="27">
        <f t="shared" si="20"/>
        <v>954000</v>
      </c>
      <c r="S11" s="48">
        <f t="shared" si="21"/>
        <v>3816000</v>
      </c>
      <c r="T11" s="29">
        <v>920465</v>
      </c>
      <c r="U11" s="36">
        <f t="shared" si="0"/>
        <v>967408.71499999997</v>
      </c>
      <c r="V11" s="51">
        <f t="shared" si="1"/>
        <v>8</v>
      </c>
      <c r="W11" s="14" t="str">
        <f t="shared" si="2"/>
        <v xml:space="preserve">Animación
Animación con las siguientes especificaciones:
-Animador que interactúe con la población presente en la celebración, en el horario comprendido entre las 9:00 am a las 4:00 pm.
</v>
      </c>
      <c r="X11" s="15" t="str">
        <f t="shared" si="3"/>
        <v>Unidad</v>
      </c>
      <c r="Y11" s="15">
        <f t="shared" si="4"/>
        <v>4</v>
      </c>
      <c r="Z11" s="32">
        <f t="shared" si="14"/>
        <v>952000</v>
      </c>
      <c r="AA11" s="33">
        <f t="shared" si="15"/>
        <v>3808000</v>
      </c>
    </row>
    <row r="12" spans="1:27" ht="12" customHeight="1" x14ac:dyDescent="0.2">
      <c r="A12" s="1">
        <v>9</v>
      </c>
      <c r="B12" s="6" t="s">
        <v>25</v>
      </c>
      <c r="C12" s="2" t="s">
        <v>17</v>
      </c>
      <c r="D12" s="3">
        <v>1950</v>
      </c>
      <c r="E12" s="23">
        <v>85000</v>
      </c>
      <c r="F12" s="19">
        <v>0.19</v>
      </c>
      <c r="G12" s="24">
        <f t="shared" si="16"/>
        <v>16150</v>
      </c>
      <c r="H12" s="24">
        <f t="shared" si="17"/>
        <v>101150</v>
      </c>
      <c r="I12" s="25">
        <f t="shared" si="18"/>
        <v>197242500</v>
      </c>
      <c r="J12" s="41">
        <v>86000</v>
      </c>
      <c r="K12" s="42">
        <v>0.19</v>
      </c>
      <c r="L12" s="43">
        <f t="shared" si="8"/>
        <v>16340</v>
      </c>
      <c r="M12" s="43">
        <f t="shared" si="9"/>
        <v>102340</v>
      </c>
      <c r="N12" s="44">
        <f t="shared" si="10"/>
        <v>199563000</v>
      </c>
      <c r="O12" s="26">
        <v>102697</v>
      </c>
      <c r="P12" s="22">
        <v>0</v>
      </c>
      <c r="Q12" s="27">
        <f t="shared" si="19"/>
        <v>0</v>
      </c>
      <c r="R12" s="27">
        <f t="shared" si="20"/>
        <v>102697</v>
      </c>
      <c r="S12" s="48">
        <f t="shared" si="21"/>
        <v>200259150</v>
      </c>
      <c r="T12" s="29" t="s">
        <v>34</v>
      </c>
      <c r="U12" s="36"/>
      <c r="V12" s="51">
        <f t="shared" si="1"/>
        <v>9</v>
      </c>
      <c r="W12" s="14" t="str">
        <f t="shared" si="2"/>
        <v xml:space="preserve">Suministro, coordinación y entrega de obsequios durante los cuatro eventos para población campesina:
 LICUADORA MASS VITAL
Con capacidad útil de 1.5 y nominal de 1.7 litros, Incluye 4 cuchillas de acero inoxidable "Chrome Steel 4x Max" y vaso de vidrio resistente hasta 80°C, incluye un control tipo perilla para 2 velocidades y función de pulso (Autolimpieza). Las revoluciones del motor están entre 17.000 y 21.000 RPM. El motor debe ser auto refrigerado que ayude a alargar su vida útil Voltaje y frecuencia: 120Vac; 60Hz, Longitud del cable: 80 cm Potencia nominal 300W, Potencia máxima 550WDimensiones del producto ensamblado: 18.3 x 18.1 x 38 cm
Características
Cuchilla con 4 aspas en acero inoxidable con tecnología Chrome Steel
Vaso de vidrio termorresistente de 1.7 litros
Control tipo perilla de 2 velocidades + pulso
Motor auto refrigerado
Potencia máxima de 550W
Cable de 80 cm
Frecuencia: 60 Hz
Voltaje: 110 - 120 Vac
Los productos deben ser de marca reconocida en el mercado nacional. 
</v>
      </c>
      <c r="X12" s="15" t="str">
        <f t="shared" si="3"/>
        <v>Unidad</v>
      </c>
      <c r="Y12" s="15">
        <f t="shared" si="4"/>
        <v>1950</v>
      </c>
      <c r="Z12" s="32">
        <f>MIN(H12,M12,R12)</f>
        <v>101150</v>
      </c>
      <c r="AA12" s="33">
        <f t="shared" si="15"/>
        <v>197242500</v>
      </c>
    </row>
    <row r="13" spans="1:27" ht="12" customHeight="1" x14ac:dyDescent="0.2">
      <c r="A13" s="1">
        <v>10</v>
      </c>
      <c r="B13" s="6" t="s">
        <v>26</v>
      </c>
      <c r="C13" s="2" t="s">
        <v>17</v>
      </c>
      <c r="D13" s="3">
        <v>76</v>
      </c>
      <c r="E13" s="23">
        <v>220000</v>
      </c>
      <c r="F13" s="19">
        <v>0</v>
      </c>
      <c r="G13" s="24">
        <f t="shared" si="16"/>
        <v>0</v>
      </c>
      <c r="H13" s="24">
        <f t="shared" si="17"/>
        <v>220000</v>
      </c>
      <c r="I13" s="25">
        <f t="shared" si="18"/>
        <v>16720000</v>
      </c>
      <c r="J13" s="41">
        <v>221500</v>
      </c>
      <c r="K13" s="42">
        <v>0</v>
      </c>
      <c r="L13" s="43">
        <f t="shared" si="8"/>
        <v>0</v>
      </c>
      <c r="M13" s="43">
        <f t="shared" si="9"/>
        <v>221500</v>
      </c>
      <c r="N13" s="44">
        <f t="shared" si="10"/>
        <v>16834000</v>
      </c>
      <c r="O13" s="26">
        <v>221500</v>
      </c>
      <c r="P13" s="22">
        <v>0</v>
      </c>
      <c r="Q13" s="27">
        <f t="shared" si="19"/>
        <v>0</v>
      </c>
      <c r="R13" s="27">
        <f t="shared" si="20"/>
        <v>221500</v>
      </c>
      <c r="S13" s="48">
        <f t="shared" si="21"/>
        <v>16834000</v>
      </c>
      <c r="T13" s="29">
        <v>200000</v>
      </c>
      <c r="U13" s="36">
        <f>+T13*5.1%+T13</f>
        <v>210200</v>
      </c>
      <c r="V13" s="51">
        <f t="shared" si="1"/>
        <v>10</v>
      </c>
      <c r="W13" s="14" t="str">
        <f t="shared" si="2"/>
        <v xml:space="preserve">Servicio de Transporte.
Servicio de transporte, asignados para veintiséis (26) veredas (Ida y Regreso), prestado mediante vehículos de servicios público, los cuales dispondrán de una capacidad por trayecto de 15 persona cada uno de ellos, que tendrán como requisito salir de cada una de las veredas relacionas con llegada a centro poblado San Antonio y regreso posterior a las mismas. 
-Hora de Salida Vereda a Punto de Concentración del Evento: 8:30 am.
-Hora de Regreso Punto de Concentración del Evento a Vereda: 4:00 pm
Evento 1
Ruta (Ida y Regreso) No. Ruta
Palmichera - Lutaima 2
La Guasíma - Lutaima 2
Circacia - Lutaima 2
San Antonio Alto - San Antonio Centro 2
Santa Lucia Baja - Lutaima 2
El Rosario - Lutaima 2
Santa Ana - Lutaima 2
TOTAL 14
Evento 2
Ruta (Ida y Regreso) No. Ruta
Higuerón Alto y Bajo - Las Mercedes 2
La Chica - Las Mercedes 2
El Pedregal - Las Mercedes 2
Santa Lucia - Las Mercedes 2
San Judas - Las Mercedes 2
Las Mercedes - Las Mercedes 2
La Chica Sector Plenitud - Las Mercedes 2
Apicatá - Patio Bonito - Las Mercedes 4
TOTAL 18
        Evento 3
Ruta (Ida y Regreso) No. Ruta
La Esperanza – Patio Bonito 4
Panamá La Unión - Patio Bonito 4
Andalucía - Patio Bonito 4
Golconda - Patio Bonito  4
Panamá - Patio Bonito 4
Calichana - Patio Bonito   4
TOTAL 24
        Evento 4
Ruta (Ida y Regreso) No. Ruta
El Cabral Bajo – El Consuelo 4
Providencia Mayor – El Consuelo 4
Providencia García - El Consuelo 4
El Consuelo - El Consuelo 4
La Esmeralda – El Consuelo 4
TOTAL 20
</v>
      </c>
      <c r="X13" s="15" t="str">
        <f t="shared" si="3"/>
        <v>Unidad</v>
      </c>
      <c r="Y13" s="15">
        <f t="shared" si="4"/>
        <v>76</v>
      </c>
      <c r="Z13" s="32">
        <f>MIN(H13,M13,R13,U13)</f>
        <v>210200</v>
      </c>
      <c r="AA13" s="33">
        <f t="shared" si="15"/>
        <v>15975200</v>
      </c>
    </row>
    <row r="14" spans="1:27" ht="12" customHeight="1" x14ac:dyDescent="0.2">
      <c r="A14" s="1">
        <v>11</v>
      </c>
      <c r="B14" s="6" t="s">
        <v>27</v>
      </c>
      <c r="C14" s="2" t="s">
        <v>17</v>
      </c>
      <c r="D14" s="3">
        <v>1</v>
      </c>
      <c r="E14" s="23">
        <v>18000000</v>
      </c>
      <c r="F14" s="19">
        <v>0</v>
      </c>
      <c r="G14" s="24">
        <f t="shared" si="16"/>
        <v>0</v>
      </c>
      <c r="H14" s="24">
        <f t="shared" si="17"/>
        <v>18000000</v>
      </c>
      <c r="I14" s="25">
        <f t="shared" si="18"/>
        <v>18000000</v>
      </c>
      <c r="J14" s="41">
        <v>18500000</v>
      </c>
      <c r="K14" s="42">
        <v>0</v>
      </c>
      <c r="L14" s="43">
        <f t="shared" si="8"/>
        <v>0</v>
      </c>
      <c r="M14" s="43">
        <f t="shared" si="9"/>
        <v>18500000</v>
      </c>
      <c r="N14" s="44">
        <f t="shared" si="10"/>
        <v>18500000</v>
      </c>
      <c r="O14" s="26">
        <v>18510000</v>
      </c>
      <c r="P14" s="22">
        <v>0</v>
      </c>
      <c r="Q14" s="27">
        <f t="shared" si="19"/>
        <v>0</v>
      </c>
      <c r="R14" s="27">
        <f t="shared" si="20"/>
        <v>18510000</v>
      </c>
      <c r="S14" s="48">
        <f t="shared" si="21"/>
        <v>18510000</v>
      </c>
      <c r="T14" s="29" t="s">
        <v>34</v>
      </c>
      <c r="U14" s="36"/>
      <c r="V14" s="51">
        <f t="shared" si="1"/>
        <v>11</v>
      </c>
      <c r="W14" s="14" t="str">
        <f t="shared" si="2"/>
        <v xml:space="preserve">Coordinación y Ejecución de Actividades Lúdicas.
Actividades lúdicas para el entretenimiento y la recreación de la población objeto de la celebración, con el suministro de los siguientes elementos:
Elemento Unidad de Medida Cant
Pendón de Bienvenida a las familias campesinas.
-Alto: 1 m
-Largo: 5 m 
UNIDAD 
   1
Banderines Color Amarillo y Vereda Intercalado.
-Alto: 34 cm
-Ancho:28 cm 
METROS 
300
Paquete de Bombas R12 (Amarillo, Blanco y Verde). * 50 unidades cada color. 
PAQUETE 4
Costales de Fique
-Largo:110 cm
-Ancho: 80 cm 
UNIDAD 
10
Papa Pastusa o Sabanera de 150 g a 200 g UNIDADES 200
Arveja sin desgranar LIBRAS 15
Bandeja de Huevos * 30 BANDEJA 2
Cuchara Desechable Grande Paquete * 100 Unidades. PAQUETE 1
Inflable para niños en perfecto estado. UNIDAD 1 (4 eventos)
Juego de Toro Mecánico en perfecto estado. UNIDAD 1 (4 eventos)
Manillas de Control Diseños Variados de Colores. UNIDAD 4.600
Café Tostado y Molido   KILO 25
Panela en bloque kilo KILO 10
Vaso tintero 7 onzas por 50 PAQUETE 40
Cinta decorativa papel para moños (Amarilla, Verde y Naranja). 2,5 cm ancho * 45 m largo ROLLO 3
Cuchillos de Cocina 20 cm UNIDAD 10
</v>
      </c>
      <c r="X14" s="15" t="str">
        <f t="shared" si="3"/>
        <v>Unidad</v>
      </c>
      <c r="Y14" s="15">
        <f t="shared" si="4"/>
        <v>1</v>
      </c>
      <c r="Z14" s="32">
        <f>MIN(H14,M14,R14)</f>
        <v>18000000</v>
      </c>
      <c r="AA14" s="33">
        <f t="shared" si="15"/>
        <v>18000000</v>
      </c>
    </row>
    <row r="15" spans="1:27" s="7" customFormat="1" ht="15.75" customHeight="1" thickBot="1" x14ac:dyDescent="0.25">
      <c r="A15" s="77"/>
      <c r="B15" s="77"/>
      <c r="C15" s="77"/>
      <c r="D15" s="77"/>
      <c r="E15" s="62" t="s">
        <v>11</v>
      </c>
      <c r="F15" s="63"/>
      <c r="G15" s="63"/>
      <c r="H15" s="63"/>
      <c r="I15" s="28">
        <f>SUM(I4:I14)</f>
        <v>476423950</v>
      </c>
      <c r="J15" s="74" t="s">
        <v>11</v>
      </c>
      <c r="K15" s="75"/>
      <c r="L15" s="75"/>
      <c r="M15" s="75"/>
      <c r="N15" s="45">
        <f>SUM(N4:N14)</f>
        <v>484005250</v>
      </c>
      <c r="O15" s="64" t="s">
        <v>11</v>
      </c>
      <c r="P15" s="65"/>
      <c r="Q15" s="65"/>
      <c r="R15" s="65"/>
      <c r="S15" s="49">
        <f>SUM(S4:S14)</f>
        <v>485941050</v>
      </c>
      <c r="T15" s="30" t="s">
        <v>11</v>
      </c>
      <c r="U15" s="37">
        <f>SUM(U4:U14)</f>
        <v>10175451.72325</v>
      </c>
      <c r="V15" s="60" t="s">
        <v>7</v>
      </c>
      <c r="W15" s="61"/>
      <c r="X15" s="61"/>
      <c r="Y15" s="61"/>
      <c r="Z15" s="61"/>
      <c r="AA15" s="34">
        <f>SUM(AA4:AA14)</f>
        <v>468830950</v>
      </c>
    </row>
    <row r="17" spans="22:27" x14ac:dyDescent="0.2">
      <c r="AA17" s="46">
        <v>49025340</v>
      </c>
    </row>
    <row r="19" spans="22:27" x14ac:dyDescent="0.2">
      <c r="V19" s="53" t="s">
        <v>13</v>
      </c>
      <c r="W19" s="53"/>
      <c r="X19" s="53"/>
      <c r="Y19" s="53"/>
      <c r="Z19" s="53"/>
      <c r="AA19" s="53"/>
    </row>
    <row r="20" spans="22:27" x14ac:dyDescent="0.2">
      <c r="V20" s="53" t="s">
        <v>14</v>
      </c>
      <c r="W20" s="53"/>
      <c r="X20" s="53"/>
      <c r="Y20" s="53"/>
      <c r="Z20" s="53"/>
      <c r="AA20" s="53"/>
    </row>
  </sheetData>
  <mergeCells count="17">
    <mergeCell ref="C1:Z1"/>
    <mergeCell ref="V19:AA19"/>
    <mergeCell ref="A15:D15"/>
    <mergeCell ref="A2:A3"/>
    <mergeCell ref="B2:B3"/>
    <mergeCell ref="C2:C3"/>
    <mergeCell ref="D2:D3"/>
    <mergeCell ref="V20:AA20"/>
    <mergeCell ref="O2:S2"/>
    <mergeCell ref="V2:AA2"/>
    <mergeCell ref="V15:Z15"/>
    <mergeCell ref="E15:H15"/>
    <mergeCell ref="O15:R15"/>
    <mergeCell ref="T2:U2"/>
    <mergeCell ref="E2:I2"/>
    <mergeCell ref="J2:N2"/>
    <mergeCell ref="J15:M15"/>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2026-08-18T16:42:52Z</dcterms:modified>
</cp:coreProperties>
</file>