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9"/>
  <workbookPr/>
  <mc:AlternateContent xmlns:mc="http://schemas.openxmlformats.org/markup-compatibility/2006">
    <mc:Choice Requires="x15">
      <x15ac:absPath xmlns:x15ac="http://schemas.microsoft.com/office/spreadsheetml/2010/11/ac" url="/Users/lilianaramirezalvarez/Downloads/PMIC SUMINISTRO DE COMBUSTIBLE/"/>
    </mc:Choice>
  </mc:AlternateContent>
  <xr:revisionPtr revIDLastSave="0" documentId="13_ncr:1_{A880E8EC-D1D7-EA4D-B937-1D7257D5448D}" xr6:coauthVersionLast="47" xr6:coauthVersionMax="47" xr10:uidLastSave="{00000000-0000-0000-0000-000000000000}"/>
  <bookViews>
    <workbookView xWindow="0" yWindow="660" windowWidth="29400" windowHeight="16540" tabRatio="500" activeTab="4"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_xlnm.Print_Area" localSheetId="4">'ASIGNACION Y TRATAMIENTO'!$B$2:$X$43</definedName>
    <definedName name="_xlnm.Print_Area" localSheetId="0">CONTEXTO!$B$2:$F$19</definedName>
    <definedName name="_xlnm.Print_Area" localSheetId="2">EVALUACION!$B$2:$L$59</definedName>
    <definedName name="_xlnm.Print_Area" localSheetId="3">'EVALUACION CON CONTROLES'!$B$2:$R$52</definedName>
    <definedName name="_xlnm.Print_Area" localSheetId="1">'IDENTIFICACION Y ANALISIS'!$B$2:$F$80</definedName>
    <definedName name="contratación">'IDENTIFICACION Y ANALISIS'!$B$42:$B$46</definedName>
    <definedName name="ejecución">'IDENTIFICACION Y ANALISIS'!$B$57:$B$80</definedName>
    <definedName name="OPCIONES">'ASIGNACION Y TRATAMIENTO'!$B$47:$B$49</definedName>
    <definedName name="planeación">'IDENTIFICACION Y ANALISIS'!$B$19:$B$29</definedName>
    <definedName name="selección">'IDENTIFICACION Y ANALISIS'!$B$33:$B$40</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X26" i="5" l="1"/>
  <c r="W26" i="5"/>
  <c r="V26" i="5"/>
  <c r="U26" i="5"/>
  <c r="T26" i="5"/>
  <c r="S26" i="5"/>
  <c r="P26" i="5"/>
  <c r="O26" i="5"/>
  <c r="N26" i="5"/>
  <c r="I26" i="5"/>
  <c r="H26" i="5"/>
  <c r="G26" i="5"/>
  <c r="X25" i="5"/>
  <c r="W25" i="5"/>
  <c r="V25" i="5"/>
  <c r="U25" i="5"/>
  <c r="T25" i="5"/>
  <c r="S25" i="5"/>
  <c r="P25" i="5"/>
  <c r="O25" i="5"/>
  <c r="N25" i="5"/>
  <c r="J25" i="5"/>
  <c r="I25" i="5"/>
  <c r="H25" i="5"/>
  <c r="G25" i="5"/>
  <c r="D25" i="5"/>
  <c r="X24" i="5"/>
  <c r="W24" i="5"/>
  <c r="V24" i="5"/>
  <c r="U24" i="5"/>
  <c r="T24" i="5"/>
  <c r="S24" i="5"/>
  <c r="Q24" i="5"/>
  <c r="P24" i="5"/>
  <c r="O24" i="5"/>
  <c r="N24" i="5"/>
  <c r="I24" i="5"/>
  <c r="H24" i="5"/>
  <c r="G24" i="5"/>
  <c r="D24" i="5"/>
  <c r="C24" i="5"/>
  <c r="F24" i="5" s="1"/>
  <c r="X23" i="5"/>
  <c r="W23" i="5"/>
  <c r="V23" i="5"/>
  <c r="U23" i="5"/>
  <c r="T23" i="5"/>
  <c r="S23" i="5"/>
  <c r="P23" i="5"/>
  <c r="O23" i="5"/>
  <c r="N23" i="5"/>
  <c r="K23" i="5"/>
  <c r="I23" i="5"/>
  <c r="H23" i="5"/>
  <c r="G23" i="5"/>
  <c r="D23" i="5"/>
  <c r="C23" i="5"/>
  <c r="F23" i="5" s="1"/>
  <c r="X22" i="5"/>
  <c r="W22" i="5"/>
  <c r="V22" i="5"/>
  <c r="U22" i="5"/>
  <c r="T22" i="5"/>
  <c r="S22" i="5"/>
  <c r="P22" i="5"/>
  <c r="O22" i="5"/>
  <c r="N22" i="5"/>
  <c r="I22" i="5"/>
  <c r="H22" i="5"/>
  <c r="G22" i="5"/>
  <c r="D22" i="5"/>
  <c r="C22" i="5"/>
  <c r="F22" i="5" s="1"/>
  <c r="X21" i="5"/>
  <c r="W21" i="5"/>
  <c r="V21" i="5"/>
  <c r="U21" i="5"/>
  <c r="T21" i="5"/>
  <c r="S21" i="5"/>
  <c r="Q21" i="5"/>
  <c r="P21" i="5"/>
  <c r="O21" i="5"/>
  <c r="N21" i="5"/>
  <c r="J21" i="5"/>
  <c r="I21" i="5"/>
  <c r="H21" i="5"/>
  <c r="G21" i="5"/>
  <c r="D21" i="5"/>
  <c r="C21" i="5"/>
  <c r="F21" i="5" s="1"/>
  <c r="X20" i="5"/>
  <c r="W20" i="5"/>
  <c r="V20" i="5"/>
  <c r="U20" i="5"/>
  <c r="T20" i="5"/>
  <c r="S20" i="5"/>
  <c r="Q20" i="5"/>
  <c r="P20" i="5"/>
  <c r="O20" i="5"/>
  <c r="N20" i="5"/>
  <c r="I20" i="5"/>
  <c r="H20" i="5"/>
  <c r="G20" i="5"/>
  <c r="D20" i="5"/>
  <c r="C20" i="5"/>
  <c r="F20" i="5" s="1"/>
  <c r="X19" i="5"/>
  <c r="W19" i="5"/>
  <c r="V19" i="5"/>
  <c r="U19" i="5"/>
  <c r="T19" i="5"/>
  <c r="S19" i="5"/>
  <c r="Q19" i="5"/>
  <c r="P19" i="5"/>
  <c r="O19" i="5"/>
  <c r="N19" i="5"/>
  <c r="K19" i="5"/>
  <c r="I19" i="5"/>
  <c r="H19" i="5"/>
  <c r="G19" i="5"/>
  <c r="C19" i="5"/>
  <c r="F19" i="5" s="1"/>
  <c r="X18" i="5"/>
  <c r="W18" i="5"/>
  <c r="V18" i="5"/>
  <c r="U18" i="5"/>
  <c r="T18" i="5"/>
  <c r="S18" i="5"/>
  <c r="P18" i="5"/>
  <c r="O18" i="5"/>
  <c r="N18" i="5"/>
  <c r="I18" i="5"/>
  <c r="H18" i="5"/>
  <c r="G18" i="5"/>
  <c r="D18" i="5"/>
  <c r="X17" i="5"/>
  <c r="W17" i="5"/>
  <c r="V17" i="5"/>
  <c r="U17" i="5"/>
  <c r="T17" i="5"/>
  <c r="S17" i="5"/>
  <c r="Q17" i="5"/>
  <c r="P17" i="5"/>
  <c r="O17" i="5"/>
  <c r="N17" i="5"/>
  <c r="J17" i="5"/>
  <c r="I17" i="5"/>
  <c r="H17" i="5"/>
  <c r="G17" i="5"/>
  <c r="D17" i="5"/>
  <c r="X16" i="5"/>
  <c r="W16" i="5"/>
  <c r="V16" i="5"/>
  <c r="U16" i="5"/>
  <c r="T16" i="5"/>
  <c r="S16" i="5"/>
  <c r="Q16" i="5"/>
  <c r="P16" i="5"/>
  <c r="O16" i="5"/>
  <c r="N16" i="5"/>
  <c r="I16" i="5"/>
  <c r="H16" i="5"/>
  <c r="G16" i="5"/>
  <c r="D16" i="5"/>
  <c r="C16" i="5"/>
  <c r="F16" i="5" s="1"/>
  <c r="X15" i="5"/>
  <c r="W15" i="5"/>
  <c r="V15" i="5"/>
  <c r="U15" i="5"/>
  <c r="T15" i="5"/>
  <c r="S15" i="5"/>
  <c r="P15" i="5"/>
  <c r="O15" i="5"/>
  <c r="N15" i="5"/>
  <c r="K15" i="5"/>
  <c r="I15" i="5"/>
  <c r="H15" i="5"/>
  <c r="G15" i="5"/>
  <c r="D15" i="5"/>
  <c r="C15" i="5"/>
  <c r="F15" i="5" s="1"/>
  <c r="X14" i="5"/>
  <c r="W14" i="5"/>
  <c r="V14" i="5"/>
  <c r="U14" i="5"/>
  <c r="T14" i="5"/>
  <c r="S14" i="5"/>
  <c r="P14" i="5"/>
  <c r="O14" i="5"/>
  <c r="N14" i="5"/>
  <c r="I14" i="5"/>
  <c r="H14" i="5"/>
  <c r="G14" i="5"/>
  <c r="D14" i="5"/>
  <c r="C14" i="5"/>
  <c r="F14" i="5" s="1"/>
  <c r="X13" i="5"/>
  <c r="W13" i="5"/>
  <c r="V13" i="5"/>
  <c r="U13" i="5"/>
  <c r="T13" i="5"/>
  <c r="S13" i="5"/>
  <c r="Q13" i="5"/>
  <c r="P13" i="5"/>
  <c r="O13" i="5"/>
  <c r="N13" i="5"/>
  <c r="J13" i="5"/>
  <c r="I13" i="5"/>
  <c r="H13" i="5"/>
  <c r="G13" i="5"/>
  <c r="D13" i="5"/>
  <c r="C13" i="5"/>
  <c r="F13" i="5" s="1"/>
  <c r="X12" i="5"/>
  <c r="W12" i="5"/>
  <c r="V12" i="5"/>
  <c r="U12" i="5"/>
  <c r="T12" i="5"/>
  <c r="S12" i="5"/>
  <c r="Q12" i="5"/>
  <c r="P12" i="5"/>
  <c r="O12" i="5"/>
  <c r="N12" i="5"/>
  <c r="I12" i="5"/>
  <c r="H12" i="5"/>
  <c r="G12" i="5"/>
  <c r="D12" i="5"/>
  <c r="C12" i="5"/>
  <c r="F12" i="5" s="1"/>
  <c r="X11" i="5"/>
  <c r="W11" i="5"/>
  <c r="V11" i="5"/>
  <c r="U11" i="5"/>
  <c r="T11" i="5"/>
  <c r="S11" i="5"/>
  <c r="P11" i="5"/>
  <c r="O11" i="5"/>
  <c r="N11" i="5"/>
  <c r="K11" i="5"/>
  <c r="J11" i="5"/>
  <c r="I11" i="5"/>
  <c r="H11" i="5"/>
  <c r="G11" i="5"/>
  <c r="D11" i="5"/>
  <c r="C11" i="5"/>
  <c r="F11" i="5" s="1"/>
  <c r="L31" i="4"/>
  <c r="R26" i="5" s="1"/>
  <c r="K31" i="4"/>
  <c r="Q26" i="5" s="1"/>
  <c r="C31" i="4"/>
  <c r="C26" i="5" s="1"/>
  <c r="B31" i="4"/>
  <c r="D26" i="5" s="1"/>
  <c r="K30" i="4"/>
  <c r="Q25" i="5" s="1"/>
  <c r="C30" i="4"/>
  <c r="C25" i="5" s="1"/>
  <c r="L29" i="4"/>
  <c r="R24" i="5" s="1"/>
  <c r="K29" i="4"/>
  <c r="C29" i="4"/>
  <c r="L28" i="4"/>
  <c r="R23" i="5" s="1"/>
  <c r="K28" i="4"/>
  <c r="Q23" i="5" s="1"/>
  <c r="C28" i="4"/>
  <c r="K27" i="4"/>
  <c r="L27" i="4" s="1"/>
  <c r="R22" i="5" s="1"/>
  <c r="C27" i="4"/>
  <c r="L26" i="4"/>
  <c r="R21" i="5" s="1"/>
  <c r="K26" i="4"/>
  <c r="C26" i="4"/>
  <c r="L25" i="4"/>
  <c r="R20" i="5" s="1"/>
  <c r="K25" i="4"/>
  <c r="C25" i="4"/>
  <c r="L24" i="4"/>
  <c r="R19" i="5" s="1"/>
  <c r="K24" i="4"/>
  <c r="C24" i="4"/>
  <c r="K23" i="4"/>
  <c r="L23" i="4" s="1"/>
  <c r="R18" i="5" s="1"/>
  <c r="C23" i="4"/>
  <c r="C18" i="5" s="1"/>
  <c r="K22" i="4"/>
  <c r="L22" i="4" s="1"/>
  <c r="R17" i="5" s="1"/>
  <c r="C22" i="4"/>
  <c r="C17" i="5" s="1"/>
  <c r="L21" i="4"/>
  <c r="R16" i="5" s="1"/>
  <c r="K21" i="4"/>
  <c r="C21" i="4"/>
  <c r="K20" i="4"/>
  <c r="L20" i="4" s="1"/>
  <c r="R15" i="5" s="1"/>
  <c r="C20" i="4"/>
  <c r="K19" i="4"/>
  <c r="L19" i="4" s="1"/>
  <c r="R14" i="5" s="1"/>
  <c r="C19" i="4"/>
  <c r="L18" i="4"/>
  <c r="R13" i="5" s="1"/>
  <c r="K18" i="4"/>
  <c r="C18" i="4"/>
  <c r="L17" i="4"/>
  <c r="R12" i="5" s="1"/>
  <c r="C17" i="4"/>
  <c r="K16" i="4"/>
  <c r="Q11" i="5" s="1"/>
  <c r="C16" i="4"/>
  <c r="B6" i="4"/>
  <c r="K32" i="3"/>
  <c r="L32" i="3" s="1"/>
  <c r="K26" i="5" s="1"/>
  <c r="L31" i="3"/>
  <c r="K25" i="5" s="1"/>
  <c r="K31" i="3"/>
  <c r="K30" i="3"/>
  <c r="J24" i="5" s="1"/>
  <c r="L29" i="3"/>
  <c r="K29" i="3"/>
  <c r="J23" i="5" s="1"/>
  <c r="K28" i="3"/>
  <c r="L28" i="3" s="1"/>
  <c r="K22" i="5" s="1"/>
  <c r="L27" i="3"/>
  <c r="K21" i="5" s="1"/>
  <c r="K27" i="3"/>
  <c r="K26" i="3"/>
  <c r="J20" i="5" s="1"/>
  <c r="L25" i="3"/>
  <c r="K25" i="3"/>
  <c r="J19" i="5" s="1"/>
  <c r="K24" i="3"/>
  <c r="L24" i="3" s="1"/>
  <c r="K18" i="5" s="1"/>
  <c r="L23" i="3"/>
  <c r="K17" i="5" s="1"/>
  <c r="K23" i="3"/>
  <c r="K22" i="3"/>
  <c r="J16" i="5" s="1"/>
  <c r="L21" i="3"/>
  <c r="K21" i="3"/>
  <c r="J15" i="5" s="1"/>
  <c r="K20" i="3"/>
  <c r="L20" i="3" s="1"/>
  <c r="K14" i="5" s="1"/>
  <c r="L19" i="3"/>
  <c r="K13" i="5" s="1"/>
  <c r="K19" i="3"/>
  <c r="K18" i="3"/>
  <c r="J12" i="5" s="1"/>
  <c r="L17" i="3"/>
  <c r="K17" i="3"/>
  <c r="B6" i="3"/>
  <c r="F17" i="5" l="1"/>
  <c r="E17" i="5"/>
  <c r="F18" i="5"/>
  <c r="E18" i="5"/>
  <c r="F25" i="5"/>
  <c r="E25" i="5"/>
  <c r="F26" i="5"/>
  <c r="E26" i="5"/>
  <c r="Q22" i="5"/>
  <c r="Q14" i="5"/>
  <c r="Q18" i="5"/>
  <c r="L18" i="3"/>
  <c r="K12" i="5" s="1"/>
  <c r="L22" i="3"/>
  <c r="K16" i="5" s="1"/>
  <c r="L26" i="3"/>
  <c r="K20" i="5" s="1"/>
  <c r="L30" i="3"/>
  <c r="K24" i="5" s="1"/>
  <c r="L16" i="4"/>
  <c r="R11" i="5" s="1"/>
  <c r="L30" i="4"/>
  <c r="R25" i="5" s="1"/>
  <c r="E11" i="5"/>
  <c r="E13" i="5"/>
  <c r="E15" i="5"/>
  <c r="E19" i="5"/>
  <c r="E21" i="5"/>
  <c r="E23" i="5"/>
  <c r="J14" i="5"/>
  <c r="J18" i="5"/>
  <c r="J22" i="5"/>
  <c r="J26" i="5"/>
  <c r="Q15" i="5"/>
  <c r="E12" i="5"/>
  <c r="E14" i="5"/>
  <c r="E16" i="5"/>
  <c r="E20" i="5"/>
  <c r="E22" i="5"/>
  <c r="E24" i="5"/>
</calcChain>
</file>

<file path=xl/sharedStrings.xml><?xml version="1.0" encoding="utf-8"?>
<sst xmlns="http://schemas.openxmlformats.org/spreadsheetml/2006/main" count="609" uniqueCount="254">
  <si>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</si>
  <si>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</si>
  <si>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</si>
  <si>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</si>
  <si>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 xml:space="preserve">Objeto del Proceso de Contratación:  “CONTRATAR EL SUMINISTRO A MONTO AGOTABLE DE COMBUSTIBLE (GASOLINA CORRIENTE Y DIÉSEL/ACPM) PARA LOS VEHÍCULOS QUE CONFORMAN EL PARQUE AUTOMOTOR DE PROPIEDAD Y AL SERVICIO DEL FONDO DE DESARROLLO LOCAL DE CHAPINERO”. </t>
  </si>
  <si>
    <t xml:space="preserve">Partícipes del Proceso de Contratación: Agentes externos (Organismos de control, veedurías ciudadanas, estaciones de servicio habilitadas), agentes internos (supervisor del contrato, funcionarios y conductores autorizados del parque automotor). </t>
  </si>
  <si>
    <t>Ciudadanía que se beneficia del Proceso de Contratación: Agentes internos (funcionarios y contratistas que requieren el uso del parque automotor para el cumplimiento de las funciones misionales) y externos (ciudadanía que recibe los servicios y programas que se apoyan en el desplazamiento del parque automotor del FDLCH)</t>
  </si>
  <si>
    <t>Capacidad de la Entidad Estatal entendida como la disponibilidad de recursos y conocimientos para el Proceso de Contratación: 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(Etapa de Ejecución).</t>
  </si>
  <si>
    <t>Suficiencia del presupuesto oficial del Proceso de Contratación: De acuerdo al Plan Anual de Adquisiciones se deben estimar los recursos necesarios para el desarrollo del proceso de la contratación, el cual tendrá el soporte presupuestal suficiente para su desarrollo. El contrato se estructura bajo la modalidad de monto agotable, por lo que las cantidades de combustible estimadas son referenciales y su suministro real dependerá de las necesidades efectivas del parque automotor del FDLCH durante la vigencia del contrato.</t>
  </si>
  <si>
    <t>Condiciones geográficas y de acceso del lugar en el cual se debe cumplir el objeto del Proceso de Contratación: El suministro de combustible se prestará en las estaciones de servicio habilitadas por el contratista dentro de Bogotá D.C., con cobertura que permita el fácil acceso de los vehículos del parque automotor del FDLCH, o mediante el mecanismo de suministro que se establezca en los estudios previos del proceso (tarjetas, vales o similares).</t>
  </si>
  <si>
    <t>Entorno socio ambiental: Entorno institucional, administrativo y territorial de la Alcaldía Local de Chapinero</t>
  </si>
  <si>
    <t>Condiciones políticas: No se identifican condiciones políticas particulares que afecten el desarrollo del objeto contractual.</t>
  </si>
  <si>
    <t>Factores ambientales: La Entidad desarrolla los lineamientos sectoriales contenidos en el Plan Institucional de Gestión Ambiental-PIGA, que se concreta a través de los programas de gestión de agua, energía, residuos, prácticas ambientales y consumo sostenible. Adicionalmente, por tratarse del suministro de combustibles fósiles, el contratista deberá dar cumplimiento a la normatividad ambiental vigente sobre almacenamiento, manejo y expendio de combustibles líquidos, así como a los protocolos de prevención de derrames y contaminación ambiental exigidos por la autoridad competente.</t>
  </si>
  <si>
    <t>Sector del objeto del Proceso de Contratación y su mercado: Empresas distribuidoras y comercializadoras de combustibles líquidos derivados del petróleo (gasolina corriente y diésel/ACPM), propietarias u operadoras de estaciones de servicio habilitadas por el Ministerio de Minas y Energía, con capacidad de atender el suministro a entidades públicas bajo la modalidad de monto agotable.</t>
  </si>
  <si>
    <t>Normativa aplicable al objeto del Proceso de Contratación: La normativa aplicable al presente proceso de contratación corresponde, en primer lugar, al marco jurídico que regula la función administrativa de las alcaldías locales, las competencias de los alcaldes locales y las responsabilidades de la Alcaldía Local de Chapinero en la formulación, ejecución, seguimiento y cumplimiento de proyectos de inversión y de las metas establecidas en el Plan de Desarrollo Local. De igual manera, resulta aplicable la normativa que rige la contratación estatal, en especial la relacionada con la adquisición y suministro de bienes por parte de las entidades públicas, así como las disposiciones presupuestales, de supervisión, transparencia, planeación contractual y responsabilidad en el uso de los recursos públicos. En el componente específico del objeto, son aplicables las disposiciones del Ministerio de Minas y Energía sobre la calidad, almacenamiento, transporte y expendio de combustibles líquidos, la regulación de precios de combustibles que expida la autoridad competente, y la normatividad ambiental y de seguridad industrial aplicable a las estaciones de servicio.</t>
  </si>
  <si>
    <t>Experiencia propia y de otras Entidades Estatales en Procesos de Contratación del mismo tipo. Procesos contractuales adelantados por entidades estatales cuyo objeto haya estado relacionado con el suministro de combustibles (gasolina corriente y diésel/ACPM) para el parque automotor institucional, bajo la modalidad de monto agotable, información que fue verificada a través del Estudio del Sector y el registro histórico de procesos similares adelantados en el SECOP II.</t>
  </si>
  <si>
    <t>MATRIZ DE RIESGOS DE CONTRATACIÓN</t>
  </si>
  <si>
    <t>DEFINICIONES</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</si>
  <si>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</si>
  <si>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</si>
  <si>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</si>
  <si>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</si>
  <si>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</si>
  <si>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</si>
  <si>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</si>
  <si>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</si>
  <si>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</si>
  <si>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Operacionales</t>
  </si>
  <si>
    <t xml:space="preserve">Requisitos habilitantes inapropiados para el proceso de selección </t>
  </si>
  <si>
    <t>Inadecuado análisis  económico estimativo del valor del contrato</t>
  </si>
  <si>
    <t>Económicos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</si>
  <si>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</si>
  <si>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</si>
  <si>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</si>
  <si>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identificándose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</si>
  <si>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</si>
  <si>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</si>
  <si>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</si>
  <si>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</si>
  <si>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Errores en la formulación o los documentos del proceso por equivocación, falta de exactitud o imprecisión de la información</t>
  </si>
  <si>
    <t>General</t>
  </si>
  <si>
    <t>Interno</t>
  </si>
  <si>
    <t>Apertura de procesos de contratación sin la correspondiente disponibilidad presupuestal impidiendo el cumplimiento de los compromisos adquiridos, generando problemas financieros y legales,  asegurando que exista un presupuesto adecuado antes de iniciar cualquier proceso de contratación.</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</si>
  <si>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</si>
  <si>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</si>
  <si>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</si>
  <si>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</si>
  <si>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</si>
  <si>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</si>
  <si>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Confabulación de los proponentes (Colusión)</t>
  </si>
  <si>
    <t>Externo</t>
  </si>
  <si>
    <t>Selección de ofertas con precios  artificialmente bajos.</t>
  </si>
  <si>
    <t>Declaratoria  Desierta del Proceso de Contratación, por que los oferentes no cumplen la totalidad de Requisitos Habilitantes o por encontrarse incursos en alguna inhabilidad o incompatibilidad</t>
  </si>
  <si>
    <t>Adjudicar el contrato a un proponente que no cuente con la capacidad de infraestructura (estaciones de servicio habilitadas) suficiente para garantizar el suministro de combustible requerido por el parque automotor del FDLCH.</t>
  </si>
  <si>
    <t>CONTRATACIÓN</t>
  </si>
  <si>
    <t>Especifico</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</si>
  <si>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</si>
  <si>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</si>
  <si>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</si>
  <si>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</si>
  <si>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</si>
  <si>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El equipo humano seleccionado no cumple con las capacidades requeridas para el cumplimiento del contrato</t>
  </si>
  <si>
    <t>Incremento de los precios, debido a la fluctuación del dólar (TRM).</t>
  </si>
  <si>
    <t>Afectación del flujo de caja del contratista como consecuencia de no radicar de forma oportuna, completa y con aval de supervisión, los informes o presentarlos sin atender las fechas de programación del Plan Anual Mensualizado de Caja PAC, que señale la entidad contratante.</t>
  </si>
  <si>
    <t>Ejecución en tiempos distintos a los inicialmente programados por circunstancias no imputables a las partes.</t>
  </si>
  <si>
    <t>Incumplimiento en los tiempos de entrega y/o en la calidad de los bienes y/o servicios contratados.</t>
  </si>
  <si>
    <t>Entrega de bienes y servicios de mala calidad o en mal estado o que no cumplen con las especificaciones técnicas solicitadas.</t>
  </si>
  <si>
    <t>Dificultad en la entrega de insumos, bienes y servicios que no se encuentran en el mercado</t>
  </si>
  <si>
    <t>Contingencias con el equipo de trabajo del contratista en cuanto a incumplimientos, calidad y disponibilidad.</t>
  </si>
  <si>
    <t>Pérdida de elementos por robo a alguno de los proveedores de los elementos, antes o durante la entrega de los mismos a los beneficiarios.</t>
  </si>
  <si>
    <t>Vandalismo y robo de elementos entregados a los beneficiarios del proyecto</t>
  </si>
  <si>
    <t>Sociales o Políticos</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</si>
  <si>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</si>
  <si>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</si>
  <si>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</si>
  <si>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</si>
  <si>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</si>
  <si>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</si>
  <si>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</si>
  <si>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El contratista no realiza el suministro de combustible en las condiciones técnicas y de calidad establecidas</t>
  </si>
  <si>
    <t>Cambio en la regulación normativa para el suministro y precio de los combustibles</t>
  </si>
  <si>
    <t>Regulatorios</t>
  </si>
  <si>
    <t>Interrupción de la ejecución del contrato debido a desastres naturales que afecten el suministro de combustible</t>
  </si>
  <si>
    <t>De la naturaleza</t>
  </si>
  <si>
    <t>Imposición de nuevos tributos</t>
  </si>
  <si>
    <t>Imposición de nuevos trámites o permisos</t>
  </si>
  <si>
    <t>Cambios en el marco regulatorio o normatividad aplicable al proyecto.</t>
  </si>
  <si>
    <t>Variación de tasas o tarifas</t>
  </si>
  <si>
    <t>Interrupción del suministro de combustible debido a huelgas, paros o alteraciones del orden público que afecten las estaciones de servicio</t>
  </si>
  <si>
    <t>Fuentes de materiales</t>
  </si>
  <si>
    <t>Posibilidad de agotamiento anticipado del presupuesto oficial o de variaciones en el consumo de combustible del parque automotor, debido a que el contrato se ejecuta bajo la modalidad de monto agotable</t>
  </si>
  <si>
    <t>Suministro de combustible con especificaciones de calidad diferentes a las exigidas por la normatividad técnica vigente, que afecte el funcionamiento de los vehículos del parque automotor</t>
  </si>
  <si>
    <t>Nuevos desarrollos tecnológicos o estándares que influyen en la ejecución del contrato</t>
  </si>
  <si>
    <t>Obsolescencia tecnológica</t>
  </si>
  <si>
    <t>Desabastecimiento de combustible en el mercado que afecte la capacidad del contratista de cumplir con el suministro</t>
  </si>
  <si>
    <t>Eventos naturales tales como lluvias, inundaciones y sequias entre otros</t>
  </si>
  <si>
    <t>Incumplimiento derivado del trámite de los permisos con autoridades ambientales, la obtención de los mismos, paz y salvos</t>
  </si>
  <si>
    <t>Estatal</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</si>
  <si>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</si>
  <si>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</si>
  <si>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</si>
  <si>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</si>
  <si>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</si>
  <si>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</si>
  <si>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</si>
  <si>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</si>
  <si>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</si>
  <si>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</si>
  <si>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</si>
  <si>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</si>
  <si>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</si>
  <si>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</si>
  <si>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</si>
  <si>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incumplimiento del contrato, necesidades de modificación en sus alcances, actividades, presupuesto, etc.</t>
  </si>
  <si>
    <t>a) Pérdida de Tiempo
b) Necesidad de iniciar un nuevo proceso contractual
c) No se puede satisfacer la necesidad de la entidad</t>
  </si>
  <si>
    <t>Investigaciones disciplinarias, penales y fiscales, restricción a la libre concurrencia de oferentes y posible declaratoria de nulidad del proceso de selección.</t>
  </si>
  <si>
    <t>a) No se puede satisfacer la necesidad de la Entidad,
b) Se adjudica el proceso a un contratista que ofreció precios artíficamente bajos poniendo en
riesgo la ejecución contractual.</t>
  </si>
  <si>
    <t xml:space="preserve">Incumplimiento en la atención de la necesidad que da origen al proceso contractual y a la meta a atender. </t>
  </si>
  <si>
    <t>Incumplimiento en la atención de la necesidad que da origen al proceso contractual y a la meta a atender o el detrimento patrimonial del FDLCH.</t>
  </si>
  <si>
    <t>Pérdida de tiempo por la necesidad de generar el registro presupuestal, sin que sea atendida la necesidad de la entidad. Cancelación del proceso contractual.</t>
  </si>
  <si>
    <t>No se satisface la necesidad de suministro de combustible del parque automotor, afectando la operación misional de la Entidad.</t>
  </si>
  <si>
    <t>Demora en la ejecución contractual. Riesgo de suspensión de proceso contractual.</t>
  </si>
  <si>
    <t>Afecta la ejecución y el cumplimiento del suministro de combustible, no ejecución contractual, y posible afectación de los vehículos del parque automotor.</t>
  </si>
  <si>
    <t>Costos adicionales por cambios en las regulaciones para el suministro de combustible que afecten la estructura de costos del contrato.</t>
  </si>
  <si>
    <t>Demoras o retardos en la ejecución del contrato, o interrupción del suministro de combustible al parque automotor.</t>
  </si>
  <si>
    <t>Cierre o bloqueo de las estaciones de servicio, impidiendo el suministro oportuno de combustible al parque automotor de la Entidad.</t>
  </si>
  <si>
    <t>Insuficiencia de recursos para atender la totalidad de las necesidades de combustible del parque automotor durante la vigencia del contrato, o subejecución del presupuesto asignado.</t>
  </si>
  <si>
    <t>Daños mecánicos en los vehículos del parque automotor, sobrecostos de mantenimiento correctivo y afectación de la operación de la Entidad.</t>
  </si>
  <si>
    <t>Imposibilidad temporal de atender las necesidades de combustible del parque automotor por escasez generalizada en el mercado.</t>
  </si>
  <si>
    <t>Probabilidad</t>
  </si>
  <si>
    <t>Categoría</t>
  </si>
  <si>
    <t>Valoración</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</si>
  <si>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</si>
  <si>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</si>
  <si>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</si>
  <si>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</si>
  <si>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</si>
  <si>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</si>
  <si>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</si>
  <si>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</si>
  <si>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mayoría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</si>
  <si>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</si>
  <si>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</si>
  <si>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</si>
  <si>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</si>
  <si>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</si>
  <si>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</si>
  <si>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</si>
  <si>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</si>
  <si>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</si>
  <si>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</si>
  <si>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</si>
  <si>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</si>
  <si>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</si>
  <si>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</si>
  <si>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</si>
  <si>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</si>
  <si>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</si>
  <si>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</si>
  <si>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</si>
  <si>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</si>
  <si>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</si>
  <si>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</si>
  <si>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</si>
  <si>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</si>
  <si>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</si>
  <si>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</si>
  <si>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</si>
  <si>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</si>
  <si>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</si>
  <si>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</si>
  <si>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</si>
  <si>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</si>
  <si>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</si>
  <si>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Verificación de los documentos del proceso en cada uno de sus componentes por parte de los profesionales y técnicos involucrados, con revisión previa por parte del líder del área solicitante antes de dar inicio al proceso.</t>
  </si>
  <si>
    <t>SI</t>
  </si>
  <si>
    <t>FDLCH</t>
  </si>
  <si>
    <t>Posterior al proceso de planeación.</t>
  </si>
  <si>
    <t>Previo al  proceso de contratación.</t>
  </si>
  <si>
    <t>Generación de VoBo de área de contratación del FDLCH</t>
  </si>
  <si>
    <t>Inicio de tapa de contratación</t>
  </si>
  <si>
    <t>Verificación previa de la disponibilidad presupuestal por parte del área financiera del FDLCH, como requisito para la apertura del proceso de contratación.</t>
  </si>
  <si>
    <t>Mediante una revisión técnica, jurídica, económica financiera minuciosa de los documentos del proceso contractual espacio de presentación y retroalimentación de la propuesta con promotores de iniciativas y espacios de control social.</t>
  </si>
  <si>
    <t>Revisión exhaustiva de la conformación de los proponentes y las propuestas presentadas para identificar prácticas colusorias; suscripción del compromiso anticorrupción por parte de los oferentes; y remisión a la Superintendencia de Industria y Comercio del material probatorio o indiciario que se recaude.</t>
  </si>
  <si>
    <t>Dentro del mismo tiempo de la afectación.</t>
  </si>
  <si>
    <t>Fecha en la que finaliza la etapa precontractual.</t>
  </si>
  <si>
    <t>Generación de VoBo de área de Planeación del FDLCH</t>
  </si>
  <si>
    <t>SEMANAL</t>
  </si>
  <si>
    <t>Ante la evidencia de un precio artificialmente bajo, se requerirá al proponente su justificación y sustentación; de no acreditarse la coherencia del valor ofertado con las condiciones del mercado de combustibles, se procederá al rechazo de la oferta.</t>
  </si>
  <si>
    <t>NO</t>
  </si>
  <si>
    <t>Generación de VoBo de área de Contratación del FDLCH</t>
  </si>
  <si>
    <t>Seguimiento por parte del área de contratación al cronograma de firma y legalización, con comunicación oportuna al adjudicatario de los plazos y requisitos para la suscripción del contrato.</t>
  </si>
  <si>
    <t>Posterior al proceso de selección.</t>
  </si>
  <si>
    <t>Mediante una revisión técnica, jurídica, económica financiera minuciosa de los documentos del proceso contractual.</t>
  </si>
  <si>
    <t>Previo al acta de inicio</t>
  </si>
  <si>
    <t>Verificación por parte del supervisor de la constitución y aprobación de las garantías dentro de los plazos y con los amparos exigidos en el contrato, antes del inicio de la ejecución.</t>
  </si>
  <si>
    <t>Posterior al proceso de contratación</t>
  </si>
  <si>
    <t>Previo al  proceso de acta de inicio del contrato</t>
  </si>
  <si>
    <t>Mediante una revisión jurídica,  minuciosa de las garantías cargadas a SECOP II.</t>
  </si>
  <si>
    <t>Previo al inicio de tapa de contratación</t>
  </si>
  <si>
    <t>Firma del acta de inicio condicionada a la generación previa del registro presupuestal por parte del área financiera del FDLCH.</t>
  </si>
  <si>
    <t>Previo a la etapa de contratación.</t>
  </si>
  <si>
    <t>Previo al  proceso de firma del contrato</t>
  </si>
  <si>
    <t>Confirmación de existencia del registro presupuestal por parte del área contable del FDLCH.</t>
  </si>
  <si>
    <t>Verificación previa, dentro de los requisitos habilitantes, de la existencia y habilitación de estaciones de servicio del proponente con cobertura suficiente para atender el parque automotor del FDLCH, como condición para la evaluación de la oferta.</t>
  </si>
  <si>
    <t>Inicio del contrato</t>
  </si>
  <si>
    <t>Durante la ejecución del contrato.</t>
  </si>
  <si>
    <t>Muestreos aleatorios de calidad.</t>
  </si>
  <si>
    <t>MENSUAL</t>
  </si>
  <si>
    <t>Revisión de reclamos con base en las condiciones precontractuales, mediante la definición de requisitos habilitantes claros y objetivos, la publicación oportuna del proceso y la respuesta motivada a las observaciones dentro de los términos de ley.</t>
  </si>
  <si>
    <t>Etapa de contratación.</t>
  </si>
  <si>
    <t>Etapa precontractual</t>
  </si>
  <si>
    <t>El supervisor del contrato verificará de forma constante la calidad del combustible suministrado y el cumplimiento de las condiciones técnicas pactadas; previo al pago se verificará el cumplimiento de las obligaciones del contratista; ante incumplimiento se adelantarán los requerimientos y el respectivo procedimiento sancionatorio ante la oficina de contratos.</t>
  </si>
  <si>
    <t>CONTRATISTA</t>
  </si>
  <si>
    <t>Fecha en que finaliza el contrato.</t>
  </si>
  <si>
    <t>seguimiento equipo de trabajo conforme hojas de vida</t>
  </si>
  <si>
    <t>durante toda la ejecución</t>
  </si>
  <si>
    <t>Se evaluará el impacto de las nuevas regulaciones para determinar el efecto económico en la estructura de costos del contrato; los documentos del proceso contemplan que el contratista debe tener en cuenta los posibles incrementos regulatorios al momento de presentar su oferta.</t>
  </si>
  <si>
    <t>FDLCH Y CONTRATISTA</t>
  </si>
  <si>
    <t>Revisión de los precios del mercado antes del proceso de selección del proveedor de las ayudas técnicas.</t>
  </si>
  <si>
    <t>Mensual</t>
  </si>
  <si>
    <t>Se evaluará el impacto del evento de fuerza mayor para determinar si da lugar a la suspensión temporal del contrato; el contratista deberá activar los mecanismos necesarios para continuar la prestación del servicio en las condiciones pactadas, siempre que las circunstancias lo permitan.</t>
  </si>
  <si>
    <t>Durante la etapa precontractual y ejecución del contrato.</t>
  </si>
  <si>
    <t>Evaluación semanal</t>
  </si>
  <si>
    <t>Permanente durante la ejecución del contrato</t>
  </si>
  <si>
    <t>Ante la advertencia de un posible cierre o bloqueo de las estaciones de servicio, el riesgo será asumido por el contratista, quien deberá adoptar medidas inmediatas (estaciones de servicio alternas) para garantizar el suministro sin interrupciones, so pena de la aplicación de las cláusulas penales o multas a que haya lugar.</t>
  </si>
  <si>
    <t>Desde la formalización del contrato.</t>
  </si>
  <si>
    <t>Evaluación semanal del cumplimiento de las entregas,</t>
  </si>
  <si>
    <t>Durante la  planeación. 
Durante la ejecución.
Permanente.</t>
  </si>
  <si>
    <t>El supervisor del contrato realizará seguimiento mensual al consumo de combustible frente al presupuesto disponible y al saldo del monto agotable, con el fin de anticipar ajustes en la programación del parque automotor o gestionar oportunamente las adiciones presupuestales a que haya lugar.</t>
  </si>
  <si>
    <t>Fecha de liquidación del contrato.</t>
  </si>
  <si>
    <t>Una adecuada supervisión del contrato</t>
  </si>
  <si>
    <t>Exigencia al contratista de certificados de calidad del combustible suministrado conforme a la normatividad técnica vigente (NTC), con verificación periódica por parte del supervisor y toma de muestras cuando se evidencien anomalías en el funcionamiento de los vehículos.</t>
  </si>
  <si>
    <t>Desde el periodo de ejecución</t>
  </si>
  <si>
    <t>Una supervisión adecuada de los plazos establecidos por el contratista.</t>
  </si>
  <si>
    <t>El contratista deberá contar con proveedores alternos o fuentes de abastecimiento de respaldo que garanticen la continuidad del suministro ante situaciones de desabastecimiento generalizado en el mercado.</t>
  </si>
  <si>
    <t>Fecha en la que se finaliza la afectación.</t>
  </si>
  <si>
    <t xml:space="preserve">Una supervisión adecuada del cumplimiento junto a la verificación del método para la aprobación de insumos que se pretendan adquirir </t>
  </si>
  <si>
    <t>Impacto del Riesgo</t>
  </si>
  <si>
    <t>Esta matriz es un documento anexo del Estudio Previo</t>
  </si>
  <si>
    <t>No</t>
  </si>
  <si>
    <t>Etapa</t>
  </si>
  <si>
    <t>Clase</t>
  </si>
  <si>
    <t>Fuente</t>
  </si>
  <si>
    <t>Calificación total</t>
  </si>
  <si>
    <t>¿A quien se le asigna?</t>
  </si>
  <si>
    <t>%</t>
  </si>
  <si>
    <t>¿Cómo se realiza el monitoreo</t>
  </si>
  <si>
    <t>FDLCH / CONTRATISTA</t>
  </si>
  <si>
    <t>50/50</t>
  </si>
  <si>
    <t xml:space="preserve">Categoría </t>
  </si>
  <si>
    <t>SDG</t>
  </si>
  <si>
    <t>CONTRATISTA Y SDG</t>
  </si>
  <si>
    <t>OBJETO: CONTRATAR EL SUMINISTRO DE COMBUSTIBLE (GASOLINA CORRIENTE Y ACPM) PARA EL PARQUE AUTOMOTOR DE LA ALCALDÍA LOCAL DE CHAPINERO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</si>
</sst>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0"/>
      <name val="Arial"/>
      <charset val="1"/>
    </font>
    <font>
      <sz val="12"/>
      <name val="Arial"/>
      <family val="2"/>
      <charset val="1"/>
    </font>
    <font>
      <b/>
      <sz val="20"/>
      <name val="Garamond"/>
      <family val="1"/>
      <charset val="1"/>
    </font>
    <font>
      <sz val="12"/>
      <name val="Garamond"/>
      <family val="1"/>
      <charset val="1"/>
    </font>
    <font>
      <b/>
      <sz val="12"/>
      <name val="Arial"/>
      <family val="2"/>
      <charset val="1"/>
    </font>
    <font>
      <b/>
      <sz val="12"/>
      <name val="Garamond"/>
      <family val="1"/>
      <charset val="1"/>
    </font>
    <font>
      <b/>
      <u/>
      <sz val="12"/>
      <name val="Garamond"/>
      <family val="1"/>
      <charset val="1"/>
    </font>
    <font>
      <sz val="10"/>
      <name val="Arial"/>
      <family val="2"/>
      <charset val="1"/>
    </font>
    <font>
      <sz val="11"/>
      <name val="Arial Narrow"/>
      <family val="2"/>
      <charset val="1"/>
    </font>
    <font>
      <b/>
      <sz val="10"/>
      <name val="Garamond"/>
      <family val="1"/>
      <charset val="1"/>
    </font>
    <font>
      <sz val="11"/>
      <name val="Garamond"/>
      <family val="1"/>
      <charset val="1"/>
    </font>
    <font>
      <sz val="10"/>
      <name val="Garamond"/>
      <family val="1"/>
      <charset val="1"/>
    </font>
    <font>
      <sz val="10"/>
      <name val="Arial Narrow"/>
      <family val="2"/>
      <charset val="1"/>
    </font>
    <font>
      <b/>
      <sz val="18"/>
      <name val="Garamond"/>
      <family val="1"/>
      <charset val="1"/>
    </font>
    <font>
      <b/>
      <sz val="10"/>
      <name val="Arial"/>
      <family val="2"/>
      <charset val="1"/>
    </font>
    <font>
      <b/>
      <sz val="10"/>
      <color theme="1"/>
      <name val="Garamond"/>
      <family val="1"/>
      <charset val="1"/>
    </font>
    <font>
      <b/>
      <sz val="12"/>
      <color rgb="FFFF0D0D"/>
      <name val="Garamond"/>
      <family val="1"/>
      <charset val="1"/>
    </font>
    <font>
      <b/>
      <sz val="12"/>
      <color rgb="FFFFFFFF"/>
      <name val="Garamond"/>
      <family val="1"/>
      <charset val="1"/>
    </font>
    <font>
      <b/>
      <sz val="10"/>
      <color rgb="FFFFFFFF"/>
      <name val="Garamond"/>
      <family val="1"/>
      <charset val="1"/>
    </font>
    <font>
      <b/>
      <sz val="12"/>
      <color rgb="FFFF0000"/>
      <name val="Garamond"/>
      <family val="1"/>
      <charset val="1"/>
    </font>
    <font>
      <b/>
      <sz val="10"/>
      <color rgb="FFFFFFFF"/>
      <name val="Arial"/>
      <family val="2"/>
      <charset val="1"/>
    </font>
    <font>
      <sz val="9"/>
      <name val="Garamond"/>
      <family val="1"/>
      <charset val="1"/>
    </font>
    <font>
      <sz val="11"/>
      <name val="Arial"/>
      <family val="2"/>
      <charset val="1"/>
    </font>
    <font>
      <b/>
      <sz val="11"/>
      <name val="Arial"/>
      <family val="2"/>
      <charset val="1"/>
    </font>
    <font>
      <b/>
      <sz val="11"/>
      <color rgb="FFFFFFFF"/>
      <name val="Arial"/>
      <family val="2"/>
      <charset val="1"/>
    </font>
    <font>
      <b/>
      <sz val="14"/>
      <name val="Garamond"/>
      <family val="1"/>
      <charset val="1"/>
    </font>
  </fonts>
  <fills count="11">
    <fill>
      <patternFill patternType="none"/>
    </fill>
    <fill>
      <patternFill patternType="gray125"/>
    </fill>
    <fill>
      <patternFill patternType="solid">
        <fgColor rgb="FFFFFFFF"/>
        <bgColor rgb="FFFFFFCC"/>
      </patternFill>
    </fill>
    <fill>
      <patternFill patternType="solid">
        <fgColor rgb="FF00B050"/>
        <bgColor rgb="FF1FB714"/>
      </patternFill>
    </fill>
    <fill>
      <patternFill patternType="solid">
        <fgColor rgb="FF900000"/>
        <bgColor rgb="FF9C0006"/>
      </patternFill>
    </fill>
    <fill>
      <patternFill patternType="solid">
        <fgColor theme="0" tint="-0.14999847407452621"/>
        <bgColor rgb="FFC0C0C0"/>
      </patternFill>
    </fill>
    <fill>
      <patternFill patternType="solid">
        <fgColor rgb="FFC0C0C0"/>
        <bgColor rgb="FFD9D9D9"/>
      </patternFill>
    </fill>
    <fill>
      <patternFill patternType="solid">
        <fgColor rgb="FF92D050"/>
        <bgColor rgb="FFC0C0C0"/>
      </patternFill>
    </fill>
    <fill>
      <patternFill patternType="solid">
        <fgColor rgb="FFFFFF00"/>
        <bgColor rgb="FFFFC000"/>
      </patternFill>
    </fill>
    <fill>
      <patternFill patternType="solid">
        <fgColor rgb="FFFFC000"/>
        <bgColor rgb="FFF3BA2D"/>
      </patternFill>
    </fill>
    <fill>
      <patternFill patternType="solid">
        <fgColor rgb="FFFF0000"/>
        <bgColor rgb="FFFF0D0D"/>
      </patternFill>
    </fill>
  </fills>
  <borders count="59">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hair">
        <color auto="1"/>
      </bottom>
      <diagonal/>
    </border>
    <border>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right style="medium">
        <color auto="1"/>
      </right>
      <top style="thin">
        <color auto="1"/>
      </top>
      <bottom style="hair">
        <color auto="1"/>
      </bottom>
      <diagonal/>
    </border>
    <border>
      <left style="medium">
        <color auto="1"/>
      </left>
      <right/>
      <top style="hair">
        <color auto="1"/>
      </top>
      <bottom style="hair">
        <color auto="1"/>
      </bottom>
      <diagonal/>
    </border>
    <border>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right style="medium">
        <color auto="1"/>
      </right>
      <top style="hair">
        <color auto="1"/>
      </top>
      <bottom style="hair">
        <color auto="1"/>
      </bottom>
      <diagonal/>
    </border>
    <border>
      <left style="thin">
        <color auto="1"/>
      </left>
      <right style="medium">
        <color auto="1"/>
      </right>
      <top style="hair">
        <color auto="1"/>
      </top>
      <bottom style="hair">
        <color auto="1"/>
      </bottom>
      <diagonal/>
    </border>
    <border>
      <left style="medium">
        <color auto="1"/>
      </left>
      <right/>
      <top style="hair">
        <color auto="1"/>
      </top>
      <bottom style="thin">
        <color auto="1"/>
      </bottom>
      <diagonal/>
    </border>
    <border>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right style="medium">
        <color auto="1"/>
      </right>
      <top style="hair">
        <color auto="1"/>
      </top>
      <bottom style="thin">
        <color auto="1"/>
      </bottom>
      <diagonal/>
    </border>
    <border>
      <left style="thin">
        <color auto="1"/>
      </left>
      <right/>
      <top/>
      <bottom/>
      <diagonal/>
    </border>
    <border>
      <left/>
      <right style="thin">
        <color auto="1"/>
      </right>
      <top/>
      <bottom/>
      <diagonal/>
    </border>
    <border>
      <left/>
      <right style="thin">
        <color auto="1"/>
      </right>
      <top/>
      <bottom style="thin">
        <color auto="1"/>
      </bottom>
      <diagonal/>
    </border>
    <border>
      <left style="medium">
        <color auto="1"/>
      </left>
      <right style="thin">
        <color auto="1"/>
      </right>
      <top style="hair">
        <color auto="1"/>
      </top>
      <bottom style="hair">
        <color auto="1"/>
      </bottom>
      <diagonal/>
    </border>
    <border>
      <left style="medium">
        <color auto="1"/>
      </left>
      <right style="thin">
        <color auto="1"/>
      </right>
      <top style="hair">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hair">
        <color auto="1"/>
      </bottom>
      <diagonal/>
    </border>
    <border>
      <left style="medium">
        <color auto="1"/>
      </left>
      <right/>
      <top style="hair">
        <color auto="1"/>
      </top>
      <bottom style="medium">
        <color auto="1"/>
      </bottom>
      <diagonal/>
    </border>
    <border>
      <left style="thin">
        <color auto="1"/>
      </left>
      <right style="thin">
        <color auto="1"/>
      </right>
      <top style="hair">
        <color auto="1"/>
      </top>
      <bottom style="medium">
        <color auto="1"/>
      </bottom>
      <diagonal/>
    </border>
    <border>
      <left/>
      <right style="medium">
        <color auto="1"/>
      </right>
      <top style="hair">
        <color auto="1"/>
      </top>
      <bottom style="medium">
        <color auto="1"/>
      </bottom>
      <diagonal/>
    </border>
    <border>
      <left style="medium">
        <color auto="1"/>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medium">
        <color auto="1"/>
      </right>
      <top style="medium">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bottom style="thin">
        <color auto="1"/>
      </bottom>
      <diagonal/>
    </border>
    <border>
      <left style="medium">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top style="thin">
        <color auto="1"/>
      </top>
      <bottom style="medium">
        <color auto="1"/>
      </bottom>
      <diagonal/>
    </border>
  </borders>
  <cellStyleXfs count="1">
    <xf numFmtId="0" fontId="0" fillId="0" borderId="0"/>
  </cellStyleXfs>
  <cellXfs count="220">
    <xf numFmtId="0" fontId="0" fillId="0" borderId="0" xfId="0"/>
    <xf numFmtId="0" fontId="1" fillId="0" borderId="0" xfId="0" applyFont="1"/>
    <xf numFmtId="0" fontId="4" fillId="0" borderId="0" xfId="0" applyFont="1" applyAlignment="1">
      <alignment horizontal="center" vertical="center"/>
    </xf>
    <xf numFmtId="0" fontId="7" fillId="0" borderId="0" xfId="0" applyFont="1" applyAlignment="1">
      <alignment wrapText="1"/>
    </xf>
    <xf numFmtId="0" fontId="7" fillId="0" borderId="0" xfId="0" applyFont="1"/>
    <xf numFmtId="0" fontId="5" fillId="2" borderId="9" xfId="0" applyFont="1" applyFill="1" applyBorder="1" applyAlignment="1">
      <alignment vertical="center" wrapText="1"/>
    </xf>
    <xf numFmtId="0" fontId="5" fillId="2" borderId="10" xfId="0" applyFont="1" applyFill="1" applyBorder="1" applyAlignment="1">
      <alignment horizontal="center" vertical="center" wrapText="1"/>
    </xf>
    <xf numFmtId="0" fontId="10" fillId="0" borderId="12" xfId="0" applyFont="1" applyBorder="1" applyAlignment="1">
      <alignment vertical="center"/>
    </xf>
    <xf numFmtId="0" fontId="10" fillId="0" borderId="13" xfId="0" applyFont="1" applyBorder="1" applyAlignment="1">
      <alignment vertical="center"/>
    </xf>
    <xf numFmtId="0" fontId="11" fillId="2" borderId="14" xfId="0" applyFont="1" applyFill="1" applyBorder="1" applyAlignment="1">
      <alignment vertical="center" wrapText="1"/>
    </xf>
    <xf numFmtId="0" fontId="11" fillId="0" borderId="14" xfId="0" applyFont="1" applyBorder="1"/>
    <xf numFmtId="0" fontId="3" fillId="2" borderId="15" xfId="0" applyFont="1" applyFill="1" applyBorder="1" applyAlignment="1">
      <alignment vertical="center" wrapText="1"/>
    </xf>
    <xf numFmtId="0" fontId="10" fillId="0" borderId="16" xfId="0" applyFont="1" applyBorder="1" applyAlignment="1">
      <alignment vertical="center"/>
    </xf>
    <xf numFmtId="0" fontId="10" fillId="0" borderId="17" xfId="0" applyFont="1" applyBorder="1" applyAlignment="1">
      <alignment vertical="center"/>
    </xf>
    <xf numFmtId="0" fontId="11" fillId="2" borderId="18" xfId="0" applyFont="1" applyFill="1" applyBorder="1" applyAlignment="1">
      <alignment vertical="center" wrapText="1"/>
    </xf>
    <xf numFmtId="0" fontId="11" fillId="0" borderId="18" xfId="0" applyFont="1" applyBorder="1"/>
    <xf numFmtId="0" fontId="3" fillId="2" borderId="19" xfId="0" applyFont="1" applyFill="1" applyBorder="1" applyAlignment="1">
      <alignment vertical="center" wrapText="1"/>
    </xf>
    <xf numFmtId="0" fontId="3" fillId="2" borderId="20" xfId="0" applyFont="1" applyFill="1" applyBorder="1" applyAlignment="1">
      <alignment vertical="center" wrapText="1"/>
    </xf>
    <xf numFmtId="0" fontId="10" fillId="0" borderId="21" xfId="0" applyFont="1" applyBorder="1" applyAlignment="1">
      <alignment vertical="center"/>
    </xf>
    <xf numFmtId="0" fontId="10" fillId="0" borderId="22" xfId="0" applyFont="1" applyBorder="1" applyAlignment="1">
      <alignment vertical="center"/>
    </xf>
    <xf numFmtId="0" fontId="11" fillId="0" borderId="23" xfId="0" applyFont="1" applyBorder="1"/>
    <xf numFmtId="0" fontId="3" fillId="2" borderId="24" xfId="0" applyFont="1" applyFill="1" applyBorder="1" applyAlignment="1">
      <alignment vertical="center" wrapText="1"/>
    </xf>
    <xf numFmtId="0" fontId="10" fillId="3" borderId="25" xfId="0" applyFont="1" applyFill="1" applyBorder="1" applyAlignment="1">
      <alignment vertical="center"/>
    </xf>
    <xf numFmtId="0" fontId="10" fillId="3" borderId="26" xfId="0" applyFont="1" applyFill="1" applyBorder="1" applyAlignment="1">
      <alignment vertical="center"/>
    </xf>
    <xf numFmtId="0" fontId="11" fillId="3" borderId="18" xfId="0" applyFont="1" applyFill="1" applyBorder="1" applyAlignment="1">
      <alignment vertical="center" wrapText="1"/>
    </xf>
    <xf numFmtId="0" fontId="11" fillId="3" borderId="18" xfId="0" applyFont="1" applyFill="1" applyBorder="1"/>
    <xf numFmtId="0" fontId="3" fillId="3" borderId="22" xfId="0" applyFont="1" applyFill="1" applyBorder="1" applyAlignment="1">
      <alignment vertical="center" wrapText="1"/>
    </xf>
    <xf numFmtId="0" fontId="11" fillId="2" borderId="1" xfId="0" applyFont="1" applyFill="1" applyBorder="1" applyAlignment="1">
      <alignment vertical="center" wrapText="1"/>
    </xf>
    <xf numFmtId="0" fontId="3" fillId="2" borderId="11" xfId="0" applyFont="1" applyFill="1" applyBorder="1" applyAlignment="1">
      <alignment vertical="center" wrapText="1"/>
    </xf>
    <xf numFmtId="0" fontId="10" fillId="0" borderId="14" xfId="0" applyFont="1" applyBorder="1" applyAlignment="1">
      <alignment vertical="center"/>
    </xf>
    <xf numFmtId="0" fontId="10" fillId="0" borderId="18" xfId="0" applyFont="1" applyBorder="1" applyAlignment="1">
      <alignment vertical="center"/>
    </xf>
    <xf numFmtId="0" fontId="11" fillId="2" borderId="18" xfId="0" applyFont="1" applyFill="1" applyBorder="1"/>
    <xf numFmtId="0" fontId="11" fillId="3" borderId="23" xfId="0" applyFont="1" applyFill="1" applyBorder="1" applyAlignment="1">
      <alignment vertical="center" wrapText="1"/>
    </xf>
    <xf numFmtId="0" fontId="11" fillId="3" borderId="23" xfId="0" applyFont="1" applyFill="1" applyBorder="1"/>
    <xf numFmtId="0" fontId="3" fillId="3" borderId="24" xfId="0" applyFont="1" applyFill="1" applyBorder="1" applyAlignment="1">
      <alignment vertical="center" wrapText="1"/>
    </xf>
    <xf numFmtId="0" fontId="0" fillId="2" borderId="0" xfId="0" applyFill="1"/>
    <xf numFmtId="0" fontId="3" fillId="3" borderId="19" xfId="0" applyFont="1" applyFill="1" applyBorder="1" applyAlignment="1">
      <alignment vertical="center" wrapText="1"/>
    </xf>
    <xf numFmtId="0" fontId="11" fillId="2" borderId="10" xfId="0" applyFont="1" applyFill="1" applyBorder="1" applyAlignment="1">
      <alignment vertical="center" wrapText="1"/>
    </xf>
    <xf numFmtId="0" fontId="3" fillId="2" borderId="30" xfId="0" applyFont="1" applyFill="1" applyBorder="1" applyAlignment="1">
      <alignment vertical="center" wrapText="1"/>
    </xf>
    <xf numFmtId="0" fontId="11" fillId="3" borderId="14" xfId="0" applyFont="1" applyFill="1" applyBorder="1" applyAlignment="1">
      <alignment vertical="center" wrapText="1"/>
    </xf>
    <xf numFmtId="0" fontId="11" fillId="3" borderId="14" xfId="0" applyFont="1" applyFill="1" applyBorder="1"/>
    <xf numFmtId="0" fontId="3" fillId="3" borderId="15" xfId="0" applyFont="1" applyFill="1" applyBorder="1" applyAlignment="1">
      <alignment vertical="center" wrapText="1"/>
    </xf>
    <xf numFmtId="0" fontId="11" fillId="3" borderId="16" xfId="0" applyFont="1" applyFill="1" applyBorder="1" applyAlignment="1">
      <alignment vertical="center"/>
    </xf>
    <xf numFmtId="0" fontId="10" fillId="3" borderId="18" xfId="0" applyFont="1" applyFill="1" applyBorder="1" applyAlignment="1">
      <alignment vertical="center"/>
    </xf>
    <xf numFmtId="0" fontId="10" fillId="3" borderId="16" xfId="0" applyFont="1" applyFill="1" applyBorder="1" applyAlignment="1">
      <alignment vertical="center"/>
    </xf>
    <xf numFmtId="0" fontId="10" fillId="3" borderId="21" xfId="0" applyFont="1" applyFill="1" applyBorder="1" applyAlignment="1">
      <alignment vertical="center"/>
    </xf>
    <xf numFmtId="0" fontId="10" fillId="3" borderId="23" xfId="0" applyFont="1" applyFill="1" applyBorder="1" applyAlignment="1">
      <alignment vertical="center"/>
    </xf>
    <xf numFmtId="0" fontId="11" fillId="0" borderId="10" xfId="0" applyFont="1" applyBorder="1" applyAlignment="1">
      <alignment vertical="center" wrapText="1"/>
    </xf>
    <xf numFmtId="0" fontId="3" fillId="0" borderId="30" xfId="0" applyFont="1" applyBorder="1" applyAlignment="1">
      <alignment vertical="center" wrapText="1"/>
    </xf>
    <xf numFmtId="0" fontId="3" fillId="3" borderId="13" xfId="0" applyFont="1" applyFill="1" applyBorder="1" applyAlignment="1">
      <alignment vertical="center" wrapText="1"/>
    </xf>
    <xf numFmtId="0" fontId="3" fillId="0" borderId="19" xfId="0" applyFont="1" applyBorder="1" applyAlignment="1">
      <alignment vertical="center" wrapText="1"/>
    </xf>
    <xf numFmtId="0" fontId="10" fillId="2" borderId="18" xfId="0" applyFont="1" applyFill="1" applyBorder="1" applyAlignment="1">
      <alignment vertical="center"/>
    </xf>
    <xf numFmtId="0" fontId="10" fillId="2" borderId="16" xfId="0" applyFont="1" applyFill="1" applyBorder="1" applyAlignment="1">
      <alignment vertical="center"/>
    </xf>
    <xf numFmtId="0" fontId="10" fillId="2" borderId="17" xfId="0" applyFont="1" applyFill="1" applyBorder="1" applyAlignment="1">
      <alignment vertical="center"/>
    </xf>
    <xf numFmtId="0" fontId="10" fillId="2" borderId="32" xfId="0" applyFont="1" applyFill="1" applyBorder="1" applyAlignment="1">
      <alignment vertical="center"/>
    </xf>
    <xf numFmtId="0" fontId="10" fillId="2" borderId="33" xfId="0" applyFont="1" applyFill="1" applyBorder="1" applyAlignment="1">
      <alignment vertical="center"/>
    </xf>
    <xf numFmtId="0" fontId="11" fillId="2" borderId="33" xfId="0" applyFont="1" applyFill="1" applyBorder="1" applyAlignment="1">
      <alignment vertical="center" wrapText="1"/>
    </xf>
    <xf numFmtId="0" fontId="11" fillId="2" borderId="33" xfId="0" applyFont="1" applyFill="1" applyBorder="1"/>
    <xf numFmtId="0" fontId="3" fillId="2" borderId="34" xfId="0" applyFont="1" applyFill="1" applyBorder="1" applyAlignment="1">
      <alignment vertical="center" wrapText="1"/>
    </xf>
    <xf numFmtId="0" fontId="12" fillId="0" borderId="0" xfId="0" applyFont="1"/>
    <xf numFmtId="0" fontId="0" fillId="0" borderId="0" xfId="0" applyAlignment="1">
      <alignment horizontal="center"/>
    </xf>
    <xf numFmtId="0" fontId="14" fillId="2" borderId="0" xfId="0" applyFont="1" applyFill="1" applyAlignment="1">
      <alignment vertical="top" wrapText="1" readingOrder="1"/>
    </xf>
    <xf numFmtId="0" fontId="16" fillId="0" borderId="36" xfId="0" applyFont="1" applyBorder="1"/>
    <xf numFmtId="0" fontId="16" fillId="0" borderId="0" xfId="0" applyFont="1" applyAlignment="1">
      <alignment horizontal="center" vertical="center"/>
    </xf>
    <xf numFmtId="0" fontId="16" fillId="0" borderId="37" xfId="0" applyFont="1" applyBorder="1" applyAlignment="1">
      <alignment horizontal="center" vertical="center"/>
    </xf>
    <xf numFmtId="0" fontId="16" fillId="0" borderId="0" xfId="0" applyFont="1"/>
    <xf numFmtId="0" fontId="16" fillId="0" borderId="0" xfId="0" applyFont="1" applyAlignment="1">
      <alignment horizontal="left"/>
    </xf>
    <xf numFmtId="0" fontId="16" fillId="0" borderId="37" xfId="0" applyFont="1" applyBorder="1" applyAlignment="1">
      <alignment horizontal="center"/>
    </xf>
    <xf numFmtId="0" fontId="11" fillId="0" borderId="39" xfId="0" applyFont="1" applyBorder="1"/>
    <xf numFmtId="0" fontId="11" fillId="0" borderId="40" xfId="0" applyFont="1" applyBorder="1"/>
    <xf numFmtId="0" fontId="11" fillId="0" borderId="41" xfId="0" applyFont="1" applyBorder="1" applyAlignment="1">
      <alignment horizontal="center"/>
    </xf>
    <xf numFmtId="0" fontId="17" fillId="4" borderId="2" xfId="0" applyFont="1" applyFill="1" applyBorder="1" applyAlignment="1">
      <alignment horizontal="center" vertical="center" wrapText="1"/>
    </xf>
    <xf numFmtId="0" fontId="18" fillId="4" borderId="43" xfId="0" applyFont="1" applyFill="1" applyBorder="1" applyAlignment="1">
      <alignment horizontal="center" vertical="center" wrapText="1"/>
    </xf>
    <xf numFmtId="0" fontId="18" fillId="4" borderId="44" xfId="0" applyFont="1" applyFill="1" applyBorder="1" applyAlignment="1">
      <alignment horizontal="center" vertical="center" wrapText="1"/>
    </xf>
    <xf numFmtId="0" fontId="3" fillId="0" borderId="45" xfId="0" applyFont="1" applyBorder="1" applyAlignment="1">
      <alignment horizontal="left" vertical="center" wrapText="1"/>
    </xf>
    <xf numFmtId="0" fontId="11" fillId="2" borderId="1" xfId="0" applyFont="1" applyFill="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46" xfId="0" applyFont="1" applyBorder="1" applyAlignment="1">
      <alignment horizontal="center" vertical="center" wrapText="1"/>
    </xf>
    <xf numFmtId="0" fontId="3" fillId="0" borderId="4" xfId="0" applyFont="1" applyBorder="1" applyAlignment="1">
      <alignment horizontal="left" vertical="center" wrapText="1"/>
    </xf>
    <xf numFmtId="0" fontId="3" fillId="0" borderId="11" xfId="0" applyFont="1" applyBorder="1" applyAlignment="1">
      <alignment horizontal="center" vertical="center" wrapText="1"/>
    </xf>
    <xf numFmtId="0" fontId="3" fillId="2" borderId="4" xfId="0" applyFont="1" applyFill="1" applyBorder="1" applyAlignment="1">
      <alignment horizontal="left" vertical="center" wrapText="1"/>
    </xf>
    <xf numFmtId="0" fontId="10" fillId="2" borderId="1" xfId="0" applyFont="1" applyFill="1" applyBorder="1" applyAlignment="1">
      <alignment horizontal="left" vertical="center" wrapText="1"/>
    </xf>
    <xf numFmtId="0" fontId="11" fillId="0" borderId="47" xfId="0" applyFont="1" applyBorder="1"/>
    <xf numFmtId="0" fontId="11" fillId="0" borderId="48" xfId="0" applyFont="1" applyBorder="1"/>
    <xf numFmtId="0" fontId="11" fillId="0" borderId="49" xfId="0" applyFont="1" applyBorder="1" applyAlignment="1">
      <alignment horizontal="center"/>
    </xf>
    <xf numFmtId="0" fontId="11" fillId="0" borderId="36" xfId="0" applyFont="1" applyBorder="1"/>
    <xf numFmtId="0" fontId="11" fillId="0" borderId="0" xfId="0" applyFont="1"/>
    <xf numFmtId="0" fontId="9" fillId="0" borderId="50" xfId="0" applyFont="1" applyBorder="1" applyAlignment="1">
      <alignment horizontal="center"/>
    </xf>
    <xf numFmtId="0" fontId="11" fillId="0" borderId="37" xfId="0" applyFont="1" applyBorder="1" applyAlignment="1">
      <alignment horizontal="center"/>
    </xf>
    <xf numFmtId="0" fontId="9" fillId="5"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horizontal="center"/>
    </xf>
    <xf numFmtId="0" fontId="5" fillId="0" borderId="36" xfId="0" applyFont="1" applyBorder="1" applyAlignment="1">
      <alignment horizontal="right" vertical="center" textRotation="90"/>
    </xf>
    <xf numFmtId="0" fontId="11" fillId="0" borderId="0" xfId="0" applyFont="1" applyAlignment="1">
      <alignment horizontal="center" vertical="center" wrapText="1"/>
    </xf>
    <xf numFmtId="0" fontId="9" fillId="5" borderId="1" xfId="0" applyFont="1" applyFill="1" applyBorder="1" applyAlignment="1">
      <alignment horizontal="center" vertical="center"/>
    </xf>
    <xf numFmtId="0" fontId="9" fillId="5" borderId="52" xfId="0" applyFont="1" applyFill="1" applyBorder="1" applyAlignment="1">
      <alignment horizontal="center" vertical="center"/>
    </xf>
    <xf numFmtId="0" fontId="11" fillId="5" borderId="1" xfId="0" applyFont="1" applyFill="1" applyBorder="1" applyAlignment="1">
      <alignment horizontal="center"/>
    </xf>
    <xf numFmtId="0" fontId="11" fillId="0" borderId="53" xfId="0" applyFont="1" applyBorder="1" applyAlignment="1">
      <alignment horizontal="center" vertical="center" wrapText="1"/>
    </xf>
    <xf numFmtId="0" fontId="11" fillId="7" borderId="1" xfId="0" applyFont="1" applyFill="1" applyBorder="1" applyAlignment="1">
      <alignment horizontal="center" vertical="center"/>
    </xf>
    <xf numFmtId="0" fontId="11" fillId="8" borderId="1" xfId="0" applyFont="1" applyFill="1" applyBorder="1" applyAlignment="1">
      <alignment horizontal="center" vertical="center"/>
    </xf>
    <xf numFmtId="0" fontId="11" fillId="9" borderId="1" xfId="0" applyFont="1" applyFill="1" applyBorder="1" applyAlignment="1">
      <alignment horizontal="center" vertical="center"/>
    </xf>
    <xf numFmtId="0" fontId="11" fillId="10" borderId="1" xfId="0" applyFont="1" applyFill="1" applyBorder="1" applyAlignment="1">
      <alignment horizontal="center" vertical="center"/>
    </xf>
    <xf numFmtId="0" fontId="9" fillId="5" borderId="1" xfId="0" applyFont="1" applyFill="1" applyBorder="1" applyAlignment="1">
      <alignment vertical="center"/>
    </xf>
    <xf numFmtId="0" fontId="11" fillId="0" borderId="1" xfId="0" applyFont="1" applyBorder="1" applyAlignment="1">
      <alignment vertical="center"/>
    </xf>
    <xf numFmtId="0" fontId="0" fillId="0" borderId="37" xfId="0" applyBorder="1" applyAlignment="1">
      <alignment horizontal="center"/>
    </xf>
    <xf numFmtId="0" fontId="7" fillId="0" borderId="36" xfId="0" applyFont="1" applyBorder="1"/>
    <xf numFmtId="0" fontId="0" fillId="0" borderId="36" xfId="0" applyBorder="1"/>
    <xf numFmtId="0" fontId="18" fillId="4" borderId="54" xfId="0" applyFont="1" applyFill="1" applyBorder="1" applyAlignment="1">
      <alignment horizontal="center" vertical="center" wrapText="1"/>
    </xf>
    <xf numFmtId="0" fontId="18" fillId="4" borderId="55" xfId="0" applyFont="1" applyFill="1" applyBorder="1" applyAlignment="1">
      <alignment horizontal="center" vertical="center" wrapText="1"/>
    </xf>
    <xf numFmtId="0" fontId="20" fillId="4" borderId="42" xfId="0" applyFont="1" applyFill="1" applyBorder="1" applyAlignment="1">
      <alignment horizontal="center" vertical="center" wrapText="1"/>
    </xf>
    <xf numFmtId="0" fontId="0" fillId="0" borderId="0" xfId="0" applyAlignment="1">
      <alignment wrapText="1"/>
    </xf>
    <xf numFmtId="0" fontId="3" fillId="0" borderId="45" xfId="0" applyFont="1" applyBorder="1" applyAlignment="1">
      <alignment horizontal="center" vertical="center" wrapText="1"/>
    </xf>
    <xf numFmtId="0" fontId="21"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2" borderId="4" xfId="0" applyFont="1" applyFill="1" applyBorder="1" applyAlignment="1">
      <alignment horizontal="center" vertical="center" wrapText="1"/>
    </xf>
    <xf numFmtId="0" fontId="10" fillId="0" borderId="56" xfId="0" applyFont="1" applyBorder="1" applyAlignment="1">
      <alignment horizontal="center" vertical="center" wrapText="1"/>
    </xf>
    <xf numFmtId="0" fontId="9" fillId="2" borderId="50" xfId="0" applyFont="1" applyFill="1" applyBorder="1" applyAlignment="1">
      <alignment horizontal="center"/>
    </xf>
    <xf numFmtId="0" fontId="9" fillId="0" borderId="0" xfId="0" applyFont="1" applyAlignment="1">
      <alignment horizontal="center"/>
    </xf>
    <xf numFmtId="0" fontId="11" fillId="0" borderId="57" xfId="0" applyFont="1" applyBorder="1" applyAlignment="1">
      <alignment vertical="center"/>
    </xf>
    <xf numFmtId="0" fontId="0" fillId="0" borderId="41" xfId="0" applyBorder="1" applyAlignment="1">
      <alignment horizontal="center"/>
    </xf>
    <xf numFmtId="0" fontId="22" fillId="0" borderId="0" xfId="0" applyFont="1" applyAlignment="1">
      <alignment horizontal="center" vertical="center" wrapText="1"/>
    </xf>
    <xf numFmtId="0" fontId="22" fillId="0" borderId="0" xfId="0" applyFont="1"/>
    <xf numFmtId="0" fontId="22" fillId="0" borderId="0" xfId="0" applyFont="1" applyAlignment="1">
      <alignment horizontal="center"/>
    </xf>
    <xf numFmtId="0" fontId="22" fillId="0" borderId="58" xfId="0" applyFont="1" applyBorder="1"/>
    <xf numFmtId="0" fontId="22" fillId="0" borderId="58" xfId="0" applyFont="1" applyBorder="1" applyAlignment="1">
      <alignment horizontal="center"/>
    </xf>
    <xf numFmtId="0" fontId="22" fillId="0" borderId="37" xfId="0" applyFont="1" applyBorder="1" applyAlignment="1">
      <alignment horizontal="center" vertical="center" wrapText="1"/>
    </xf>
    <xf numFmtId="0" fontId="24" fillId="4" borderId="54" xfId="0" applyFont="1" applyFill="1" applyBorder="1" applyAlignment="1">
      <alignment horizontal="center" vertical="center" wrapText="1"/>
    </xf>
    <xf numFmtId="0" fontId="24" fillId="4" borderId="55" xfId="0" applyFont="1" applyFill="1" applyBorder="1" applyAlignment="1">
      <alignment horizontal="center" vertical="center" wrapText="1"/>
    </xf>
    <xf numFmtId="0" fontId="24" fillId="4" borderId="55" xfId="0" applyFont="1" applyFill="1" applyBorder="1" applyAlignment="1">
      <alignment horizontal="center" vertical="center" textRotation="90" wrapText="1"/>
    </xf>
    <xf numFmtId="0" fontId="24" fillId="4" borderId="42" xfId="0" applyFont="1" applyFill="1" applyBorder="1" applyAlignment="1">
      <alignment horizontal="center" vertical="center" wrapText="1"/>
    </xf>
    <xf numFmtId="0" fontId="22" fillId="0" borderId="1" xfId="0" applyFont="1" applyBorder="1" applyAlignment="1">
      <alignment horizontal="center" vertical="center" wrapText="1"/>
    </xf>
    <xf numFmtId="0" fontId="22" fillId="0" borderId="1" xfId="0" applyFont="1" applyBorder="1" applyAlignment="1">
      <alignment horizontal="center" vertical="center" textRotation="90" wrapText="1"/>
    </xf>
    <xf numFmtId="0" fontId="22" fillId="2" borderId="1" xfId="0" applyFont="1" applyFill="1" applyBorder="1" applyAlignment="1">
      <alignment horizontal="center" vertical="center" wrapText="1"/>
    </xf>
    <xf numFmtId="0" fontId="22" fillId="2" borderId="1" xfId="0" applyFont="1" applyFill="1" applyBorder="1" applyAlignment="1">
      <alignment horizontal="center" vertical="center" textRotation="90" wrapText="1"/>
    </xf>
    <xf numFmtId="0" fontId="22" fillId="0" borderId="36" xfId="0" applyFont="1" applyBorder="1" applyAlignment="1">
      <alignment horizontal="center" vertical="center" wrapText="1"/>
    </xf>
    <xf numFmtId="0" fontId="23" fillId="5" borderId="1" xfId="0" applyFont="1" applyFill="1" applyBorder="1" applyAlignment="1">
      <alignment horizontal="center" vertical="center" wrapText="1"/>
    </xf>
    <xf numFmtId="0" fontId="23" fillId="5" borderId="1" xfId="0" applyFont="1" applyFill="1" applyBorder="1" applyAlignment="1">
      <alignment horizontal="center" vertical="center"/>
    </xf>
    <xf numFmtId="0" fontId="22" fillId="5" borderId="1" xfId="0" applyFont="1" applyFill="1" applyBorder="1" applyAlignment="1">
      <alignment horizontal="center"/>
    </xf>
    <xf numFmtId="0" fontId="22" fillId="0" borderId="53" xfId="0" applyFont="1" applyBorder="1" applyAlignment="1">
      <alignment horizontal="center" vertical="center" wrapText="1"/>
    </xf>
    <xf numFmtId="0" fontId="22" fillId="7" borderId="1" xfId="0" applyFont="1" applyFill="1" applyBorder="1" applyAlignment="1">
      <alignment horizontal="center" vertical="center"/>
    </xf>
    <xf numFmtId="0" fontId="22" fillId="8" borderId="1" xfId="0" applyFont="1" applyFill="1" applyBorder="1" applyAlignment="1">
      <alignment horizontal="center" vertical="center"/>
    </xf>
    <xf numFmtId="0" fontId="22" fillId="9" borderId="1" xfId="0" applyFont="1" applyFill="1" applyBorder="1" applyAlignment="1">
      <alignment horizontal="center" vertical="center"/>
    </xf>
    <xf numFmtId="0" fontId="22" fillId="10" borderId="1" xfId="0" applyFont="1" applyFill="1" applyBorder="1" applyAlignment="1">
      <alignment horizontal="center" vertical="center"/>
    </xf>
    <xf numFmtId="0" fontId="22" fillId="0" borderId="39" xfId="0" applyFont="1" applyBorder="1" applyAlignment="1">
      <alignment horizontal="center" vertical="center" wrapText="1"/>
    </xf>
    <xf numFmtId="0" fontId="22" fillId="0" borderId="40" xfId="0" applyFont="1" applyBorder="1" applyAlignment="1">
      <alignment horizontal="center" vertical="center" wrapText="1"/>
    </xf>
    <xf numFmtId="0" fontId="22" fillId="0" borderId="40" xfId="0" applyFont="1" applyBorder="1"/>
    <xf numFmtId="0" fontId="22" fillId="0" borderId="41" xfId="0" applyFont="1" applyBorder="1" applyAlignment="1">
      <alignment horizontal="center" vertical="center" wrapText="1"/>
    </xf>
    <xf numFmtId="0" fontId="23" fillId="0" borderId="0" xfId="0" applyFont="1"/>
    <xf numFmtId="0" fontId="2" fillId="0" borderId="1" xfId="0" applyFont="1" applyBorder="1" applyAlignment="1">
      <alignment vertical="center"/>
    </xf>
    <xf numFmtId="0" fontId="2" fillId="0" borderId="1" xfId="0" applyFont="1" applyBorder="1" applyAlignment="1">
      <alignment horizontal="center" vertical="center"/>
    </xf>
    <xf numFmtId="0" fontId="3" fillId="0" borderId="1" xfId="0" applyFont="1" applyBorder="1" applyAlignment="1">
      <alignment horizontal="left" vertical="center" wrapText="1"/>
    </xf>
    <xf numFmtId="0" fontId="25" fillId="0" borderId="35" xfId="0" applyFont="1" applyBorder="1" applyAlignment="1">
      <alignment horizontal="left" vertical="top" wrapText="1"/>
    </xf>
    <xf numFmtId="0" fontId="22" fillId="0" borderId="4" xfId="0" applyFont="1" applyBorder="1" applyAlignment="1">
      <alignment horizontal="center" vertical="center" wrapText="1"/>
    </xf>
    <xf numFmtId="0" fontId="23" fillId="0" borderId="36" xfId="0" applyFont="1" applyBorder="1" applyAlignment="1">
      <alignment horizontal="center" vertical="top" wrapText="1"/>
    </xf>
    <xf numFmtId="0" fontId="23" fillId="2" borderId="0" xfId="0" applyFont="1" applyFill="1" applyAlignment="1">
      <alignment horizontal="center"/>
    </xf>
    <xf numFmtId="0" fontId="23" fillId="0" borderId="50" xfId="0" applyFont="1" applyBorder="1" applyAlignment="1">
      <alignment horizontal="center"/>
    </xf>
    <xf numFmtId="0" fontId="23" fillId="0" borderId="26" xfId="0" applyFont="1" applyBorder="1" applyAlignment="1">
      <alignment horizontal="right" vertical="center" textRotation="90"/>
    </xf>
    <xf numFmtId="0" fontId="23" fillId="5"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3" fillId="5" borderId="1" xfId="0" applyFont="1" applyFill="1" applyBorder="1" applyAlignment="1">
      <alignment horizontal="center" vertical="center"/>
    </xf>
    <xf numFmtId="0" fontId="22" fillId="5" borderId="1" xfId="0" applyFont="1" applyFill="1" applyBorder="1" applyAlignment="1">
      <alignment horizontal="center"/>
    </xf>
    <xf numFmtId="0" fontId="22" fillId="7" borderId="1" xfId="0" applyFont="1" applyFill="1" applyBorder="1" applyAlignment="1">
      <alignment horizontal="center" vertical="center"/>
    </xf>
    <xf numFmtId="0" fontId="22" fillId="10" borderId="1" xfId="0" applyFont="1" applyFill="1" applyBorder="1" applyAlignment="1">
      <alignment horizontal="center" vertical="center"/>
    </xf>
    <xf numFmtId="0" fontId="22" fillId="0" borderId="1" xfId="0" applyFont="1" applyBorder="1" applyAlignment="1">
      <alignment horizontal="center" vertical="center"/>
    </xf>
    <xf numFmtId="0" fontId="22" fillId="9" borderId="1" xfId="0" applyFont="1" applyFill="1" applyBorder="1" applyAlignment="1">
      <alignment horizontal="center" vertical="center"/>
    </xf>
    <xf numFmtId="0" fontId="22" fillId="8" borderId="1" xfId="0" applyFont="1" applyFill="1" applyBorder="1" applyAlignment="1">
      <alignment horizontal="center" vertical="center"/>
    </xf>
    <xf numFmtId="0" fontId="1" fillId="0" borderId="1" xfId="0" applyFont="1" applyBorder="1" applyAlignment="1">
      <alignment horizontal="center"/>
    </xf>
    <xf numFmtId="0" fontId="5" fillId="0" borderId="2" xfId="0" applyFont="1" applyBorder="1" applyAlignment="1">
      <alignment horizontal="center"/>
    </xf>
    <xf numFmtId="0" fontId="3" fillId="0" borderId="3" xfId="0" applyFont="1" applyBorder="1" applyAlignment="1">
      <alignment horizontal="left" vertical="center" wrapText="1"/>
    </xf>
    <xf numFmtId="0" fontId="6" fillId="0" borderId="4" xfId="0" applyFont="1" applyBorder="1" applyAlignment="1">
      <alignment horizontal="left"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8" fillId="0" borderId="0" xfId="0" applyFont="1" applyAlignment="1">
      <alignment horizontal="left" vertical="center" wrapText="1"/>
    </xf>
    <xf numFmtId="0" fontId="9" fillId="0" borderId="6" xfId="0" applyFont="1" applyBorder="1" applyAlignment="1">
      <alignment horizontal="center" vertical="center"/>
    </xf>
    <xf numFmtId="0" fontId="5" fillId="0" borderId="7" xfId="0" applyFont="1" applyBorder="1" applyAlignment="1">
      <alignment horizontal="left" wrapText="1"/>
    </xf>
    <xf numFmtId="0" fontId="9" fillId="0" borderId="6" xfId="0" applyFont="1" applyBorder="1" applyAlignment="1">
      <alignment horizontal="center" vertical="center" wrapText="1"/>
    </xf>
    <xf numFmtId="0" fontId="5" fillId="0" borderId="8" xfId="0" applyFont="1" applyBorder="1" applyAlignment="1">
      <alignment horizontal="left" vertical="center" wrapText="1"/>
    </xf>
    <xf numFmtId="0" fontId="5" fillId="2" borderId="1"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0" fillId="3" borderId="27" xfId="0" applyFont="1" applyFill="1" applyBorder="1" applyAlignment="1">
      <alignment horizontal="left" vertical="center" wrapText="1"/>
    </xf>
    <xf numFmtId="0" fontId="10" fillId="0" borderId="28" xfId="0" applyFont="1" applyBorder="1" applyAlignment="1">
      <alignment vertical="center"/>
    </xf>
    <xf numFmtId="0" fontId="10" fillId="2" borderId="28" xfId="0" applyFont="1" applyFill="1" applyBorder="1" applyAlignment="1">
      <alignment vertical="center"/>
    </xf>
    <xf numFmtId="0" fontId="10" fillId="3" borderId="29" xfId="0" applyFont="1" applyFill="1" applyBorder="1" applyAlignment="1">
      <alignment vertical="center"/>
    </xf>
    <xf numFmtId="0" fontId="10" fillId="3" borderId="28" xfId="0" applyFont="1" applyFill="1" applyBorder="1" applyAlignment="1">
      <alignment vertical="center"/>
    </xf>
    <xf numFmtId="0" fontId="10" fillId="3" borderId="31" xfId="0" applyFont="1" applyFill="1" applyBorder="1" applyAlignment="1">
      <alignment vertical="center"/>
    </xf>
    <xf numFmtId="0" fontId="11" fillId="3" borderId="28" xfId="0" applyFont="1" applyFill="1" applyBorder="1" applyAlignment="1">
      <alignment horizontal="left" vertical="center"/>
    </xf>
    <xf numFmtId="0" fontId="11" fillId="3" borderId="28" xfId="0" applyFont="1" applyFill="1" applyBorder="1" applyAlignment="1">
      <alignment horizontal="left" vertical="center" wrapText="1"/>
    </xf>
    <xf numFmtId="0" fontId="13" fillId="2" borderId="6" xfId="0" applyFont="1" applyFill="1" applyBorder="1" applyAlignment="1">
      <alignment horizontal="left" vertical="top" wrapText="1" readingOrder="1"/>
    </xf>
    <xf numFmtId="0" fontId="15" fillId="0" borderId="35" xfId="0" applyFont="1" applyBorder="1" applyAlignment="1">
      <alignment horizontal="center" vertical="center"/>
    </xf>
    <xf numFmtId="0" fontId="16" fillId="0" borderId="38" xfId="0" applyFont="1" applyBorder="1" applyAlignment="1">
      <alignment horizontal="left" vertical="center" wrapText="1"/>
    </xf>
    <xf numFmtId="0" fontId="17" fillId="4" borderId="2" xfId="0" applyFont="1" applyFill="1" applyBorder="1" applyAlignment="1">
      <alignment horizontal="center" vertical="center" wrapText="1"/>
    </xf>
    <xf numFmtId="0" fontId="9" fillId="0" borderId="42" xfId="0" applyFont="1" applyBorder="1" applyAlignment="1">
      <alignment horizontal="center" vertical="center"/>
    </xf>
    <xf numFmtId="0" fontId="17" fillId="4" borderId="43" xfId="0" applyFont="1" applyFill="1" applyBorder="1" applyAlignment="1">
      <alignment horizontal="center" vertical="center" wrapText="1"/>
    </xf>
    <xf numFmtId="0" fontId="10" fillId="0" borderId="1" xfId="0" applyFont="1" applyBorder="1" applyAlignment="1">
      <alignment horizontal="left" vertical="center" wrapText="1"/>
    </xf>
    <xf numFmtId="0" fontId="10" fillId="2" borderId="1" xfId="0" applyFont="1" applyFill="1" applyBorder="1" applyAlignment="1">
      <alignment horizontal="left" vertical="center" wrapText="1"/>
    </xf>
    <xf numFmtId="0" fontId="9" fillId="2" borderId="0" xfId="0" applyFont="1" applyFill="1" applyAlignment="1">
      <alignment horizontal="center"/>
    </xf>
    <xf numFmtId="0" fontId="9" fillId="0" borderId="50" xfId="0" applyFont="1" applyBorder="1" applyAlignment="1">
      <alignment horizontal="center"/>
    </xf>
    <xf numFmtId="0" fontId="5" fillId="0" borderId="51" xfId="0" applyFont="1" applyBorder="1" applyAlignment="1">
      <alignment horizontal="right" vertical="center" textRotation="90"/>
    </xf>
    <xf numFmtId="0" fontId="9" fillId="5" borderId="1" xfId="0" applyFont="1" applyFill="1" applyBorder="1" applyAlignment="1">
      <alignment horizontal="center" vertical="center" wrapText="1"/>
    </xf>
    <xf numFmtId="0" fontId="5" fillId="0" borderId="0" xfId="0" applyFont="1" applyAlignment="1">
      <alignment horizontal="right" vertical="center" textRotation="90"/>
    </xf>
    <xf numFmtId="0" fontId="11" fillId="0" borderId="1" xfId="0" applyFont="1" applyBorder="1" applyAlignment="1">
      <alignment horizontal="center" vertical="center" wrapText="1"/>
    </xf>
    <xf numFmtId="0" fontId="9" fillId="5" borderId="1" xfId="0" applyFont="1" applyFill="1" applyBorder="1" applyAlignment="1">
      <alignment horizontal="center" vertical="center"/>
    </xf>
    <xf numFmtId="0" fontId="11" fillId="5" borderId="1" xfId="0" applyFont="1" applyFill="1" applyBorder="1" applyAlignment="1">
      <alignment horizontal="center"/>
    </xf>
    <xf numFmtId="0" fontId="11" fillId="8" borderId="1" xfId="0" applyFont="1" applyFill="1" applyBorder="1" applyAlignment="1">
      <alignment horizontal="center" vertical="center"/>
    </xf>
    <xf numFmtId="0" fontId="11" fillId="9" borderId="1" xfId="0" applyFont="1" applyFill="1" applyBorder="1" applyAlignment="1">
      <alignment horizontal="center" vertical="center"/>
    </xf>
    <xf numFmtId="0" fontId="11" fillId="9" borderId="11" xfId="0" applyFont="1" applyFill="1" applyBorder="1" applyAlignment="1">
      <alignment horizontal="center" vertical="center"/>
    </xf>
    <xf numFmtId="0" fontId="11" fillId="10" borderId="1" xfId="0" applyFont="1" applyFill="1" applyBorder="1" applyAlignment="1">
      <alignment horizontal="center" vertical="center"/>
    </xf>
    <xf numFmtId="0" fontId="1" fillId="0" borderId="1" xfId="0" applyFont="1" applyBorder="1"/>
    <xf numFmtId="0" fontId="2" fillId="2" borderId="6" xfId="0" applyFont="1" applyFill="1" applyBorder="1" applyAlignment="1">
      <alignment horizontal="left" vertical="top" wrapText="1" readingOrder="1"/>
    </xf>
    <xf numFmtId="0" fontId="9" fillId="0" borderId="38" xfId="0" applyFont="1" applyBorder="1" applyAlignment="1">
      <alignment horizontal="center" vertical="center"/>
    </xf>
    <xf numFmtId="0" fontId="19" fillId="0" borderId="36" xfId="0" applyFont="1" applyBorder="1"/>
    <xf numFmtId="0" fontId="19" fillId="0" borderId="36" xfId="0" applyFont="1" applyBorder="1" applyAlignment="1">
      <alignment vertical="center" wrapText="1"/>
    </xf>
    <xf numFmtId="0" fontId="18" fillId="4" borderId="55" xfId="0" applyFont="1" applyFill="1" applyBorder="1" applyAlignment="1">
      <alignment horizontal="center" vertical="center" wrapText="1"/>
    </xf>
    <xf numFmtId="0" fontId="17" fillId="4" borderId="55" xfId="0" applyFont="1" applyFill="1" applyBorder="1" applyAlignment="1">
      <alignment horizontal="center" vertical="center" wrapText="1"/>
    </xf>
    <xf numFmtId="0" fontId="10" fillId="0" borderId="1" xfId="0" applyFont="1" applyBorder="1" applyAlignment="1">
      <alignment horizontal="center" vertical="center" wrapText="1"/>
    </xf>
    <xf numFmtId="0" fontId="9" fillId="2" borderId="50" xfId="0" applyFont="1" applyFill="1" applyBorder="1" applyAlignment="1">
      <alignment horizontal="center"/>
    </xf>
    <xf numFmtId="0" fontId="11" fillId="7" borderId="57" xfId="0" applyFont="1" applyFill="1" applyBorder="1" applyAlignment="1">
      <alignment horizontal="center" vertical="center"/>
    </xf>
    <xf numFmtId="0" fontId="11" fillId="7" borderId="1" xfId="0" applyFont="1" applyFill="1" applyBorder="1" applyAlignment="1">
      <alignment horizontal="center" vertical="center"/>
    </xf>
  </cellXfs>
  <cellStyles count="1">
    <cellStyle name="Normal" xfId="0" builtinId="0"/>
  </cellStyles>
  <dxfs count="19">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lor rgb="FF1FB714"/>
      </font>
    </dxf>
    <dxf>
      <font>
        <color rgb="FF1FB714"/>
      </font>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ill>
        <patternFill>
          <bgColor rgb="FF92D050"/>
        </patternFill>
      </fill>
    </dxf>
    <dxf>
      <fill>
        <patternFill>
          <bgColor rgb="FFFFFF00"/>
        </patternFill>
      </fill>
    </dxf>
    <dxf>
      <fill>
        <patternFill>
          <bgColor rgb="FFF3BA2D"/>
        </patternFill>
      </fill>
    </dxf>
    <dxf>
      <font>
        <color rgb="FFFFFFFF"/>
        <name val="Cambria"/>
        <charset val="1"/>
      </font>
      <fill>
        <patternFill>
          <bgColor rgb="FFFF0000"/>
        </patternFill>
      </fill>
    </dxf>
    <dxf>
      <font>
        <color rgb="FF1FB714"/>
      </font>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00000"/>
      <rgbColor rgb="FF1FB714"/>
      <rgbColor rgb="FF000080"/>
      <rgbColor rgb="FF808000"/>
      <rgbColor rgb="FF800080"/>
      <rgbColor rgb="FF008080"/>
      <rgbColor rgb="FFC0C0C0"/>
      <rgbColor rgb="FF808080"/>
      <rgbColor rgb="FF9999FF"/>
      <rgbColor rgb="FF993366"/>
      <rgbColor rgb="FFFFFFCC"/>
      <rgbColor rgb="FFCCFFFF"/>
      <rgbColor rgb="FF660066"/>
      <rgbColor rgb="FFF3BA2D"/>
      <rgbColor rgb="FF0066CC"/>
      <rgbColor rgb="FFD9D9D9"/>
      <rgbColor rgb="FF000080"/>
      <rgbColor rgb="FFFF00FF"/>
      <rgbColor rgb="FFEEBF3A"/>
      <rgbColor rgb="FF00FFFF"/>
      <rgbColor rgb="FF800080"/>
      <rgbColor rgb="FF9C0006"/>
      <rgbColor rgb="FF008080"/>
      <rgbColor rgb="FF0000FF"/>
      <rgbColor rgb="FF00CCFF"/>
      <rgbColor rgb="FFCCFFFF"/>
      <rgbColor rgb="FFCCFFCC"/>
      <rgbColor rgb="FFFFFF99"/>
      <rgbColor rgb="FF99CCFF"/>
      <rgbColor rgb="FFFF99CC"/>
      <rgbColor rgb="FFCC99FF"/>
      <rgbColor rgb="FFF9C645"/>
      <rgbColor rgb="FF3366FF"/>
      <rgbColor rgb="FF33CCCC"/>
      <rgbColor rgb="FF92D050"/>
      <rgbColor rgb="FFFFC000"/>
      <rgbColor rgb="FFEFAE2D"/>
      <rgbColor rgb="FFFF6600"/>
      <rgbColor rgb="FF666699"/>
      <rgbColor rgb="FF969696"/>
      <rgbColor rgb="FF003366"/>
      <rgbColor rgb="FF00B050"/>
      <rgbColor rgb="FF003300"/>
      <rgbColor rgb="FF333300"/>
      <rgbColor rgb="FFFF0D0D"/>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56160</xdr:colOff>
      <xdr:row>1</xdr:row>
      <xdr:rowOff>549000</xdr:rowOff>
    </xdr:from>
    <xdr:to>
      <xdr:col>1</xdr:col>
      <xdr:colOff>2744640</xdr:colOff>
      <xdr:row>2</xdr:row>
      <xdr:rowOff>379800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241560" y="730080"/>
          <a:ext cx="2688480" cy="89748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312840</xdr:colOff>
      <xdr:row>1</xdr:row>
      <xdr:rowOff>326520</xdr:rowOff>
    </xdr:from>
    <xdr:to>
      <xdr:col>1</xdr:col>
      <xdr:colOff>3435480</xdr:colOff>
      <xdr:row>2</xdr:row>
      <xdr:rowOff>592560</xdr:rowOff>
    </xdr:to>
    <xdr:pic>
      <xdr:nvPicPr>
        <xdr:cNvPr id="2" name="Imagen 3">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690840" y="478800"/>
          <a:ext cx="3122640" cy="125676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219240</xdr:colOff>
      <xdr:row>1</xdr:row>
      <xdr:rowOff>181080</xdr:rowOff>
    </xdr:from>
    <xdr:to>
      <xdr:col>1</xdr:col>
      <xdr:colOff>2645280</xdr:colOff>
      <xdr:row>2</xdr:row>
      <xdr:rowOff>438480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507600" y="333360"/>
          <a:ext cx="2426040" cy="87660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104760</xdr:colOff>
      <xdr:row>1</xdr:row>
      <xdr:rowOff>133200</xdr:rowOff>
    </xdr:from>
    <xdr:to>
      <xdr:col>1</xdr:col>
      <xdr:colOff>2684880</xdr:colOff>
      <xdr:row>3</xdr:row>
      <xdr:rowOff>20160</xdr:rowOff>
    </xdr:to>
    <xdr:pic>
      <xdr:nvPicPr>
        <xdr:cNvPr id="3" name="Imagen 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stretch/>
      </xdr:blipFill>
      <xdr:spPr>
        <a:xfrm>
          <a:off x="309960" y="285480"/>
          <a:ext cx="2580120" cy="88704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95400</xdr:colOff>
      <xdr:row>1</xdr:row>
      <xdr:rowOff>204120</xdr:rowOff>
    </xdr:from>
    <xdr:to>
      <xdr:col>1</xdr:col>
      <xdr:colOff>3140640</xdr:colOff>
      <xdr:row>3</xdr:row>
      <xdr:rowOff>210600</xdr:rowOff>
    </xdr:to>
    <xdr:pic>
      <xdr:nvPicPr>
        <xdr:cNvPr id="4" name="Imagen 1">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stretch/>
      </xdr:blipFill>
      <xdr:spPr>
        <a:xfrm>
          <a:off x="402840" y="375480"/>
          <a:ext cx="3045240" cy="1092600"/>
        </a:xfrm>
        <a:prstGeom prst="rect">
          <a:avLst/>
        </a:prstGeom>
        <a:ln w="0">
          <a:noFill/>
        </a:ln>
      </xdr:spPr>
    </xdr:pic>
    <xdr:clientData/>
  </xdr:twoCellAnchor>
</xdr:wsDr>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12" zoomScale="68" zoomScaleNormal="68" workbookViewId="0">
      <selection activeCell="C23" sqref="C23"/>
    </sheetView>
  </sheetViews>
  <sheetFormatPr baseColWidth="10" defaultColWidth="11.5" defaultRowHeight="13" x14ac:dyDescent="0.15"/>
  <cols>
    <col min="1" max="1" width="2.6640625" customWidth="1"/>
    <col min="2" max="2" width="42" customWidth="1"/>
    <col min="3" max="3" width="71.5" customWidth="1"/>
    <col min="4" max="4" width="36.6640625" customWidth="1"/>
    <col min="5" max="5" width="28.5" customWidth="1"/>
    <col min="6" max="6" width="35.83203125" customWidth="1"/>
    <col min="7" max="7" width="2.6640625" customWidth="1"/>
  </cols>
  <sheetData>
    <row r="1" spans="2:6" ht="14.25" customHeight="1" x14ac:dyDescent="0.15"/>
    <row r="2" spans="2:6" ht="84" customHeight="1" x14ac:dyDescent="0.15">
      <c r="B2" s="168"/>
      <c r="C2" s="151" t="s">
        <v>0</v>
      </c>
      <c r="D2" s="151"/>
      <c r="E2" s="151"/>
      <c r="F2" s="152" t="s">
        <v>1</v>
      </c>
    </row>
    <row r="3" spans="2:6" ht="42.75" customHeight="1" x14ac:dyDescent="0.15">
      <c r="B3" s="168"/>
      <c r="C3" s="151"/>
      <c r="D3" s="151"/>
      <c r="E3" s="151"/>
      <c r="F3" s="152"/>
    </row>
    <row r="4" spans="2:6" ht="41.25" customHeight="1" x14ac:dyDescent="0.15">
      <c r="B4" s="168"/>
      <c r="C4" s="151"/>
      <c r="D4" s="151"/>
      <c r="E4" s="151"/>
      <c r="F4" s="152"/>
    </row>
    <row r="5" spans="2:6" ht="37.5" customHeight="1" x14ac:dyDescent="0.2">
      <c r="B5" s="1"/>
      <c r="C5" s="2"/>
      <c r="D5" s="2"/>
      <c r="E5" s="2"/>
      <c r="F5" s="2"/>
    </row>
    <row r="6" spans="2:6" ht="21" customHeight="1" x14ac:dyDescent="0.2">
      <c r="B6" s="169" t="s">
        <v>2</v>
      </c>
      <c r="C6" s="169"/>
      <c r="D6" s="169"/>
      <c r="E6" s="169"/>
      <c r="F6" s="169"/>
    </row>
    <row r="7" spans="2:6" ht="78.75" customHeight="1" x14ac:dyDescent="0.15">
      <c r="B7" s="170" t="s">
        <v>3</v>
      </c>
      <c r="C7" s="170"/>
      <c r="D7" s="170"/>
      <c r="E7" s="170"/>
      <c r="F7" s="170"/>
    </row>
    <row r="8" spans="2:6" ht="47.25" customHeight="1" x14ac:dyDescent="0.15">
      <c r="B8" s="171" t="s">
        <v>4</v>
      </c>
      <c r="C8" s="171"/>
      <c r="D8" s="171"/>
      <c r="E8" s="171"/>
      <c r="F8" s="171"/>
    </row>
    <row r="9" spans="2:6" ht="34.5" customHeight="1" x14ac:dyDescent="0.15">
      <c r="B9" s="172" t="s">
        <v>5</v>
      </c>
      <c r="C9" s="172"/>
      <c r="D9" s="172"/>
      <c r="E9" s="172"/>
      <c r="F9" s="172"/>
    </row>
    <row r="10" spans="2:6" ht="36" customHeight="1" x14ac:dyDescent="0.15">
      <c r="B10" s="172" t="s">
        <v>6</v>
      </c>
      <c r="C10" s="172"/>
      <c r="D10" s="172"/>
      <c r="E10" s="172"/>
      <c r="F10" s="172"/>
    </row>
    <row r="11" spans="2:6" ht="72" customHeight="1" x14ac:dyDescent="0.15">
      <c r="B11" s="172" t="s">
        <v>7</v>
      </c>
      <c r="C11" s="172"/>
      <c r="D11" s="172"/>
      <c r="E11" s="172"/>
      <c r="F11" s="172"/>
    </row>
    <row r="12" spans="2:6" ht="34.5" customHeight="1" x14ac:dyDescent="0.15">
      <c r="B12" s="172" t="s">
        <v>8</v>
      </c>
      <c r="C12" s="172"/>
      <c r="D12" s="172"/>
      <c r="E12" s="172"/>
      <c r="F12" s="172"/>
    </row>
    <row r="13" spans="2:6" ht="44.25" customHeight="1" x14ac:dyDescent="0.15">
      <c r="B13" s="172" t="s">
        <v>9</v>
      </c>
      <c r="C13" s="172"/>
      <c r="D13" s="172"/>
      <c r="E13" s="172"/>
      <c r="F13" s="172"/>
    </row>
    <row r="14" spans="2:6" ht="26.25" customHeight="1" x14ac:dyDescent="0.15">
      <c r="B14" s="172" t="s">
        <v>10</v>
      </c>
      <c r="C14" s="172"/>
      <c r="D14" s="172"/>
      <c r="E14" s="172"/>
      <c r="F14" s="172"/>
    </row>
    <row r="15" spans="2:6" ht="22.5" customHeight="1" x14ac:dyDescent="0.15">
      <c r="B15" s="172" t="s">
        <v>11</v>
      </c>
      <c r="C15" s="172"/>
      <c r="D15" s="172"/>
      <c r="E15" s="172"/>
      <c r="F15" s="172"/>
    </row>
    <row r="16" spans="2:6" ht="85.5" customHeight="1" x14ac:dyDescent="0.15">
      <c r="B16" s="172" t="s">
        <v>12</v>
      </c>
      <c r="C16" s="172"/>
      <c r="D16" s="172"/>
      <c r="E16" s="172"/>
      <c r="F16" s="172"/>
    </row>
    <row r="17" spans="2:6" ht="36.75" customHeight="1" x14ac:dyDescent="0.15">
      <c r="B17" s="172" t="s">
        <v>13</v>
      </c>
      <c r="C17" s="172"/>
      <c r="D17" s="172"/>
      <c r="E17" s="172"/>
      <c r="F17" s="172"/>
    </row>
    <row r="18" spans="2:6" ht="47.25" customHeight="1" x14ac:dyDescent="0.15">
      <c r="B18" s="172" t="s">
        <v>14</v>
      </c>
      <c r="C18" s="172"/>
      <c r="D18" s="172"/>
      <c r="E18" s="172"/>
      <c r="F18" s="172"/>
    </row>
    <row r="19" spans="2:6" ht="132" customHeight="1" x14ac:dyDescent="0.15">
      <c r="B19" s="173" t="s">
        <v>15</v>
      </c>
      <c r="C19" s="173"/>
      <c r="D19" s="173"/>
      <c r="E19" s="173"/>
      <c r="F19" s="173"/>
    </row>
    <row r="20" spans="2:6" ht="14.25" customHeight="1" x14ac:dyDescent="0.15">
      <c r="B20" s="3"/>
    </row>
    <row r="21" spans="2:6" ht="12" customHeight="1" x14ac:dyDescent="0.15">
      <c r="B21" s="4"/>
    </row>
    <row r="22" spans="2:6" ht="17.25" customHeight="1" x14ac:dyDescent="0.15">
      <c r="B22" s="174"/>
      <c r="C22" s="174"/>
      <c r="D22" s="174"/>
      <c r="E22" s="174"/>
      <c r="F22" s="174"/>
    </row>
  </sheetData>
  <mergeCells count="18">
    <mergeCell ref="B18:F18"/>
    <mergeCell ref="B19:F19"/>
    <mergeCell ref="B22:F22"/>
    <mergeCell ref="B13:F13"/>
    <mergeCell ref="B14:F14"/>
    <mergeCell ref="B15:F15"/>
    <mergeCell ref="B16:F16"/>
    <mergeCell ref="B17:F17"/>
    <mergeCell ref="B8:F8"/>
    <mergeCell ref="B9:F9"/>
    <mergeCell ref="B10:F10"/>
    <mergeCell ref="B11:F11"/>
    <mergeCell ref="B12:F12"/>
    <mergeCell ref="B2:B4"/>
    <mergeCell ref="C2:E4"/>
    <mergeCell ref="F2:F4"/>
    <mergeCell ref="B6:F6"/>
    <mergeCell ref="B7:F7"/>
  </mergeCells>
  <printOptions horizontalCentered="1"/>
  <pageMargins left="0.7" right="0.7" top="0.75" bottom="0.75" header="0.511811023622047" footer="0.3"/>
  <pageSetup scale="52" orientation="portrait" horizontalDpi="300" verticalDpi="300"/>
  <headerFooter>
    <oddFooter>&amp;L&amp;12 Calle 26 No. 57-41 Torre 8, Pisos 7 y 8 CEMSA – C.P. 111321_x005F_x000a_PBX. 3779555  - Información: Línea 195_x005F_x000a_www.umv.gov.co&amp;C_x005F_x000a_CON-FM-089_x005F_x000a_&amp;P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F90"/>
  <sheetViews>
    <sheetView showGridLines="0" topLeftCell="B18" zoomScale="80" zoomScaleNormal="80" workbookViewId="0">
      <selection activeCell="B7" sqref="B7:F14"/>
    </sheetView>
  </sheetViews>
  <sheetFormatPr baseColWidth="10" defaultColWidth="11.5" defaultRowHeight="13" x14ac:dyDescent="0.15"/>
  <cols>
    <col min="1" max="1" width="5.33203125" customWidth="1"/>
    <col min="2" max="2" width="57.83203125" customWidth="1"/>
    <col min="3" max="3" width="105.33203125" customWidth="1"/>
    <col min="4" max="4" width="20" customWidth="1"/>
    <col min="5" max="5" width="23.5" customWidth="1"/>
    <col min="6" max="6" width="31" customWidth="1"/>
  </cols>
  <sheetData>
    <row r="2" spans="2:6" ht="78" customHeight="1" x14ac:dyDescent="0.15">
      <c r="B2" s="168"/>
      <c r="C2" s="151" t="s">
        <v>16</v>
      </c>
      <c r="D2" s="151"/>
      <c r="E2" s="151"/>
      <c r="F2" s="152" t="s">
        <v>1</v>
      </c>
    </row>
    <row r="3" spans="2:6" ht="51" customHeight="1" x14ac:dyDescent="0.15">
      <c r="B3" s="168"/>
      <c r="C3" s="151"/>
      <c r="D3" s="151"/>
      <c r="E3" s="151"/>
      <c r="F3" s="152"/>
    </row>
    <row r="4" spans="2:6" ht="54" customHeight="1" x14ac:dyDescent="0.15">
      <c r="B4" s="168"/>
      <c r="C4" s="151"/>
      <c r="D4" s="151"/>
      <c r="E4" s="151"/>
      <c r="F4" s="152"/>
    </row>
    <row r="5" spans="2:6" ht="24.75" customHeight="1" x14ac:dyDescent="0.2">
      <c r="B5" s="1"/>
      <c r="C5" s="2"/>
      <c r="D5" s="2"/>
      <c r="E5" s="2"/>
      <c r="F5" s="2"/>
    </row>
    <row r="6" spans="2:6" ht="18" customHeight="1" x14ac:dyDescent="0.15">
      <c r="B6" s="175" t="s">
        <v>17</v>
      </c>
      <c r="C6" s="175"/>
      <c r="D6" s="175"/>
      <c r="E6" s="175"/>
      <c r="F6" s="175"/>
    </row>
    <row r="7" spans="2:6" ht="42.75" customHeight="1" x14ac:dyDescent="0.15">
      <c r="B7" s="176" t="s">
        <v>18</v>
      </c>
      <c r="C7" s="176"/>
      <c r="D7" s="176"/>
      <c r="E7" s="176"/>
      <c r="F7" s="176"/>
    </row>
    <row r="8" spans="2:6" ht="63" customHeight="1" x14ac:dyDescent="0.15">
      <c r="B8" s="176"/>
      <c r="C8" s="176"/>
      <c r="D8" s="176"/>
      <c r="E8" s="176"/>
      <c r="F8" s="176"/>
    </row>
    <row r="9" spans="2:6" ht="37.5" customHeight="1" x14ac:dyDescent="0.15">
      <c r="B9" s="176"/>
      <c r="C9" s="176"/>
      <c r="D9" s="176"/>
      <c r="E9" s="176"/>
      <c r="F9" s="176"/>
    </row>
    <row r="10" spans="2:6" ht="43.5" customHeight="1" x14ac:dyDescent="0.15">
      <c r="B10" s="176"/>
      <c r="C10" s="176"/>
      <c r="D10" s="176"/>
      <c r="E10" s="176"/>
      <c r="F10" s="176"/>
    </row>
    <row r="11" spans="2:6" ht="58.5" customHeight="1" x14ac:dyDescent="0.15">
      <c r="B11" s="176"/>
      <c r="C11" s="176"/>
      <c r="D11" s="176"/>
      <c r="E11" s="176"/>
      <c r="F11" s="176"/>
    </row>
    <row r="12" spans="2:6" ht="46.5" customHeight="1" x14ac:dyDescent="0.15">
      <c r="B12" s="176"/>
      <c r="C12" s="176"/>
      <c r="D12" s="176"/>
      <c r="E12" s="176"/>
      <c r="F12" s="176"/>
    </row>
    <row r="13" spans="2:6" ht="47.25" customHeight="1" x14ac:dyDescent="0.15">
      <c r="B13" s="176"/>
      <c r="C13" s="176"/>
      <c r="D13" s="176"/>
      <c r="E13" s="176"/>
      <c r="F13" s="176"/>
    </row>
    <row r="14" spans="2:6" ht="22.5" customHeight="1" x14ac:dyDescent="0.15">
      <c r="B14" s="176"/>
      <c r="C14" s="176"/>
      <c r="D14" s="176"/>
      <c r="E14" s="176"/>
      <c r="F14" s="176"/>
    </row>
    <row r="15" spans="2:6" ht="16.5" customHeight="1" x14ac:dyDescent="0.15">
      <c r="B15" s="177" t="s">
        <v>19</v>
      </c>
      <c r="C15" s="177"/>
      <c r="D15" s="177"/>
      <c r="E15" s="177"/>
      <c r="F15" s="177"/>
    </row>
    <row r="16" spans="2:6" ht="127.5" customHeight="1" x14ac:dyDescent="0.15">
      <c r="B16" s="178" t="s">
        <v>20</v>
      </c>
      <c r="C16" s="178"/>
      <c r="D16" s="178"/>
      <c r="E16" s="178"/>
      <c r="F16" s="178"/>
    </row>
    <row r="17" spans="2:6" ht="19.5" customHeight="1" x14ac:dyDescent="0.15">
      <c r="B17" s="5"/>
      <c r="C17" s="6" t="s">
        <v>21</v>
      </c>
      <c r="D17" s="179" t="s">
        <v>22</v>
      </c>
      <c r="E17" s="179" t="s">
        <v>23</v>
      </c>
      <c r="F17" s="180" t="s">
        <v>24</v>
      </c>
    </row>
    <row r="18" spans="2:6" ht="21" customHeight="1" x14ac:dyDescent="0.15">
      <c r="B18" s="5"/>
      <c r="C18" s="6" t="s">
        <v>25</v>
      </c>
      <c r="D18" s="179"/>
      <c r="E18" s="179"/>
      <c r="F18" s="180"/>
    </row>
    <row r="19" spans="2:6" ht="18.75" customHeight="1" x14ac:dyDescent="0.2">
      <c r="B19" s="7" t="s">
        <v>26</v>
      </c>
      <c r="C19" s="8"/>
      <c r="D19" s="9"/>
      <c r="E19" s="10"/>
      <c r="F19" s="11" t="s">
        <v>27</v>
      </c>
    </row>
    <row r="20" spans="2:6" ht="18.75" customHeight="1" x14ac:dyDescent="0.2">
      <c r="B20" s="12" t="s">
        <v>28</v>
      </c>
      <c r="C20" s="13"/>
      <c r="D20" s="14"/>
      <c r="E20" s="15"/>
      <c r="F20" s="16" t="s">
        <v>27</v>
      </c>
    </row>
    <row r="21" spans="2:6" ht="18.75" customHeight="1" x14ac:dyDescent="0.2">
      <c r="B21" s="12" t="s">
        <v>29</v>
      </c>
      <c r="C21" s="13"/>
      <c r="D21" s="14"/>
      <c r="E21" s="15"/>
      <c r="F21" s="16" t="s">
        <v>30</v>
      </c>
    </row>
    <row r="22" spans="2:6" ht="18.75" customHeight="1" x14ac:dyDescent="0.2">
      <c r="B22" s="12" t="s">
        <v>31</v>
      </c>
      <c r="C22" s="13"/>
      <c r="D22" s="14"/>
      <c r="E22" s="15"/>
      <c r="F22" s="16" t="s">
        <v>27</v>
      </c>
    </row>
    <row r="23" spans="2:6" ht="18.75" customHeight="1" x14ac:dyDescent="0.2">
      <c r="B23" s="12" t="s">
        <v>32</v>
      </c>
      <c r="C23" s="13"/>
      <c r="D23" s="14"/>
      <c r="E23" s="15"/>
      <c r="F23" s="16" t="s">
        <v>27</v>
      </c>
    </row>
    <row r="24" spans="2:6" ht="18.75" customHeight="1" x14ac:dyDescent="0.2">
      <c r="B24" s="12" t="s">
        <v>33</v>
      </c>
      <c r="C24" s="13"/>
      <c r="D24" s="14"/>
      <c r="E24" s="15"/>
      <c r="F24" s="16" t="s">
        <v>27</v>
      </c>
    </row>
    <row r="25" spans="2:6" ht="18.75" customHeight="1" x14ac:dyDescent="0.2">
      <c r="B25" s="12" t="s">
        <v>34</v>
      </c>
      <c r="C25" s="13"/>
      <c r="D25" s="14"/>
      <c r="E25" s="15"/>
      <c r="F25" s="17" t="s">
        <v>30</v>
      </c>
    </row>
    <row r="26" spans="2:6" ht="18.75" customHeight="1" x14ac:dyDescent="0.2">
      <c r="B26" s="12" t="s">
        <v>35</v>
      </c>
      <c r="C26" s="13"/>
      <c r="D26" s="14"/>
      <c r="E26" s="15"/>
      <c r="F26" s="16" t="s">
        <v>27</v>
      </c>
    </row>
    <row r="27" spans="2:6" ht="18.75" customHeight="1" x14ac:dyDescent="0.2">
      <c r="B27" s="12" t="s">
        <v>36</v>
      </c>
      <c r="C27" s="13"/>
      <c r="D27" s="14"/>
      <c r="E27" s="15"/>
      <c r="F27" s="16" t="s">
        <v>27</v>
      </c>
    </row>
    <row r="28" spans="2:6" ht="18.75" customHeight="1" x14ac:dyDescent="0.2">
      <c r="B28" s="12" t="s">
        <v>37</v>
      </c>
      <c r="C28" s="13"/>
      <c r="D28" s="14"/>
      <c r="E28" s="15"/>
      <c r="F28" s="16" t="s">
        <v>27</v>
      </c>
    </row>
    <row r="29" spans="2:6" ht="18.75" customHeight="1" x14ac:dyDescent="0.2">
      <c r="B29" s="18" t="s">
        <v>38</v>
      </c>
      <c r="C29" s="19"/>
      <c r="D29" s="14"/>
      <c r="E29" s="20"/>
      <c r="F29" s="21" t="s">
        <v>27</v>
      </c>
    </row>
    <row r="30" spans="2:6" ht="18.75" customHeight="1" x14ac:dyDescent="0.2">
      <c r="B30" s="22" t="s">
        <v>39</v>
      </c>
      <c r="C30" s="23"/>
      <c r="D30" s="24" t="s">
        <v>40</v>
      </c>
      <c r="E30" s="25" t="s">
        <v>41</v>
      </c>
      <c r="F30" s="26" t="s">
        <v>27</v>
      </c>
    </row>
    <row r="31" spans="2:6" ht="36" customHeight="1" x14ac:dyDescent="0.2">
      <c r="B31" s="181" t="s">
        <v>42</v>
      </c>
      <c r="C31" s="181"/>
      <c r="D31" s="24" t="s">
        <v>40</v>
      </c>
      <c r="E31" s="25" t="s">
        <v>41</v>
      </c>
      <c r="F31" s="26" t="s">
        <v>27</v>
      </c>
    </row>
    <row r="32" spans="2:6" ht="24" customHeight="1" x14ac:dyDescent="0.15">
      <c r="B32" s="5"/>
      <c r="C32" s="6" t="s">
        <v>43</v>
      </c>
      <c r="D32" s="27"/>
      <c r="E32" s="27"/>
      <c r="F32" s="28"/>
    </row>
    <row r="33" spans="2:6" ht="19.5" customHeight="1" x14ac:dyDescent="0.2">
      <c r="B33" s="7" t="s">
        <v>44</v>
      </c>
      <c r="C33" s="29"/>
      <c r="D33" s="9"/>
      <c r="E33" s="10"/>
      <c r="F33" s="11" t="s">
        <v>27</v>
      </c>
    </row>
    <row r="34" spans="2:6" ht="19.5" customHeight="1" x14ac:dyDescent="0.2">
      <c r="B34" s="182" t="s">
        <v>45</v>
      </c>
      <c r="C34" s="182"/>
      <c r="D34" s="14"/>
      <c r="E34" s="15"/>
      <c r="F34" s="16" t="s">
        <v>27</v>
      </c>
    </row>
    <row r="35" spans="2:6" ht="19.5" customHeight="1" x14ac:dyDescent="0.2">
      <c r="B35" s="182" t="s">
        <v>46</v>
      </c>
      <c r="C35" s="182"/>
      <c r="D35" s="14"/>
      <c r="E35" s="15"/>
      <c r="F35" s="16" t="s">
        <v>27</v>
      </c>
    </row>
    <row r="36" spans="2:6" ht="19.5" customHeight="1" x14ac:dyDescent="0.2">
      <c r="B36" s="12" t="s">
        <v>47</v>
      </c>
      <c r="C36" s="30"/>
      <c r="D36" s="14"/>
      <c r="E36" s="15"/>
      <c r="F36" s="16" t="s">
        <v>27</v>
      </c>
    </row>
    <row r="37" spans="2:6" ht="19.5" customHeight="1" x14ac:dyDescent="0.2">
      <c r="B37" s="12" t="s">
        <v>48</v>
      </c>
      <c r="C37" s="30"/>
      <c r="D37" s="14"/>
      <c r="E37" s="15"/>
      <c r="F37" s="16" t="s">
        <v>27</v>
      </c>
    </row>
    <row r="38" spans="2:6" ht="19.5" customHeight="1" x14ac:dyDescent="0.2">
      <c r="B38" s="183" t="s">
        <v>49</v>
      </c>
      <c r="C38" s="183"/>
      <c r="D38" s="14" t="s">
        <v>40</v>
      </c>
      <c r="E38" s="31" t="s">
        <v>50</v>
      </c>
      <c r="F38" s="16" t="s">
        <v>27</v>
      </c>
    </row>
    <row r="39" spans="2:6" ht="19.5" customHeight="1" x14ac:dyDescent="0.2">
      <c r="B39" s="184" t="s">
        <v>51</v>
      </c>
      <c r="C39" s="184"/>
      <c r="D39" s="32" t="s">
        <v>40</v>
      </c>
      <c r="E39" s="33" t="s">
        <v>50</v>
      </c>
      <c r="F39" s="34" t="s">
        <v>27</v>
      </c>
    </row>
    <row r="40" spans="2:6" s="35" customFormat="1" ht="18.75" customHeight="1" x14ac:dyDescent="0.2">
      <c r="B40" s="185" t="s">
        <v>52</v>
      </c>
      <c r="C40" s="185"/>
      <c r="D40" s="24" t="s">
        <v>40</v>
      </c>
      <c r="E40" s="25" t="s">
        <v>50</v>
      </c>
      <c r="F40" s="36" t="s">
        <v>27</v>
      </c>
    </row>
    <row r="41" spans="2:6" ht="23.25" customHeight="1" x14ac:dyDescent="0.15">
      <c r="B41" s="5" t="s">
        <v>53</v>
      </c>
      <c r="C41" s="6" t="s">
        <v>54</v>
      </c>
      <c r="D41" s="37" t="s">
        <v>55</v>
      </c>
      <c r="E41" s="37" t="s">
        <v>41</v>
      </c>
      <c r="F41" s="38" t="s">
        <v>27</v>
      </c>
    </row>
    <row r="42" spans="2:6" ht="19.5" customHeight="1" x14ac:dyDescent="0.2">
      <c r="B42" s="186" t="s">
        <v>56</v>
      </c>
      <c r="C42" s="186"/>
      <c r="D42" s="39" t="s">
        <v>40</v>
      </c>
      <c r="E42" s="40" t="s">
        <v>50</v>
      </c>
      <c r="F42" s="41" t="s">
        <v>27</v>
      </c>
    </row>
    <row r="43" spans="2:6" ht="19.5" customHeight="1" x14ac:dyDescent="0.2">
      <c r="B43" s="42" t="s">
        <v>57</v>
      </c>
      <c r="C43" s="43"/>
      <c r="D43" s="24" t="s">
        <v>40</v>
      </c>
      <c r="E43" s="25" t="s">
        <v>41</v>
      </c>
      <c r="F43" s="36" t="s">
        <v>27</v>
      </c>
    </row>
    <row r="44" spans="2:6" ht="19.5" customHeight="1" x14ac:dyDescent="0.2">
      <c r="B44" s="185" t="s">
        <v>58</v>
      </c>
      <c r="C44" s="185"/>
      <c r="D44" s="24" t="s">
        <v>40</v>
      </c>
      <c r="E44" s="25" t="s">
        <v>41</v>
      </c>
      <c r="F44" s="36" t="s">
        <v>27</v>
      </c>
    </row>
    <row r="45" spans="2:6" ht="19.5" customHeight="1" x14ac:dyDescent="0.2">
      <c r="B45" s="44" t="s">
        <v>48</v>
      </c>
      <c r="C45" s="43"/>
      <c r="D45" s="24" t="s">
        <v>40</v>
      </c>
      <c r="E45" s="25" t="s">
        <v>50</v>
      </c>
      <c r="F45" s="36" t="s">
        <v>27</v>
      </c>
    </row>
    <row r="46" spans="2:6" s="35" customFormat="1" ht="19.5" customHeight="1" x14ac:dyDescent="0.2">
      <c r="B46" s="45" t="s">
        <v>59</v>
      </c>
      <c r="C46" s="46"/>
      <c r="D46" s="32" t="s">
        <v>40</v>
      </c>
      <c r="E46" s="33" t="s">
        <v>50</v>
      </c>
      <c r="F46" s="34" t="s">
        <v>27</v>
      </c>
    </row>
    <row r="47" spans="2:6" ht="23.25" customHeight="1" x14ac:dyDescent="0.15">
      <c r="B47" s="5"/>
      <c r="C47" s="6" t="s">
        <v>60</v>
      </c>
      <c r="D47" s="47"/>
      <c r="E47" s="47"/>
      <c r="F47" s="48"/>
    </row>
    <row r="48" spans="2:6" ht="23.25" customHeight="1" x14ac:dyDescent="0.2">
      <c r="B48" s="186" t="s">
        <v>61</v>
      </c>
      <c r="C48" s="186"/>
      <c r="D48" s="40" t="s">
        <v>40</v>
      </c>
      <c r="E48" s="40" t="s">
        <v>41</v>
      </c>
      <c r="F48" s="40" t="s">
        <v>27</v>
      </c>
    </row>
    <row r="49" spans="2:6" ht="23.25" customHeight="1" x14ac:dyDescent="0.2">
      <c r="B49" s="187" t="s">
        <v>62</v>
      </c>
      <c r="C49" s="187"/>
      <c r="D49" s="25" t="s">
        <v>40</v>
      </c>
      <c r="E49" s="25" t="s">
        <v>50</v>
      </c>
      <c r="F49" s="49" t="s">
        <v>30</v>
      </c>
    </row>
    <row r="50" spans="2:6" ht="30" customHeight="1" x14ac:dyDescent="0.2">
      <c r="B50" s="185" t="s">
        <v>63</v>
      </c>
      <c r="C50" s="185"/>
      <c r="D50" s="25" t="s">
        <v>40</v>
      </c>
      <c r="E50" s="25" t="s">
        <v>50</v>
      </c>
      <c r="F50" s="49" t="s">
        <v>30</v>
      </c>
    </row>
    <row r="51" spans="2:6" ht="23.25" customHeight="1" x14ac:dyDescent="0.2">
      <c r="B51" s="44" t="s">
        <v>64</v>
      </c>
      <c r="C51" s="43"/>
      <c r="D51" s="25" t="s">
        <v>55</v>
      </c>
      <c r="E51" s="25" t="s">
        <v>41</v>
      </c>
      <c r="F51" s="25" t="s">
        <v>27</v>
      </c>
    </row>
    <row r="52" spans="2:6" ht="23.25" customHeight="1" x14ac:dyDescent="0.2">
      <c r="B52" s="45" t="s">
        <v>65</v>
      </c>
      <c r="C52" s="46"/>
      <c r="D52" s="25" t="s">
        <v>40</v>
      </c>
      <c r="E52" s="25" t="s">
        <v>50</v>
      </c>
      <c r="F52" s="25" t="s">
        <v>27</v>
      </c>
    </row>
    <row r="53" spans="2:6" ht="23.25" customHeight="1" x14ac:dyDescent="0.2">
      <c r="B53" s="186" t="s">
        <v>66</v>
      </c>
      <c r="C53" s="186"/>
      <c r="D53" s="25" t="s">
        <v>55</v>
      </c>
      <c r="E53" s="25" t="s">
        <v>50</v>
      </c>
      <c r="F53" s="25" t="s">
        <v>30</v>
      </c>
    </row>
    <row r="54" spans="2:6" ht="23.25" customHeight="1" x14ac:dyDescent="0.2">
      <c r="B54" s="188" t="s">
        <v>67</v>
      </c>
      <c r="C54" s="188"/>
      <c r="D54" s="25" t="s">
        <v>55</v>
      </c>
      <c r="E54" s="25" t="s">
        <v>50</v>
      </c>
      <c r="F54" s="25" t="s">
        <v>27</v>
      </c>
    </row>
    <row r="55" spans="2:6" ht="23.25" customHeight="1" x14ac:dyDescent="0.2">
      <c r="B55" s="185" t="s">
        <v>68</v>
      </c>
      <c r="C55" s="185"/>
      <c r="D55" s="25" t="s">
        <v>40</v>
      </c>
      <c r="E55" s="25" t="s">
        <v>50</v>
      </c>
      <c r="F55" s="25" t="s">
        <v>27</v>
      </c>
    </row>
    <row r="56" spans="2:6" ht="23.25" customHeight="1" x14ac:dyDescent="0.2">
      <c r="B56" s="44" t="s">
        <v>69</v>
      </c>
      <c r="C56" s="43"/>
      <c r="D56" s="25" t="s">
        <v>55</v>
      </c>
      <c r="E56" s="25" t="s">
        <v>50</v>
      </c>
      <c r="F56" s="25" t="s">
        <v>27</v>
      </c>
    </row>
    <row r="57" spans="2:6" s="35" customFormat="1" ht="19.5" customHeight="1" x14ac:dyDescent="0.2">
      <c r="B57" s="45" t="s">
        <v>70</v>
      </c>
      <c r="C57" s="46"/>
      <c r="D57" s="25" t="s">
        <v>55</v>
      </c>
      <c r="E57" s="25" t="s">
        <v>50</v>
      </c>
      <c r="F57" s="25" t="s">
        <v>71</v>
      </c>
    </row>
    <row r="58" spans="2:6" ht="19.5" customHeight="1" x14ac:dyDescent="0.2">
      <c r="B58" s="182" t="s">
        <v>72</v>
      </c>
      <c r="C58" s="182"/>
      <c r="D58" s="14"/>
      <c r="E58" s="15"/>
      <c r="F58" s="50" t="s">
        <v>30</v>
      </c>
    </row>
    <row r="59" spans="2:6" s="35" customFormat="1" ht="19.5" customHeight="1" x14ac:dyDescent="0.2">
      <c r="B59" s="185" t="s">
        <v>73</v>
      </c>
      <c r="C59" s="185"/>
      <c r="D59" s="24" t="s">
        <v>55</v>
      </c>
      <c r="E59" s="25" t="s">
        <v>50</v>
      </c>
      <c r="F59" s="36" t="s">
        <v>30</v>
      </c>
    </row>
    <row r="60" spans="2:6" s="35" customFormat="1" ht="19.5" customHeight="1" x14ac:dyDescent="0.2">
      <c r="B60" s="183" t="s">
        <v>74</v>
      </c>
      <c r="C60" s="183"/>
      <c r="D60" s="14"/>
      <c r="E60" s="31"/>
      <c r="F60" s="16"/>
    </row>
    <row r="61" spans="2:6" s="35" customFormat="1" ht="19.5" customHeight="1" x14ac:dyDescent="0.2">
      <c r="B61" s="183" t="s">
        <v>75</v>
      </c>
      <c r="C61" s="183"/>
      <c r="D61" s="14"/>
      <c r="E61" s="31"/>
      <c r="F61" s="16"/>
    </row>
    <row r="62" spans="2:6" s="35" customFormat="1" ht="19.5" customHeight="1" x14ac:dyDescent="0.2">
      <c r="B62" s="44" t="s">
        <v>76</v>
      </c>
      <c r="C62" s="51"/>
      <c r="D62" s="24" t="s">
        <v>55</v>
      </c>
      <c r="E62" s="25" t="s">
        <v>50</v>
      </c>
      <c r="F62" s="36" t="s">
        <v>30</v>
      </c>
    </row>
    <row r="63" spans="2:6" ht="21" customHeight="1" x14ac:dyDescent="0.2">
      <c r="B63" s="44" t="s">
        <v>77</v>
      </c>
      <c r="C63" s="51"/>
      <c r="D63" s="24" t="s">
        <v>55</v>
      </c>
      <c r="E63" s="25" t="s">
        <v>50</v>
      </c>
      <c r="F63" s="25" t="s">
        <v>27</v>
      </c>
    </row>
    <row r="64" spans="2:6" ht="19.5" customHeight="1" x14ac:dyDescent="0.2">
      <c r="B64" s="183" t="s">
        <v>78</v>
      </c>
      <c r="C64" s="183"/>
      <c r="D64" s="14"/>
      <c r="E64" s="31"/>
      <c r="F64" s="16"/>
    </row>
    <row r="65" spans="2:6" ht="19.5" customHeight="1" x14ac:dyDescent="0.2">
      <c r="B65" s="183" t="s">
        <v>79</v>
      </c>
      <c r="C65" s="183"/>
      <c r="D65" s="14" t="s">
        <v>55</v>
      </c>
      <c r="E65" s="31" t="s">
        <v>50</v>
      </c>
      <c r="F65" s="16" t="s">
        <v>27</v>
      </c>
    </row>
    <row r="66" spans="2:6" ht="19.5" customHeight="1" x14ac:dyDescent="0.2">
      <c r="B66" s="183" t="s">
        <v>80</v>
      </c>
      <c r="C66" s="183"/>
      <c r="D66" s="14" t="s">
        <v>40</v>
      </c>
      <c r="E66" s="31" t="s">
        <v>50</v>
      </c>
      <c r="F66" s="16" t="s">
        <v>81</v>
      </c>
    </row>
    <row r="67" spans="2:6" ht="19.5" customHeight="1" x14ac:dyDescent="0.2">
      <c r="B67" s="183" t="s">
        <v>82</v>
      </c>
      <c r="C67" s="183"/>
      <c r="D67" s="14" t="s">
        <v>40</v>
      </c>
      <c r="E67" s="31" t="s">
        <v>50</v>
      </c>
      <c r="F67" s="16" t="s">
        <v>83</v>
      </c>
    </row>
    <row r="68" spans="2:6" s="35" customFormat="1" ht="18.75" customHeight="1" x14ac:dyDescent="0.2">
      <c r="B68" s="183" t="s">
        <v>84</v>
      </c>
      <c r="C68" s="183"/>
      <c r="D68" s="14"/>
      <c r="E68" s="31"/>
      <c r="F68" s="16"/>
    </row>
    <row r="69" spans="2:6" s="35" customFormat="1" ht="19.5" customHeight="1" x14ac:dyDescent="0.2">
      <c r="B69" s="183" t="s">
        <v>85</v>
      </c>
      <c r="C69" s="183"/>
      <c r="D69" s="14"/>
      <c r="E69" s="31"/>
      <c r="F69" s="16"/>
    </row>
    <row r="70" spans="2:6" s="35" customFormat="1" ht="19.5" customHeight="1" x14ac:dyDescent="0.2">
      <c r="B70" s="52" t="s">
        <v>86</v>
      </c>
      <c r="C70" s="51"/>
      <c r="D70" s="14"/>
      <c r="E70" s="31"/>
      <c r="F70" s="16"/>
    </row>
    <row r="71" spans="2:6" s="35" customFormat="1" ht="19.5" customHeight="1" x14ac:dyDescent="0.2">
      <c r="B71" s="183" t="s">
        <v>87</v>
      </c>
      <c r="C71" s="183"/>
      <c r="D71" s="14"/>
      <c r="E71" s="31"/>
      <c r="F71" s="16"/>
    </row>
    <row r="72" spans="2:6" s="35" customFormat="1" ht="19.5" customHeight="1" x14ac:dyDescent="0.2">
      <c r="B72" s="183" t="s">
        <v>88</v>
      </c>
      <c r="C72" s="183"/>
      <c r="D72" s="14" t="s">
        <v>40</v>
      </c>
      <c r="E72" s="31" t="s">
        <v>50</v>
      </c>
      <c r="F72" s="16" t="s">
        <v>71</v>
      </c>
    </row>
    <row r="73" spans="2:6" ht="19.5" customHeight="1" x14ac:dyDescent="0.2">
      <c r="B73" s="183" t="s">
        <v>89</v>
      </c>
      <c r="C73" s="183"/>
      <c r="D73" s="14"/>
      <c r="E73" s="31"/>
      <c r="F73" s="16"/>
    </row>
    <row r="74" spans="2:6" ht="19.5" customHeight="1" x14ac:dyDescent="0.2">
      <c r="B74" s="183" t="s">
        <v>90</v>
      </c>
      <c r="C74" s="183"/>
      <c r="D74" s="14" t="s">
        <v>55</v>
      </c>
      <c r="E74" s="31" t="s">
        <v>41</v>
      </c>
      <c r="F74" s="16" t="s">
        <v>30</v>
      </c>
    </row>
    <row r="75" spans="2:6" ht="19.5" customHeight="1" x14ac:dyDescent="0.2">
      <c r="B75" s="183" t="s">
        <v>91</v>
      </c>
      <c r="C75" s="183"/>
      <c r="D75" s="14" t="s">
        <v>55</v>
      </c>
      <c r="E75" s="31" t="s">
        <v>50</v>
      </c>
      <c r="F75" s="16" t="s">
        <v>27</v>
      </c>
    </row>
    <row r="76" spans="2:6" ht="19.5" customHeight="1" x14ac:dyDescent="0.2">
      <c r="B76" s="52" t="s">
        <v>92</v>
      </c>
      <c r="C76" s="51"/>
      <c r="D76" s="14"/>
      <c r="E76" s="31"/>
      <c r="F76" s="16"/>
    </row>
    <row r="77" spans="2:6" ht="19.5" customHeight="1" x14ac:dyDescent="0.2">
      <c r="B77" s="183" t="s">
        <v>93</v>
      </c>
      <c r="C77" s="183"/>
      <c r="D77" s="14"/>
      <c r="E77" s="31"/>
      <c r="F77" s="16"/>
    </row>
    <row r="78" spans="2:6" s="35" customFormat="1" ht="19.5" customHeight="1" x14ac:dyDescent="0.2">
      <c r="B78" s="52" t="s">
        <v>94</v>
      </c>
      <c r="C78" s="53"/>
      <c r="D78" s="14" t="s">
        <v>40</v>
      </c>
      <c r="E78" s="31" t="s">
        <v>50</v>
      </c>
      <c r="F78" s="16" t="s">
        <v>30</v>
      </c>
    </row>
    <row r="79" spans="2:6" s="35" customFormat="1" ht="19.5" customHeight="1" x14ac:dyDescent="0.2">
      <c r="B79" s="52" t="s">
        <v>95</v>
      </c>
      <c r="C79" s="51"/>
      <c r="D79" s="14"/>
      <c r="E79" s="31"/>
      <c r="F79" s="16"/>
    </row>
    <row r="80" spans="2:6" s="35" customFormat="1" ht="19.5" customHeight="1" x14ac:dyDescent="0.2">
      <c r="B80" s="54" t="s">
        <v>96</v>
      </c>
      <c r="C80" s="55"/>
      <c r="D80" s="56"/>
      <c r="E80" s="57"/>
      <c r="F80" s="58"/>
    </row>
    <row r="85" spans="2:2" ht="12" hidden="1" customHeight="1" x14ac:dyDescent="0.15">
      <c r="B85" s="3" t="s">
        <v>40</v>
      </c>
    </row>
    <row r="86" spans="2:2" ht="12" hidden="1" customHeight="1" x14ac:dyDescent="0.15">
      <c r="B86" s="4" t="s">
        <v>97</v>
      </c>
    </row>
    <row r="87" spans="2:2" ht="12" hidden="1" customHeight="1" x14ac:dyDescent="0.15">
      <c r="B87" s="4" t="s">
        <v>55</v>
      </c>
    </row>
    <row r="88" spans="2:2" ht="12" hidden="1" customHeight="1" x14ac:dyDescent="0.15"/>
    <row r="89" spans="2:2" ht="12" hidden="1" customHeight="1" x14ac:dyDescent="0.15">
      <c r="B89" t="s">
        <v>41</v>
      </c>
    </row>
    <row r="90" spans="2:2" ht="12" hidden="1" customHeight="1" x14ac:dyDescent="0.15">
      <c r="B90" t="s">
        <v>50</v>
      </c>
    </row>
  </sheetData>
  <mergeCells count="40">
    <mergeCell ref="B72:C72"/>
    <mergeCell ref="B73:C73"/>
    <mergeCell ref="B74:C74"/>
    <mergeCell ref="B75:C75"/>
    <mergeCell ref="B77:C77"/>
    <mergeCell ref="B66:C66"/>
    <mergeCell ref="B67:C67"/>
    <mergeCell ref="B68:C68"/>
    <mergeCell ref="B69:C69"/>
    <mergeCell ref="B71:C71"/>
    <mergeCell ref="B59:C59"/>
    <mergeCell ref="B60:C60"/>
    <mergeCell ref="B61:C61"/>
    <mergeCell ref="B64:C64"/>
    <mergeCell ref="B65:C65"/>
    <mergeCell ref="B50:C50"/>
    <mergeCell ref="B53:C53"/>
    <mergeCell ref="B54:C54"/>
    <mergeCell ref="B55:C55"/>
    <mergeCell ref="B58:C58"/>
    <mergeCell ref="B40:C40"/>
    <mergeCell ref="B42:C42"/>
    <mergeCell ref="B44:C44"/>
    <mergeCell ref="B48:C48"/>
    <mergeCell ref="B49:C49"/>
    <mergeCell ref="B31:C31"/>
    <mergeCell ref="B34:C34"/>
    <mergeCell ref="B35:C35"/>
    <mergeCell ref="B38:C38"/>
    <mergeCell ref="B39:C39"/>
    <mergeCell ref="B15:F15"/>
    <mergeCell ref="B16:F16"/>
    <mergeCell ref="D17:D18"/>
    <mergeCell ref="E17:E18"/>
    <mergeCell ref="F17:F18"/>
    <mergeCell ref="B2:B4"/>
    <mergeCell ref="C2:E4"/>
    <mergeCell ref="F2:F4"/>
    <mergeCell ref="B6:F6"/>
    <mergeCell ref="B7:F14"/>
  </mergeCells>
  <dataValidations count="4">
    <dataValidation type="list" allowBlank="1" showInputMessage="1" showErrorMessage="1" sqref="D19:D31 D33:D40 D42:D46 D58:D80" xr:uid="{00000000-0002-0000-0100-000000000000}">
      <formula1>$B$85:$B$87</formula1>
      <formula2>0</formula2>
    </dataValidation>
    <dataValidation type="list" allowBlank="1" showInputMessage="1" showErrorMessage="1" sqref="E19:E31 E33:E40 E42:E46 E58:E80" xr:uid="{00000000-0002-0000-0100-000001000000}">
      <formula1>$B$89:$B$90</formula1>
      <formula2>0</formula2>
    </dataValidation>
    <dataValidation type="list" allowBlank="1" showInputMessage="1" showErrorMessage="1" sqref="E48:E57" xr:uid="{00000000-0002-0000-0100-000002000000}">
      <formula1>$B$96:$B$97</formula1>
      <formula2>0</formula2>
    </dataValidation>
    <dataValidation type="list" allowBlank="1" showInputMessage="1" showErrorMessage="1" sqref="D48:D57" xr:uid="{00000000-0002-0000-0100-000003000000}">
      <formula1>$B$92:$B$94</formula1>
      <formula2>0</formula2>
    </dataValidation>
  </dataValidations>
  <printOptions horizontalCentered="1"/>
  <pageMargins left="0.7" right="0.7" top="0.75" bottom="0.75" header="0.511811023622047" footer="0.511811023622047"/>
  <pageSetup scale="38" orientation="portrait"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64"/>
  <sheetViews>
    <sheetView showGridLines="0" topLeftCell="A17" zoomScale="90" zoomScaleNormal="90" workbookViewId="0">
      <selection activeCell="C25" sqref="C25:G25"/>
    </sheetView>
  </sheetViews>
  <sheetFormatPr baseColWidth="10" defaultColWidth="11.5" defaultRowHeight="13" x14ac:dyDescent="0.15"/>
  <cols>
    <col min="1" max="1" width="4.1640625" customWidth="1"/>
    <col min="2" max="2" width="41.5" customWidth="1"/>
    <col min="3" max="3" width="25.1640625" customWidth="1"/>
    <col min="4" max="4" width="14.6640625" customWidth="1"/>
    <col min="5" max="5" width="12.5" customWidth="1"/>
    <col min="6" max="6" width="18.33203125" customWidth="1"/>
    <col min="7" max="7" width="24.83203125" customWidth="1"/>
    <col min="8" max="8" width="31.5" style="59" customWidth="1"/>
    <col min="9" max="9" width="14.6640625" customWidth="1"/>
    <col min="10" max="10" width="11.83203125" customWidth="1"/>
    <col min="11" max="11" width="14" customWidth="1"/>
    <col min="12" max="12" width="15.33203125" style="60" customWidth="1"/>
    <col min="13" max="13" width="4.83203125" customWidth="1"/>
  </cols>
  <sheetData>
    <row r="1" spans="2:17" ht="12" customHeight="1" x14ac:dyDescent="0.15"/>
    <row r="2" spans="2:17" ht="48.75" customHeight="1" x14ac:dyDescent="0.15">
      <c r="B2" s="168"/>
      <c r="C2" s="151" t="s">
        <v>16</v>
      </c>
      <c r="D2" s="151"/>
      <c r="E2" s="151"/>
      <c r="F2" s="151"/>
      <c r="G2" s="151"/>
      <c r="H2" s="151"/>
      <c r="I2" s="151"/>
      <c r="J2" s="151"/>
      <c r="K2" s="152" t="s">
        <v>1</v>
      </c>
      <c r="L2" s="152"/>
    </row>
    <row r="3" spans="2:17" ht="42" customHeight="1" x14ac:dyDescent="0.15">
      <c r="B3" s="168"/>
      <c r="C3" s="151"/>
      <c r="D3" s="151"/>
      <c r="E3" s="151"/>
      <c r="F3" s="151"/>
      <c r="G3" s="151"/>
      <c r="H3" s="151"/>
      <c r="I3" s="151"/>
      <c r="J3" s="151"/>
      <c r="K3" s="152"/>
      <c r="L3" s="152"/>
    </row>
    <row r="4" spans="2:17" ht="36.75" customHeight="1" x14ac:dyDescent="0.15">
      <c r="B4" s="168"/>
      <c r="C4" s="151"/>
      <c r="D4" s="151"/>
      <c r="E4" s="151"/>
      <c r="F4" s="151"/>
      <c r="G4" s="151"/>
      <c r="H4" s="151"/>
      <c r="I4" s="151"/>
      <c r="J4" s="151"/>
      <c r="K4" s="152"/>
      <c r="L4" s="152"/>
    </row>
    <row r="5" spans="2:17" ht="24.75" customHeight="1" x14ac:dyDescent="0.2">
      <c r="C5" s="1"/>
      <c r="D5" s="2"/>
      <c r="E5" s="2"/>
      <c r="F5" s="2"/>
      <c r="G5" s="2"/>
    </row>
    <row r="6" spans="2:17" ht="103.5" customHeight="1" x14ac:dyDescent="0.15">
      <c r="B6" s="189" t="str">
        <f>CONTEXTO!B8</f>
        <v xml:space="preserve">Objeto del Proceso de Contratación:  “CONTRATAR EL SUMINISTRO A MONTO AGOTABLE DE COMBUSTIBLE (GASOLINA CORRIENTE Y DIÉSEL/ACPM) PARA LOS VEHÍCULOS QUE CONFORMAN EL PARQUE AUTOMOTOR DE PROPIEDAD Y AL SERVICIO DEL FONDO DE DESARROLLO LOCAL DE CHAPINERO”. </v>
      </c>
      <c r="C6" s="189"/>
      <c r="D6" s="189"/>
      <c r="E6" s="189"/>
      <c r="F6" s="189"/>
      <c r="G6" s="189"/>
      <c r="H6" s="189"/>
      <c r="I6" s="189"/>
      <c r="J6" s="189"/>
      <c r="K6" s="189"/>
      <c r="L6" s="189"/>
      <c r="M6" s="61"/>
      <c r="N6" s="61"/>
      <c r="O6" s="61"/>
      <c r="P6" s="61"/>
      <c r="Q6" s="61"/>
    </row>
    <row r="7" spans="2:17" ht="24.75" customHeight="1" x14ac:dyDescent="0.15">
      <c r="B7" s="190" t="s">
        <v>19</v>
      </c>
      <c r="C7" s="190"/>
      <c r="D7" s="190"/>
      <c r="E7" s="190"/>
      <c r="F7" s="190"/>
      <c r="G7" s="190"/>
      <c r="H7" s="190"/>
      <c r="I7" s="190"/>
      <c r="J7" s="190"/>
      <c r="K7" s="190"/>
      <c r="L7" s="190"/>
    </row>
    <row r="8" spans="2:17" ht="18" customHeight="1" x14ac:dyDescent="0.2">
      <c r="B8" s="62" t="s">
        <v>98</v>
      </c>
      <c r="C8" s="63"/>
      <c r="D8" s="63"/>
      <c r="E8" s="63"/>
      <c r="F8" s="63"/>
      <c r="G8" s="63"/>
      <c r="H8" s="63"/>
      <c r="I8" s="63"/>
      <c r="J8" s="63"/>
      <c r="K8" s="63"/>
      <c r="L8" s="64"/>
    </row>
    <row r="9" spans="2:17" ht="15" customHeight="1" x14ac:dyDescent="0.2">
      <c r="B9" s="62" t="s">
        <v>99</v>
      </c>
      <c r="C9" s="65"/>
      <c r="D9" s="65"/>
      <c r="E9" s="65"/>
      <c r="F9" s="65"/>
      <c r="G9" s="65"/>
      <c r="H9" s="65"/>
      <c r="I9" s="66"/>
      <c r="J9" s="65"/>
      <c r="K9" s="65"/>
      <c r="L9" s="67"/>
    </row>
    <row r="10" spans="2:17" ht="15" customHeight="1" x14ac:dyDescent="0.2">
      <c r="B10" s="62" t="s">
        <v>100</v>
      </c>
      <c r="C10" s="65"/>
      <c r="D10" s="65"/>
      <c r="E10" s="65"/>
      <c r="F10" s="65"/>
      <c r="G10" s="65"/>
      <c r="H10" s="65"/>
      <c r="I10" s="65"/>
      <c r="J10" s="65"/>
      <c r="K10" s="65"/>
      <c r="L10" s="67"/>
    </row>
    <row r="11" spans="2:17" ht="15" customHeight="1" x14ac:dyDescent="0.2">
      <c r="B11" s="62" t="s">
        <v>101</v>
      </c>
      <c r="C11" s="65"/>
      <c r="D11" s="65"/>
      <c r="E11" s="65"/>
      <c r="F11" s="65"/>
      <c r="G11" s="65"/>
      <c r="H11" s="65"/>
      <c r="I11" s="65"/>
      <c r="J11" s="65"/>
      <c r="K11" s="65"/>
      <c r="L11" s="67"/>
    </row>
    <row r="12" spans="2:17" ht="18" customHeight="1" x14ac:dyDescent="0.15">
      <c r="B12" s="191" t="s">
        <v>102</v>
      </c>
      <c r="C12" s="191"/>
      <c r="D12" s="191"/>
      <c r="E12" s="191"/>
      <c r="F12" s="191"/>
      <c r="G12" s="191"/>
      <c r="H12" s="191"/>
      <c r="I12" s="191"/>
      <c r="J12" s="191"/>
      <c r="K12" s="191"/>
      <c r="L12" s="191"/>
    </row>
    <row r="13" spans="2:17" ht="15" customHeight="1" x14ac:dyDescent="0.2">
      <c r="B13" s="62" t="s">
        <v>103</v>
      </c>
      <c r="C13" s="65"/>
      <c r="D13" s="65"/>
      <c r="E13" s="65"/>
      <c r="F13" s="65"/>
      <c r="G13" s="65"/>
      <c r="H13" s="65"/>
      <c r="I13" s="65"/>
      <c r="J13" s="65"/>
      <c r="K13" s="65"/>
      <c r="L13" s="67"/>
    </row>
    <row r="14" spans="2:17" ht="7.5" customHeight="1" x14ac:dyDescent="0.2">
      <c r="B14" s="68"/>
      <c r="C14" s="69"/>
      <c r="D14" s="69"/>
      <c r="E14" s="69"/>
      <c r="F14" s="69"/>
      <c r="G14" s="69"/>
      <c r="H14" s="69"/>
      <c r="I14" s="69"/>
      <c r="J14" s="69"/>
      <c r="K14" s="69"/>
      <c r="L14" s="70"/>
    </row>
    <row r="15" spans="2:17" ht="33.75" customHeight="1" x14ac:dyDescent="0.15">
      <c r="B15" s="192" t="s">
        <v>104</v>
      </c>
      <c r="C15" s="192"/>
      <c r="D15" s="192"/>
      <c r="E15" s="192"/>
      <c r="F15" s="192"/>
      <c r="G15" s="192"/>
      <c r="H15" s="193" t="s">
        <v>105</v>
      </c>
      <c r="I15" s="193"/>
      <c r="J15" s="193"/>
      <c r="K15" s="193"/>
      <c r="L15" s="193"/>
    </row>
    <row r="16" spans="2:17" ht="40.5" customHeight="1" x14ac:dyDescent="0.15">
      <c r="B16" s="71" t="s">
        <v>106</v>
      </c>
      <c r="C16" s="194" t="s">
        <v>107</v>
      </c>
      <c r="D16" s="194"/>
      <c r="E16" s="194"/>
      <c r="F16" s="194"/>
      <c r="G16" s="194"/>
      <c r="H16" s="72" t="s">
        <v>108</v>
      </c>
      <c r="I16" s="72" t="s">
        <v>109</v>
      </c>
      <c r="J16" s="72" t="s">
        <v>110</v>
      </c>
      <c r="K16" s="72" t="s">
        <v>111</v>
      </c>
      <c r="L16" s="73" t="s">
        <v>112</v>
      </c>
    </row>
    <row r="17" spans="2:12" ht="53.25" customHeight="1" x14ac:dyDescent="0.15">
      <c r="B17" s="74" t="s">
        <v>25</v>
      </c>
      <c r="C17" s="195" t="s">
        <v>39</v>
      </c>
      <c r="D17" s="195"/>
      <c r="E17" s="195"/>
      <c r="F17" s="195"/>
      <c r="G17" s="195"/>
      <c r="H17" s="75" t="s">
        <v>113</v>
      </c>
      <c r="I17" s="76">
        <v>2</v>
      </c>
      <c r="J17" s="77">
        <v>2</v>
      </c>
      <c r="K17" s="77">
        <f>I17+J17</f>
        <v>4</v>
      </c>
      <c r="L17" s="78" t="str">
        <f t="shared" ref="L17:L32" si="0">IF(K17&lt;=4,"BAJO",IF(K17=5,"MEDIO",IF(K17=6,"ALTO",IF(K17=7,"ALTO","EXTREMO"))))</f>
        <v>BAJO</v>
      </c>
    </row>
    <row r="18" spans="2:12" ht="53.25" customHeight="1" x14ac:dyDescent="0.15">
      <c r="B18" s="79" t="s">
        <v>25</v>
      </c>
      <c r="C18" s="195" t="s">
        <v>42</v>
      </c>
      <c r="D18" s="195"/>
      <c r="E18" s="195"/>
      <c r="F18" s="195"/>
      <c r="G18" s="195"/>
      <c r="H18" s="75" t="s">
        <v>114</v>
      </c>
      <c r="I18" s="76">
        <v>2</v>
      </c>
      <c r="J18" s="77">
        <v>3</v>
      </c>
      <c r="K18" s="77">
        <f t="shared" ref="K18:K32" si="1">+I18+J18</f>
        <v>5</v>
      </c>
      <c r="L18" s="80" t="str">
        <f t="shared" si="0"/>
        <v>MEDIO</v>
      </c>
    </row>
    <row r="19" spans="2:12" ht="53.25" customHeight="1" x14ac:dyDescent="0.15">
      <c r="B19" s="79" t="s">
        <v>43</v>
      </c>
      <c r="C19" s="195" t="s">
        <v>49</v>
      </c>
      <c r="D19" s="195"/>
      <c r="E19" s="195"/>
      <c r="F19" s="195"/>
      <c r="G19" s="195"/>
      <c r="H19" s="75" t="s">
        <v>115</v>
      </c>
      <c r="I19" s="76">
        <v>2</v>
      </c>
      <c r="J19" s="77">
        <v>4</v>
      </c>
      <c r="K19" s="77">
        <f t="shared" si="1"/>
        <v>6</v>
      </c>
      <c r="L19" s="80" t="str">
        <f t="shared" si="0"/>
        <v>ALTO</v>
      </c>
    </row>
    <row r="20" spans="2:12" ht="53.25" customHeight="1" x14ac:dyDescent="0.15">
      <c r="B20" s="79" t="s">
        <v>43</v>
      </c>
      <c r="C20" s="195" t="s">
        <v>51</v>
      </c>
      <c r="D20" s="195"/>
      <c r="E20" s="195"/>
      <c r="F20" s="195"/>
      <c r="G20" s="195"/>
      <c r="H20" s="75" t="s">
        <v>116</v>
      </c>
      <c r="I20" s="76">
        <v>2</v>
      </c>
      <c r="J20" s="77">
        <v>4</v>
      </c>
      <c r="K20" s="77">
        <f t="shared" si="1"/>
        <v>6</v>
      </c>
      <c r="L20" s="80" t="str">
        <f t="shared" si="0"/>
        <v>ALTO</v>
      </c>
    </row>
    <row r="21" spans="2:12" ht="53.25" customHeight="1" x14ac:dyDescent="0.15">
      <c r="B21" s="81" t="s">
        <v>54</v>
      </c>
      <c r="C21" s="196" t="s">
        <v>56</v>
      </c>
      <c r="D21" s="196"/>
      <c r="E21" s="196"/>
      <c r="F21" s="196"/>
      <c r="G21" s="196"/>
      <c r="H21" s="75" t="s">
        <v>117</v>
      </c>
      <c r="I21" s="76">
        <v>1</v>
      </c>
      <c r="J21" s="77">
        <v>3</v>
      </c>
      <c r="K21" s="77">
        <f t="shared" si="1"/>
        <v>4</v>
      </c>
      <c r="L21" s="80" t="str">
        <f t="shared" si="0"/>
        <v>BAJO</v>
      </c>
    </row>
    <row r="22" spans="2:12" ht="53.25" customHeight="1" x14ac:dyDescent="0.15">
      <c r="B22" s="81" t="s">
        <v>54</v>
      </c>
      <c r="C22" s="196" t="s">
        <v>57</v>
      </c>
      <c r="D22" s="196"/>
      <c r="E22" s="196"/>
      <c r="F22" s="196"/>
      <c r="G22" s="196"/>
      <c r="H22" s="75" t="s">
        <v>118</v>
      </c>
      <c r="I22" s="76">
        <v>2</v>
      </c>
      <c r="J22" s="77">
        <v>3</v>
      </c>
      <c r="K22" s="77">
        <f t="shared" si="1"/>
        <v>5</v>
      </c>
      <c r="L22" s="80" t="str">
        <f t="shared" si="0"/>
        <v>MEDIO</v>
      </c>
    </row>
    <row r="23" spans="2:12" ht="53.25" customHeight="1" x14ac:dyDescent="0.15">
      <c r="B23" s="81" t="s">
        <v>54</v>
      </c>
      <c r="C23" s="196" t="s">
        <v>58</v>
      </c>
      <c r="D23" s="196"/>
      <c r="E23" s="196"/>
      <c r="F23" s="196"/>
      <c r="G23" s="196"/>
      <c r="H23" s="75" t="s">
        <v>119</v>
      </c>
      <c r="I23" s="76">
        <v>2</v>
      </c>
      <c r="J23" s="77">
        <v>3</v>
      </c>
      <c r="K23" s="77">
        <f t="shared" si="1"/>
        <v>5</v>
      </c>
      <c r="L23" s="80" t="str">
        <f t="shared" si="0"/>
        <v>MEDIO</v>
      </c>
    </row>
    <row r="24" spans="2:12" ht="116.25" customHeight="1" x14ac:dyDescent="0.15">
      <c r="B24" s="81" t="s">
        <v>54</v>
      </c>
      <c r="C24" s="196" t="s">
        <v>53</v>
      </c>
      <c r="D24" s="196"/>
      <c r="E24" s="196"/>
      <c r="F24" s="196"/>
      <c r="G24" s="196"/>
      <c r="H24" s="75" t="s">
        <v>120</v>
      </c>
      <c r="I24" s="76">
        <v>2</v>
      </c>
      <c r="J24" s="77">
        <v>3</v>
      </c>
      <c r="K24" s="77">
        <f t="shared" si="1"/>
        <v>5</v>
      </c>
      <c r="L24" s="80" t="str">
        <f t="shared" si="0"/>
        <v>MEDIO</v>
      </c>
    </row>
    <row r="25" spans="2:12" ht="53.25" customHeight="1" x14ac:dyDescent="0.15">
      <c r="B25" s="81" t="s">
        <v>54</v>
      </c>
      <c r="C25" s="196" t="s">
        <v>59</v>
      </c>
      <c r="D25" s="196"/>
      <c r="E25" s="196"/>
      <c r="F25" s="196"/>
      <c r="G25" s="196"/>
      <c r="H25" s="75" t="s">
        <v>121</v>
      </c>
      <c r="I25" s="76">
        <v>2</v>
      </c>
      <c r="J25" s="77">
        <v>3</v>
      </c>
      <c r="K25" s="77">
        <f t="shared" si="1"/>
        <v>5</v>
      </c>
      <c r="L25" s="80" t="str">
        <f t="shared" si="0"/>
        <v>MEDIO</v>
      </c>
    </row>
    <row r="26" spans="2:12" ht="53.25" customHeight="1" x14ac:dyDescent="0.15">
      <c r="B26" s="79" t="s">
        <v>60</v>
      </c>
      <c r="C26" s="195" t="s">
        <v>79</v>
      </c>
      <c r="D26" s="195"/>
      <c r="E26" s="195"/>
      <c r="F26" s="195"/>
      <c r="G26" s="195"/>
      <c r="H26" s="75" t="s">
        <v>122</v>
      </c>
      <c r="I26" s="76">
        <v>3</v>
      </c>
      <c r="J26" s="77">
        <v>5</v>
      </c>
      <c r="K26" s="77">
        <f t="shared" si="1"/>
        <v>8</v>
      </c>
      <c r="L26" s="80" t="str">
        <f t="shared" si="0"/>
        <v>EXTREMO</v>
      </c>
    </row>
    <row r="27" spans="2:12" ht="63" customHeight="1" x14ac:dyDescent="0.15">
      <c r="B27" s="79" t="s">
        <v>60</v>
      </c>
      <c r="C27" s="195" t="s">
        <v>80</v>
      </c>
      <c r="D27" s="195"/>
      <c r="E27" s="195"/>
      <c r="F27" s="195"/>
      <c r="G27" s="195"/>
      <c r="H27" s="75" t="s">
        <v>123</v>
      </c>
      <c r="I27" s="76">
        <v>1</v>
      </c>
      <c r="J27" s="77">
        <v>4</v>
      </c>
      <c r="K27" s="77">
        <f t="shared" si="1"/>
        <v>5</v>
      </c>
      <c r="L27" s="80" t="str">
        <f t="shared" si="0"/>
        <v>MEDIO</v>
      </c>
    </row>
    <row r="28" spans="2:12" ht="63" customHeight="1" x14ac:dyDescent="0.15">
      <c r="B28" s="79" t="s">
        <v>60</v>
      </c>
      <c r="C28" s="195" t="s">
        <v>82</v>
      </c>
      <c r="D28" s="195"/>
      <c r="E28" s="195"/>
      <c r="F28" s="195"/>
      <c r="G28" s="195"/>
      <c r="H28" s="82" t="s">
        <v>124</v>
      </c>
      <c r="I28" s="76">
        <v>1</v>
      </c>
      <c r="J28" s="77">
        <v>4</v>
      </c>
      <c r="K28" s="77">
        <f t="shared" si="1"/>
        <v>5</v>
      </c>
      <c r="L28" s="80" t="str">
        <f t="shared" si="0"/>
        <v>MEDIO</v>
      </c>
    </row>
    <row r="29" spans="2:12" ht="86.25" customHeight="1" x14ac:dyDescent="0.15">
      <c r="B29" s="79" t="s">
        <v>60</v>
      </c>
      <c r="C29" s="195" t="s">
        <v>88</v>
      </c>
      <c r="D29" s="195"/>
      <c r="E29" s="195"/>
      <c r="F29" s="195"/>
      <c r="G29" s="195"/>
      <c r="H29" s="82" t="s">
        <v>125</v>
      </c>
      <c r="I29" s="76">
        <v>2</v>
      </c>
      <c r="J29" s="77">
        <v>4</v>
      </c>
      <c r="K29" s="77">
        <f t="shared" si="1"/>
        <v>6</v>
      </c>
      <c r="L29" s="80" t="str">
        <f t="shared" si="0"/>
        <v>ALTO</v>
      </c>
    </row>
    <row r="30" spans="2:12" ht="89.25" customHeight="1" x14ac:dyDescent="0.15">
      <c r="B30" s="79" t="s">
        <v>60</v>
      </c>
      <c r="C30" s="195" t="s">
        <v>90</v>
      </c>
      <c r="D30" s="195"/>
      <c r="E30" s="195"/>
      <c r="F30" s="195"/>
      <c r="G30" s="195"/>
      <c r="H30" s="82" t="s">
        <v>126</v>
      </c>
      <c r="I30" s="76">
        <v>2</v>
      </c>
      <c r="J30" s="77">
        <v>3</v>
      </c>
      <c r="K30" s="77">
        <f t="shared" si="1"/>
        <v>5</v>
      </c>
      <c r="L30" s="80" t="str">
        <f t="shared" si="0"/>
        <v>MEDIO</v>
      </c>
    </row>
    <row r="31" spans="2:12" ht="144.75" customHeight="1" x14ac:dyDescent="0.15">
      <c r="B31" s="79" t="s">
        <v>60</v>
      </c>
      <c r="C31" s="195" t="s">
        <v>91</v>
      </c>
      <c r="D31" s="195"/>
      <c r="E31" s="195"/>
      <c r="F31" s="195"/>
      <c r="G31" s="195"/>
      <c r="H31" s="82" t="s">
        <v>127</v>
      </c>
      <c r="I31" s="76">
        <v>2</v>
      </c>
      <c r="J31" s="77">
        <v>4</v>
      </c>
      <c r="K31" s="77">
        <f t="shared" si="1"/>
        <v>6</v>
      </c>
      <c r="L31" s="80" t="str">
        <f t="shared" si="0"/>
        <v>ALTO</v>
      </c>
    </row>
    <row r="32" spans="2:12" ht="96.75" customHeight="1" x14ac:dyDescent="0.15">
      <c r="B32" s="79" t="s">
        <v>60</v>
      </c>
      <c r="C32" s="195" t="s">
        <v>94</v>
      </c>
      <c r="D32" s="195"/>
      <c r="E32" s="195"/>
      <c r="F32" s="195"/>
      <c r="G32" s="195"/>
      <c r="H32" s="75" t="s">
        <v>128</v>
      </c>
      <c r="I32" s="76">
        <v>1</v>
      </c>
      <c r="J32" s="77">
        <v>3</v>
      </c>
      <c r="K32" s="77">
        <f t="shared" si="1"/>
        <v>4</v>
      </c>
      <c r="L32" s="80" t="str">
        <f t="shared" si="0"/>
        <v>BAJO</v>
      </c>
    </row>
    <row r="33" spans="2:14" ht="12.75" customHeight="1" x14ac:dyDescent="0.2">
      <c r="B33" s="83"/>
      <c r="C33" s="84"/>
      <c r="D33" s="84"/>
      <c r="E33" s="84"/>
      <c r="F33" s="84"/>
      <c r="G33" s="84"/>
      <c r="H33" s="84"/>
      <c r="I33" s="84"/>
      <c r="J33" s="84"/>
      <c r="K33" s="84"/>
      <c r="L33" s="85"/>
    </row>
    <row r="34" spans="2:14" ht="12.75" customHeight="1" x14ac:dyDescent="0.2">
      <c r="B34" s="86"/>
      <c r="C34" s="197"/>
      <c r="D34" s="197"/>
      <c r="E34" s="197"/>
      <c r="F34" s="87"/>
      <c r="G34" s="87"/>
      <c r="H34" s="198"/>
      <c r="I34" s="198"/>
      <c r="J34" s="87"/>
      <c r="K34" s="87"/>
      <c r="L34" s="89"/>
    </row>
    <row r="35" spans="2:14" ht="19.5" customHeight="1" x14ac:dyDescent="0.2">
      <c r="B35" s="199" t="s">
        <v>129</v>
      </c>
      <c r="C35" s="200" t="s">
        <v>130</v>
      </c>
      <c r="D35" s="200"/>
      <c r="E35" s="91" t="s">
        <v>131</v>
      </c>
      <c r="F35" s="87"/>
      <c r="G35" s="201" t="s">
        <v>110</v>
      </c>
      <c r="H35" s="90" t="s">
        <v>130</v>
      </c>
      <c r="I35" s="90" t="s">
        <v>131</v>
      </c>
      <c r="J35" s="87"/>
      <c r="K35" s="87"/>
      <c r="L35" s="89"/>
    </row>
    <row r="36" spans="2:14" ht="21" customHeight="1" x14ac:dyDescent="0.2">
      <c r="B36" s="199"/>
      <c r="C36" s="202" t="s">
        <v>132</v>
      </c>
      <c r="D36" s="202"/>
      <c r="E36" s="92">
        <v>1</v>
      </c>
      <c r="F36" s="87"/>
      <c r="G36" s="201"/>
      <c r="H36" s="92" t="s">
        <v>133</v>
      </c>
      <c r="I36" s="93">
        <v>1</v>
      </c>
      <c r="J36" s="87"/>
      <c r="K36" s="87"/>
      <c r="L36" s="89"/>
    </row>
    <row r="37" spans="2:14" ht="15.75" customHeight="1" x14ac:dyDescent="0.2">
      <c r="B37" s="199"/>
      <c r="C37" s="202" t="s">
        <v>134</v>
      </c>
      <c r="D37" s="202"/>
      <c r="E37" s="92">
        <v>2</v>
      </c>
      <c r="F37" s="87"/>
      <c r="G37" s="201"/>
      <c r="H37" s="92" t="s">
        <v>135</v>
      </c>
      <c r="I37" s="93">
        <v>2</v>
      </c>
      <c r="J37" s="87"/>
      <c r="K37" s="87"/>
      <c r="L37" s="89"/>
      <c r="N37" s="35"/>
    </row>
    <row r="38" spans="2:14" ht="24.75" customHeight="1" x14ac:dyDescent="0.2">
      <c r="B38" s="199"/>
      <c r="C38" s="202" t="s">
        <v>136</v>
      </c>
      <c r="D38" s="202"/>
      <c r="E38" s="92">
        <v>3</v>
      </c>
      <c r="F38" s="87"/>
      <c r="G38" s="201"/>
      <c r="H38" s="92" t="s">
        <v>137</v>
      </c>
      <c r="I38" s="93">
        <v>3</v>
      </c>
      <c r="J38" s="87"/>
      <c r="K38" s="87"/>
      <c r="L38" s="89"/>
    </row>
    <row r="39" spans="2:14" ht="18" customHeight="1" x14ac:dyDescent="0.2">
      <c r="B39" s="199"/>
      <c r="C39" s="202" t="s">
        <v>138</v>
      </c>
      <c r="D39" s="202"/>
      <c r="E39" s="92">
        <v>4</v>
      </c>
      <c r="F39" s="87"/>
      <c r="G39" s="201"/>
      <c r="H39" s="92" t="s">
        <v>139</v>
      </c>
      <c r="I39" s="93">
        <v>4</v>
      </c>
      <c r="J39" s="87"/>
      <c r="K39" s="87"/>
      <c r="L39" s="89"/>
    </row>
    <row r="40" spans="2:14" ht="29.25" customHeight="1" x14ac:dyDescent="0.2">
      <c r="B40" s="199"/>
      <c r="C40" s="202" t="s">
        <v>140</v>
      </c>
      <c r="D40" s="202"/>
      <c r="E40" s="92">
        <v>5</v>
      </c>
      <c r="F40" s="87"/>
      <c r="G40" s="201"/>
      <c r="H40" s="92" t="s">
        <v>141</v>
      </c>
      <c r="I40" s="93">
        <v>5</v>
      </c>
      <c r="J40" s="87"/>
      <c r="K40" s="87"/>
      <c r="L40" s="89"/>
    </row>
    <row r="41" spans="2:14" ht="16.5" customHeight="1" x14ac:dyDescent="0.2">
      <c r="B41" s="94"/>
      <c r="C41" s="95"/>
      <c r="D41" s="95"/>
      <c r="E41" s="95"/>
      <c r="F41" s="87"/>
      <c r="G41" s="95"/>
      <c r="H41" s="95"/>
      <c r="I41" s="95"/>
      <c r="J41" s="95"/>
      <c r="K41" s="95"/>
      <c r="L41" s="89"/>
    </row>
    <row r="42" spans="2:14" ht="16.5" customHeight="1" x14ac:dyDescent="0.2">
      <c r="B42" s="94"/>
      <c r="C42" s="198" t="s">
        <v>142</v>
      </c>
      <c r="D42" s="198"/>
      <c r="E42" s="198"/>
      <c r="F42" s="198"/>
      <c r="G42" s="198"/>
      <c r="H42" s="198"/>
      <c r="I42" s="198"/>
      <c r="J42" s="198"/>
      <c r="K42" s="198"/>
      <c r="L42" s="89"/>
    </row>
    <row r="43" spans="2:14" ht="69.75" customHeight="1" x14ac:dyDescent="0.15">
      <c r="B43" s="94"/>
      <c r="C43" s="202" t="s">
        <v>143</v>
      </c>
      <c r="D43" s="202"/>
      <c r="E43" s="202"/>
      <c r="F43" s="92" t="s">
        <v>144</v>
      </c>
      <c r="G43" s="92" t="s">
        <v>145</v>
      </c>
      <c r="H43" s="92" t="s">
        <v>146</v>
      </c>
      <c r="I43" s="202" t="s">
        <v>147</v>
      </c>
      <c r="J43" s="202"/>
      <c r="K43" s="202" t="s">
        <v>148</v>
      </c>
      <c r="L43" s="202"/>
    </row>
    <row r="44" spans="2:14" ht="69.75" customHeight="1" x14ac:dyDescent="0.15">
      <c r="B44" s="94"/>
      <c r="C44" s="202" t="s">
        <v>149</v>
      </c>
      <c r="D44" s="202"/>
      <c r="E44" s="202"/>
      <c r="F44" s="92" t="s">
        <v>150</v>
      </c>
      <c r="G44" s="92" t="s">
        <v>151</v>
      </c>
      <c r="H44" s="92" t="s">
        <v>152</v>
      </c>
      <c r="I44" s="202" t="s">
        <v>153</v>
      </c>
      <c r="J44" s="202"/>
      <c r="K44" s="202" t="s">
        <v>154</v>
      </c>
      <c r="L44" s="202"/>
    </row>
    <row r="45" spans="2:14" ht="12.75" customHeight="1" x14ac:dyDescent="0.2">
      <c r="B45" s="86"/>
      <c r="C45" s="200" t="s">
        <v>130</v>
      </c>
      <c r="D45" s="200"/>
      <c r="E45" s="200" t="s">
        <v>131</v>
      </c>
      <c r="F45" s="96" t="s">
        <v>133</v>
      </c>
      <c r="G45" s="96" t="s">
        <v>135</v>
      </c>
      <c r="H45" s="97" t="s">
        <v>137</v>
      </c>
      <c r="I45" s="203" t="s">
        <v>139</v>
      </c>
      <c r="J45" s="203"/>
      <c r="K45" s="200" t="s">
        <v>141</v>
      </c>
      <c r="L45" s="200"/>
    </row>
    <row r="46" spans="2:14" ht="12.75" customHeight="1" x14ac:dyDescent="0.2">
      <c r="B46" s="86"/>
      <c r="C46" s="200"/>
      <c r="D46" s="200"/>
      <c r="E46" s="200"/>
      <c r="F46" s="98">
        <v>1</v>
      </c>
      <c r="G46" s="98">
        <v>2</v>
      </c>
      <c r="H46" s="98">
        <v>3</v>
      </c>
      <c r="I46" s="204">
        <v>4</v>
      </c>
      <c r="J46" s="204"/>
      <c r="K46" s="204">
        <v>5</v>
      </c>
      <c r="L46" s="204"/>
    </row>
    <row r="47" spans="2:14" ht="19.5" customHeight="1" x14ac:dyDescent="0.2">
      <c r="B47" s="86"/>
      <c r="C47" s="202" t="s">
        <v>132</v>
      </c>
      <c r="D47" s="202"/>
      <c r="E47" s="99">
        <v>1</v>
      </c>
      <c r="F47" s="100">
        <v>2</v>
      </c>
      <c r="G47" s="100">
        <v>3</v>
      </c>
      <c r="H47" s="100">
        <v>4</v>
      </c>
      <c r="I47" s="205">
        <v>5</v>
      </c>
      <c r="J47" s="205"/>
      <c r="K47" s="206">
        <v>6</v>
      </c>
      <c r="L47" s="206"/>
    </row>
    <row r="48" spans="2:14" ht="21.75" customHeight="1" x14ac:dyDescent="0.2">
      <c r="B48" s="86"/>
      <c r="C48" s="202" t="s">
        <v>134</v>
      </c>
      <c r="D48" s="202"/>
      <c r="E48" s="99">
        <v>2</v>
      </c>
      <c r="F48" s="100">
        <v>3</v>
      </c>
      <c r="G48" s="100">
        <v>4</v>
      </c>
      <c r="H48" s="101">
        <v>5</v>
      </c>
      <c r="I48" s="206">
        <v>6</v>
      </c>
      <c r="J48" s="206"/>
      <c r="K48" s="207">
        <v>7</v>
      </c>
      <c r="L48" s="207"/>
    </row>
    <row r="49" spans="2:12" ht="26.25" customHeight="1" x14ac:dyDescent="0.2">
      <c r="B49" s="86"/>
      <c r="C49" s="202" t="s">
        <v>136</v>
      </c>
      <c r="D49" s="202"/>
      <c r="E49" s="99">
        <v>3</v>
      </c>
      <c r="F49" s="100">
        <v>4</v>
      </c>
      <c r="G49" s="101">
        <v>5</v>
      </c>
      <c r="H49" s="102">
        <v>6</v>
      </c>
      <c r="I49" s="206">
        <v>7</v>
      </c>
      <c r="J49" s="206"/>
      <c r="K49" s="208">
        <v>8</v>
      </c>
      <c r="L49" s="208"/>
    </row>
    <row r="50" spans="2:12" ht="21" customHeight="1" x14ac:dyDescent="0.2">
      <c r="B50" s="86"/>
      <c r="C50" s="202" t="s">
        <v>138</v>
      </c>
      <c r="D50" s="202"/>
      <c r="E50" s="99">
        <v>4</v>
      </c>
      <c r="F50" s="101">
        <v>5</v>
      </c>
      <c r="G50" s="102">
        <v>6</v>
      </c>
      <c r="H50" s="102">
        <v>7</v>
      </c>
      <c r="I50" s="208">
        <v>8</v>
      </c>
      <c r="J50" s="208"/>
      <c r="K50" s="208">
        <v>9</v>
      </c>
      <c r="L50" s="208"/>
    </row>
    <row r="51" spans="2:12" ht="27" customHeight="1" x14ac:dyDescent="0.2">
      <c r="B51" s="86"/>
      <c r="C51" s="202" t="s">
        <v>140</v>
      </c>
      <c r="D51" s="202"/>
      <c r="E51" s="99">
        <v>5</v>
      </c>
      <c r="F51" s="102">
        <v>6</v>
      </c>
      <c r="G51" s="102">
        <v>7</v>
      </c>
      <c r="H51" s="103">
        <v>8</v>
      </c>
      <c r="I51" s="208">
        <v>9</v>
      </c>
      <c r="J51" s="208"/>
      <c r="K51" s="208">
        <v>10</v>
      </c>
      <c r="L51" s="208"/>
    </row>
    <row r="52" spans="2:12" ht="12.75" customHeight="1" x14ac:dyDescent="0.2">
      <c r="B52" s="86"/>
      <c r="C52" s="87"/>
      <c r="D52" s="87"/>
      <c r="E52" s="87"/>
      <c r="F52" s="87"/>
      <c r="G52" s="87"/>
      <c r="H52" s="87"/>
      <c r="I52" s="87"/>
      <c r="J52" s="87"/>
      <c r="K52" s="87"/>
      <c r="L52" s="89"/>
    </row>
    <row r="53" spans="2:12" ht="19.5" customHeight="1" x14ac:dyDescent="0.2">
      <c r="B53" s="86"/>
      <c r="C53" s="87"/>
      <c r="D53" s="87"/>
      <c r="E53" s="87"/>
      <c r="F53" s="87"/>
      <c r="G53" s="198" t="s">
        <v>155</v>
      </c>
      <c r="H53" s="198"/>
      <c r="I53" s="87"/>
      <c r="J53" s="87"/>
      <c r="K53" s="87"/>
      <c r="L53" s="89"/>
    </row>
    <row r="54" spans="2:12" ht="18" customHeight="1" x14ac:dyDescent="0.2">
      <c r="B54" s="86"/>
      <c r="C54" s="87"/>
      <c r="D54" s="87"/>
      <c r="E54" s="87"/>
      <c r="F54" s="87"/>
      <c r="G54" s="96" t="s">
        <v>142</v>
      </c>
      <c r="H54" s="104" t="s">
        <v>130</v>
      </c>
      <c r="I54" s="87"/>
      <c r="J54" s="87"/>
      <c r="K54" s="87"/>
      <c r="L54" s="89"/>
    </row>
    <row r="55" spans="2:12" ht="18" customHeight="1" x14ac:dyDescent="0.2">
      <c r="B55" s="86"/>
      <c r="C55" s="87"/>
      <c r="D55" s="87"/>
      <c r="E55" s="87"/>
      <c r="F55" s="87"/>
      <c r="G55" s="103" t="s">
        <v>156</v>
      </c>
      <c r="H55" s="105" t="s">
        <v>157</v>
      </c>
      <c r="I55" s="87"/>
      <c r="J55" s="87"/>
      <c r="K55" s="87"/>
      <c r="L55" s="89"/>
    </row>
    <row r="56" spans="2:12" ht="18" customHeight="1" x14ac:dyDescent="0.2">
      <c r="B56" s="86"/>
      <c r="C56" s="87"/>
      <c r="D56" s="87"/>
      <c r="E56" s="87"/>
      <c r="F56" s="87"/>
      <c r="G56" s="102" t="s">
        <v>158</v>
      </c>
      <c r="H56" s="105" t="s">
        <v>159</v>
      </c>
      <c r="I56" s="87"/>
      <c r="J56" s="87"/>
      <c r="K56" s="87"/>
      <c r="L56" s="89"/>
    </row>
    <row r="57" spans="2:12" ht="18" customHeight="1" x14ac:dyDescent="0.2">
      <c r="B57" s="86"/>
      <c r="C57" s="87"/>
      <c r="D57" s="87"/>
      <c r="E57" s="87"/>
      <c r="F57" s="87"/>
      <c r="G57" s="101">
        <v>5</v>
      </c>
      <c r="H57" s="105" t="s">
        <v>160</v>
      </c>
      <c r="I57" s="87"/>
      <c r="J57" s="87"/>
      <c r="K57" s="87"/>
      <c r="L57" s="89"/>
    </row>
    <row r="58" spans="2:12" ht="18" customHeight="1" x14ac:dyDescent="0.2">
      <c r="B58" s="86"/>
      <c r="C58" s="87"/>
      <c r="D58" s="87"/>
      <c r="E58" s="87"/>
      <c r="F58" s="87"/>
      <c r="G58" s="100" t="s">
        <v>161</v>
      </c>
      <c r="H58" s="105" t="s">
        <v>162</v>
      </c>
      <c r="I58" s="87"/>
      <c r="J58" s="87"/>
      <c r="K58" s="87"/>
      <c r="L58" s="89"/>
    </row>
    <row r="59" spans="2:12" ht="13.5" customHeight="1" x14ac:dyDescent="0.2">
      <c r="B59" s="68"/>
      <c r="C59" s="69"/>
      <c r="D59" s="69"/>
      <c r="E59" s="69"/>
      <c r="F59" s="69"/>
      <c r="G59" s="69"/>
      <c r="H59" s="69"/>
      <c r="I59" s="69"/>
      <c r="J59" s="69"/>
      <c r="K59" s="69"/>
      <c r="L59" s="70"/>
    </row>
    <row r="63" spans="2:12" ht="12.75" hidden="1" customHeight="1" x14ac:dyDescent="0.15">
      <c r="B63" s="4" t="s">
        <v>105</v>
      </c>
    </row>
    <row r="64" spans="2:12" ht="12.75" hidden="1" customHeight="1" x14ac:dyDescent="0.15">
      <c r="B64" s="4" t="s">
        <v>163</v>
      </c>
    </row>
  </sheetData>
  <mergeCells count="64">
    <mergeCell ref="C51:D51"/>
    <mergeCell ref="I51:J51"/>
    <mergeCell ref="K51:L51"/>
    <mergeCell ref="G53:H53"/>
    <mergeCell ref="C49:D49"/>
    <mergeCell ref="I49:J49"/>
    <mergeCell ref="K49:L49"/>
    <mergeCell ref="C50:D50"/>
    <mergeCell ref="I50:J50"/>
    <mergeCell ref="K50:L50"/>
    <mergeCell ref="C47:D47"/>
    <mergeCell ref="I47:J47"/>
    <mergeCell ref="K47:L47"/>
    <mergeCell ref="C48:D48"/>
    <mergeCell ref="I48:J48"/>
    <mergeCell ref="K48:L48"/>
    <mergeCell ref="C45:D46"/>
    <mergeCell ref="E45:E46"/>
    <mergeCell ref="I45:J45"/>
    <mergeCell ref="K45:L45"/>
    <mergeCell ref="I46:J46"/>
    <mergeCell ref="K46:L46"/>
    <mergeCell ref="C42:K42"/>
    <mergeCell ref="C43:E43"/>
    <mergeCell ref="I43:J43"/>
    <mergeCell ref="K43:L43"/>
    <mergeCell ref="C44:E44"/>
    <mergeCell ref="I44:J44"/>
    <mergeCell ref="K44:L44"/>
    <mergeCell ref="C34:E34"/>
    <mergeCell ref="H34:I34"/>
    <mergeCell ref="B35:B40"/>
    <mergeCell ref="C35:D35"/>
    <mergeCell ref="G35:G40"/>
    <mergeCell ref="C36:D36"/>
    <mergeCell ref="C37:D37"/>
    <mergeCell ref="C38:D38"/>
    <mergeCell ref="C39:D39"/>
    <mergeCell ref="C40:D40"/>
    <mergeCell ref="C28:G28"/>
    <mergeCell ref="C29:G29"/>
    <mergeCell ref="C30:G30"/>
    <mergeCell ref="C31:G31"/>
    <mergeCell ref="C32:G32"/>
    <mergeCell ref="C23:G23"/>
    <mergeCell ref="C24:G24"/>
    <mergeCell ref="C25:G25"/>
    <mergeCell ref="C26:G26"/>
    <mergeCell ref="C27:G27"/>
    <mergeCell ref="C18:G18"/>
    <mergeCell ref="C19:G19"/>
    <mergeCell ref="C20:G20"/>
    <mergeCell ref="C21:G21"/>
    <mergeCell ref="C22:G22"/>
    <mergeCell ref="B12:L12"/>
    <mergeCell ref="B15:G15"/>
    <mergeCell ref="H15:L15"/>
    <mergeCell ref="C16:G16"/>
    <mergeCell ref="C17:G17"/>
    <mergeCell ref="B2:B4"/>
    <mergeCell ref="C2:J4"/>
    <mergeCell ref="K2:L4"/>
    <mergeCell ref="B6:L6"/>
    <mergeCell ref="B7:L7"/>
  </mergeCells>
  <conditionalFormatting sqref="J17:K32">
    <cfRule type="expression" dxfId="18" priority="2">
      <formula>"""bajo"""</formula>
    </cfRule>
  </conditionalFormatting>
  <conditionalFormatting sqref="L17:L32">
    <cfRule type="cellIs" dxfId="17" priority="3" operator="equal">
      <formula>"EXTREMO"</formula>
    </cfRule>
    <cfRule type="cellIs" dxfId="16" priority="4" operator="equal">
      <formula>"ALTO"</formula>
    </cfRule>
    <cfRule type="cellIs" dxfId="15" priority="5" operator="equal">
      <formula>"MEDIO"</formula>
    </cfRule>
    <cfRule type="cellIs" dxfId="14" priority="6" operator="equal">
      <formula>"BAJO"</formula>
    </cfRule>
  </conditionalFormatting>
  <dataValidations count="9">
    <dataValidation type="list" allowBlank="1" showInputMessage="1" showErrorMessage="1" sqref="H15" xr:uid="{00000000-0002-0000-0200-000000000000}">
      <formula1>$B$63:$B$64</formula1>
      <formula2>0</formula2>
    </dataValidation>
    <dataValidation type="list" allowBlank="1" showInputMessage="1" showErrorMessage="1" sqref="C17:G17" xr:uid="{00000000-0002-0000-0200-000001000000}">
      <formula1>INDIRECT($B$17)</formula1>
      <formula2>0</formula2>
    </dataValidation>
    <dataValidation type="list" allowBlank="1" showInputMessage="1" showErrorMessage="1" sqref="C18:G18" xr:uid="{00000000-0002-0000-0200-000002000000}">
      <formula1>INDIRECT($B$18)</formula1>
      <formula2>0</formula2>
    </dataValidation>
    <dataValidation type="list" allowBlank="1" showInputMessage="1" showErrorMessage="1" sqref="C19:G19" xr:uid="{00000000-0002-0000-0200-000003000000}">
      <formula1>INDIRECT($B$19)</formula1>
      <formula2>0</formula2>
    </dataValidation>
    <dataValidation type="list" allowBlank="1" showInputMessage="1" showErrorMessage="1" sqref="C20:G20" xr:uid="{00000000-0002-0000-0200-000004000000}">
      <formula1>INDIRECT($B$20)</formula1>
      <formula2>0</formula2>
    </dataValidation>
    <dataValidation type="list" allowBlank="1" showInputMessage="1" showErrorMessage="1" sqref="C21:G25" xr:uid="{00000000-0002-0000-0200-000005000000}">
      <formula1>INDIRECT(#REF!)</formula1>
      <formula2>0</formula2>
    </dataValidation>
    <dataValidation type="list" allowBlank="1" showInputMessage="1" showErrorMessage="1" sqref="I17:I25" xr:uid="{00000000-0002-0000-0200-000006000000}">
      <formula1>$E$36:$E$40</formula1>
      <formula2>0</formula2>
    </dataValidation>
    <dataValidation type="list" allowBlank="1" showInputMessage="1" showErrorMessage="1" sqref="J17:J25" xr:uid="{00000000-0002-0000-0200-000007000000}">
      <formula1>$I$36:$I$40</formula1>
      <formula2>0</formula2>
    </dataValidation>
    <dataValidation type="list" allowBlank="1" showInputMessage="1" showErrorMessage="1" sqref="B17:B32" xr:uid="{00000000-0002-0000-0200-000008000000}">
      <formula1>"PLANEACIÓN,SELECCIÓN,CONTRATACIÓN,EJECUCIÓN"</formula1>
      <formula2>0</formula2>
    </dataValidation>
  </dataValidations>
  <printOptions horizontalCentered="1"/>
  <pageMargins left="0.7" right="0.7" top="0.75" bottom="0.75" header="0.511811023622047" footer="0.3"/>
  <pageSetup orientation="portrait" horizontalDpi="300" verticalDpi="300"/>
  <headerFooter>
    <oddFooter>&amp;C_x005F_x000a_</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2"/>
  <sheetViews>
    <sheetView showGridLines="0" topLeftCell="A27" zoomScale="90" zoomScaleNormal="90" workbookViewId="0">
      <selection activeCell="K30" sqref="K30"/>
    </sheetView>
  </sheetViews>
  <sheetFormatPr baseColWidth="10" defaultColWidth="11.5" defaultRowHeight="13" x14ac:dyDescent="0.15"/>
  <cols>
    <col min="1" max="1" width="2.83203125" customWidth="1"/>
    <col min="2" max="2" width="41.6640625" customWidth="1"/>
    <col min="3" max="3" width="15.83203125" customWidth="1"/>
    <col min="4" max="4" width="13.1640625" customWidth="1"/>
    <col min="5" max="5" width="16.5" customWidth="1"/>
    <col min="6" max="6" width="19.83203125" customWidth="1"/>
    <col min="7" max="7" width="17.5" customWidth="1"/>
    <col min="8" max="8" width="14.5" customWidth="1"/>
    <col min="9" max="9" width="15.83203125" customWidth="1"/>
    <col min="10" max="10" width="9.5" customWidth="1"/>
    <col min="11" max="16" width="14" customWidth="1"/>
    <col min="17" max="17" width="21.5" customWidth="1"/>
    <col min="18" max="18" width="20.83203125" style="60" customWidth="1"/>
  </cols>
  <sheetData>
    <row r="2" spans="2:26" ht="48.75" customHeight="1" x14ac:dyDescent="0.15">
      <c r="B2" s="209"/>
      <c r="C2" s="151" t="s">
        <v>16</v>
      </c>
      <c r="D2" s="151"/>
      <c r="E2" s="151"/>
      <c r="F2" s="151"/>
      <c r="G2" s="151"/>
      <c r="H2" s="151"/>
      <c r="I2" s="151"/>
      <c r="J2" s="151"/>
      <c r="K2" s="151"/>
      <c r="L2" s="151"/>
      <c r="M2" s="151"/>
      <c r="N2" s="151"/>
      <c r="O2" s="151"/>
      <c r="P2" s="151"/>
      <c r="Q2" s="152" t="s">
        <v>1</v>
      </c>
      <c r="R2" s="152"/>
    </row>
    <row r="3" spans="2:26" ht="30" customHeight="1" x14ac:dyDescent="0.15">
      <c r="B3" s="209"/>
      <c r="C3" s="151"/>
      <c r="D3" s="151"/>
      <c r="E3" s="151"/>
      <c r="F3" s="151"/>
      <c r="G3" s="151"/>
      <c r="H3" s="151"/>
      <c r="I3" s="151"/>
      <c r="J3" s="151"/>
      <c r="K3" s="151"/>
      <c r="L3" s="151"/>
      <c r="M3" s="151"/>
      <c r="N3" s="151"/>
      <c r="O3" s="151"/>
      <c r="P3" s="151"/>
      <c r="Q3" s="152"/>
      <c r="R3" s="152"/>
    </row>
    <row r="4" spans="2:26" ht="39.75" customHeight="1" x14ac:dyDescent="0.15">
      <c r="B4" s="209"/>
      <c r="C4" s="151"/>
      <c r="D4" s="151"/>
      <c r="E4" s="151"/>
      <c r="F4" s="151"/>
      <c r="G4" s="151"/>
      <c r="H4" s="151"/>
      <c r="I4" s="151"/>
      <c r="J4" s="151"/>
      <c r="K4" s="151"/>
      <c r="L4" s="151"/>
      <c r="M4" s="151"/>
      <c r="N4" s="151"/>
      <c r="O4" s="151"/>
      <c r="P4" s="151"/>
      <c r="Q4" s="152"/>
      <c r="R4" s="152"/>
    </row>
    <row r="5" spans="2:26" ht="12.75" customHeight="1" x14ac:dyDescent="0.15"/>
    <row r="6" spans="2:26" ht="78.75" customHeight="1" x14ac:dyDescent="0.15">
      <c r="B6" s="210" t="str">
        <f>+EVALUACION!B6</f>
        <v xml:space="preserve">Objeto del Proceso de Contratación:  “CONTRATAR EL SUMINISTRO A MONTO AGOTABLE DE COMBUSTIBLE (GASOLINA CORRIENTE Y DIÉSEL/ACPM) PARA LOS VEHÍCULOS QUE CONFORMAN EL PARQUE AUTOMOTOR DE PROPIEDAD Y AL SERVICIO DEL FONDO DE DESARROLLO LOCAL DE CHAPINERO”. </v>
      </c>
      <c r="C6" s="210"/>
      <c r="D6" s="210"/>
      <c r="E6" s="210"/>
      <c r="F6" s="210"/>
      <c r="G6" s="210"/>
      <c r="H6" s="210"/>
      <c r="I6" s="210"/>
      <c r="J6" s="210"/>
      <c r="K6" s="210"/>
      <c r="L6" s="210"/>
      <c r="M6" s="210"/>
      <c r="N6" s="210"/>
      <c r="O6" s="210"/>
      <c r="P6" s="210"/>
      <c r="Q6" s="210"/>
      <c r="R6" s="210"/>
      <c r="S6" s="61"/>
      <c r="T6" s="61"/>
      <c r="U6" s="61"/>
      <c r="V6" s="61"/>
      <c r="W6" s="61"/>
      <c r="X6" s="61"/>
      <c r="Y6" s="61"/>
      <c r="Z6" s="61"/>
    </row>
    <row r="7" spans="2:26" ht="24.75" customHeight="1" x14ac:dyDescent="0.15">
      <c r="B7" s="211" t="s">
        <v>19</v>
      </c>
      <c r="C7" s="211"/>
      <c r="D7" s="211"/>
      <c r="E7" s="211"/>
      <c r="F7" s="211"/>
      <c r="G7" s="211"/>
      <c r="H7" s="211"/>
      <c r="I7" s="211"/>
      <c r="J7" s="211"/>
      <c r="K7" s="211"/>
      <c r="L7" s="211"/>
      <c r="M7" s="211"/>
      <c r="N7" s="211"/>
      <c r="O7" s="211"/>
      <c r="P7" s="211"/>
      <c r="Q7" s="211"/>
      <c r="R7" s="211"/>
    </row>
    <row r="8" spans="2:26" ht="15" customHeight="1" x14ac:dyDescent="0.2">
      <c r="B8" s="212" t="s">
        <v>164</v>
      </c>
      <c r="C8" s="212"/>
      <c r="D8" s="212"/>
      <c r="E8" s="212"/>
      <c r="F8" s="212"/>
      <c r="G8" s="212"/>
      <c r="H8" s="212"/>
      <c r="I8" s="212"/>
      <c r="J8" s="212"/>
      <c r="K8" s="212"/>
      <c r="L8" s="212"/>
      <c r="M8" s="212"/>
      <c r="N8" s="212"/>
      <c r="O8" s="212"/>
      <c r="P8" s="212"/>
      <c r="Q8" s="212"/>
      <c r="R8" s="212"/>
    </row>
    <row r="9" spans="2:26" ht="34.5" customHeight="1" x14ac:dyDescent="0.15">
      <c r="B9" s="213" t="s">
        <v>165</v>
      </c>
      <c r="C9" s="213"/>
      <c r="D9" s="213"/>
      <c r="E9" s="213"/>
      <c r="F9" s="213"/>
      <c r="G9" s="213"/>
      <c r="H9" s="213"/>
      <c r="I9" s="213"/>
      <c r="J9" s="213"/>
      <c r="K9" s="213"/>
      <c r="L9" s="213"/>
      <c r="M9" s="213"/>
      <c r="N9" s="213"/>
      <c r="O9" s="213"/>
      <c r="P9" s="213"/>
      <c r="Q9" s="213"/>
      <c r="R9" s="213"/>
    </row>
    <row r="10" spans="2:26" ht="15" customHeight="1" x14ac:dyDescent="0.2">
      <c r="B10" s="212" t="s">
        <v>166</v>
      </c>
      <c r="C10" s="212"/>
      <c r="D10" s="212"/>
      <c r="E10" s="212"/>
      <c r="F10" s="212"/>
      <c r="G10" s="212"/>
      <c r="H10" s="212"/>
      <c r="I10" s="212"/>
      <c r="J10" s="212"/>
      <c r="K10" s="212"/>
      <c r="L10" s="212"/>
      <c r="M10" s="212"/>
      <c r="N10" s="212"/>
      <c r="O10" s="212"/>
      <c r="P10" s="212"/>
      <c r="Q10" s="212"/>
      <c r="R10" s="212"/>
    </row>
    <row r="11" spans="2:26" ht="12.75" customHeight="1" x14ac:dyDescent="0.2">
      <c r="B11" s="86"/>
      <c r="R11" s="106"/>
    </row>
    <row r="12" spans="2:26" ht="12" customHeight="1" x14ac:dyDescent="0.15">
      <c r="B12" s="107"/>
      <c r="R12" s="106"/>
    </row>
    <row r="13" spans="2:26" ht="12" customHeight="1" x14ac:dyDescent="0.15">
      <c r="B13" s="107"/>
      <c r="R13" s="106"/>
    </row>
    <row r="14" spans="2:26" ht="7.5" customHeight="1" x14ac:dyDescent="0.15">
      <c r="B14" s="108"/>
      <c r="R14" s="106"/>
    </row>
    <row r="15" spans="2:26" ht="93.75" customHeight="1" x14ac:dyDescent="0.15">
      <c r="B15" s="109" t="s">
        <v>106</v>
      </c>
      <c r="C15" s="214" t="s">
        <v>107</v>
      </c>
      <c r="D15" s="214"/>
      <c r="E15" s="214"/>
      <c r="F15" s="214"/>
      <c r="G15" s="215" t="s">
        <v>167</v>
      </c>
      <c r="H15" s="215"/>
      <c r="I15" s="110" t="s">
        <v>109</v>
      </c>
      <c r="J15" s="110" t="s">
        <v>110</v>
      </c>
      <c r="K15" s="110" t="s">
        <v>111</v>
      </c>
      <c r="L15" s="110" t="s">
        <v>112</v>
      </c>
      <c r="M15" s="110" t="s">
        <v>168</v>
      </c>
      <c r="N15" s="110" t="s">
        <v>169</v>
      </c>
      <c r="O15" s="110" t="s">
        <v>170</v>
      </c>
      <c r="P15" s="110" t="s">
        <v>171</v>
      </c>
      <c r="Q15" s="110" t="s">
        <v>172</v>
      </c>
      <c r="R15" s="111" t="s">
        <v>173</v>
      </c>
    </row>
    <row r="16" spans="2:26" s="112" customFormat="1" ht="72" customHeight="1" x14ac:dyDescent="0.15">
      <c r="B16" s="113" t="s">
        <v>25</v>
      </c>
      <c r="C16" s="216" t="str">
        <f>+EVALUACION!C17</f>
        <v>Errores en la formulación o los documentos del proceso por equivocación, falta de exactitud o imprecisión de la información</v>
      </c>
      <c r="D16" s="216"/>
      <c r="E16" s="216"/>
      <c r="F16" s="216"/>
      <c r="G16" s="202" t="s">
        <v>174</v>
      </c>
      <c r="H16" s="202"/>
      <c r="I16" s="76">
        <v>1</v>
      </c>
      <c r="J16" s="76">
        <v>1</v>
      </c>
      <c r="K16" s="76">
        <f>+I16+J16</f>
        <v>2</v>
      </c>
      <c r="L16" s="76" t="str">
        <f t="shared" ref="L16:L31" si="0">IF(K16&lt;=4,"BAJO",IF(K16=5,"MEDIO",IF(K16=6,"ALTO",IF(K16=7,"ALTO","EXTREMO"))))</f>
        <v>BAJO</v>
      </c>
      <c r="M16" s="76" t="s">
        <v>175</v>
      </c>
      <c r="N16" s="114" t="s">
        <v>176</v>
      </c>
      <c r="O16" s="114" t="s">
        <v>177</v>
      </c>
      <c r="P16" s="114" t="s">
        <v>178</v>
      </c>
      <c r="Q16" s="114" t="s">
        <v>179</v>
      </c>
      <c r="R16" s="114" t="s">
        <v>180</v>
      </c>
    </row>
    <row r="17" spans="2:18" s="112" customFormat="1" ht="57.75" customHeight="1" x14ac:dyDescent="0.15">
      <c r="B17" s="115" t="s">
        <v>25</v>
      </c>
      <c r="C17" s="216" t="str">
        <f>+EVALUACION!C18</f>
        <v>Apertura de procesos de contratación sin la correspondiente disponibilidad presupuestal impidiendo el cumplimiento de los compromisos adquiridos, generando problemas financieros y legales,  asegurando que exista un presupuesto adecuado antes de iniciar cualquier proceso de contratación.</v>
      </c>
      <c r="D17" s="216"/>
      <c r="E17" s="216"/>
      <c r="F17" s="216"/>
      <c r="G17" s="202" t="s">
        <v>181</v>
      </c>
      <c r="H17" s="202"/>
      <c r="I17" s="76">
        <v>1</v>
      </c>
      <c r="J17" s="76">
        <v>2</v>
      </c>
      <c r="K17" s="76">
        <v>3</v>
      </c>
      <c r="L17" s="76" t="str">
        <f t="shared" si="0"/>
        <v>BAJO</v>
      </c>
      <c r="M17" s="76" t="s">
        <v>175</v>
      </c>
      <c r="N17" s="114" t="s">
        <v>176</v>
      </c>
      <c r="O17" s="114" t="s">
        <v>177</v>
      </c>
      <c r="P17" s="114" t="s">
        <v>178</v>
      </c>
      <c r="Q17" s="114" t="s">
        <v>182</v>
      </c>
      <c r="R17" s="114" t="s">
        <v>180</v>
      </c>
    </row>
    <row r="18" spans="2:18" s="112" customFormat="1" ht="75" customHeight="1" x14ac:dyDescent="0.15">
      <c r="B18" s="115" t="s">
        <v>43</v>
      </c>
      <c r="C18" s="216" t="str">
        <f>+EVALUACION!C19</f>
        <v>Confabulación de los proponentes (Colusión)</v>
      </c>
      <c r="D18" s="216"/>
      <c r="E18" s="216"/>
      <c r="F18" s="216"/>
      <c r="G18" s="202" t="s">
        <v>183</v>
      </c>
      <c r="H18" s="202"/>
      <c r="I18" s="76">
        <v>1</v>
      </c>
      <c r="J18" s="76">
        <v>3</v>
      </c>
      <c r="K18" s="76">
        <f t="shared" ref="K18:K31" si="1">+I18+J18</f>
        <v>4</v>
      </c>
      <c r="L18" s="76" t="str">
        <f t="shared" si="0"/>
        <v>BAJO</v>
      </c>
      <c r="M18" s="76" t="s">
        <v>175</v>
      </c>
      <c r="N18" s="114" t="s">
        <v>176</v>
      </c>
      <c r="O18" s="114" t="s">
        <v>184</v>
      </c>
      <c r="P18" s="114" t="s">
        <v>185</v>
      </c>
      <c r="Q18" s="114" t="s">
        <v>186</v>
      </c>
      <c r="R18" s="114" t="s">
        <v>187</v>
      </c>
    </row>
    <row r="19" spans="2:18" s="112" customFormat="1" ht="92.25" customHeight="1" x14ac:dyDescent="0.15">
      <c r="B19" s="116" t="s">
        <v>54</v>
      </c>
      <c r="C19" s="216" t="str">
        <f>+EVALUACION!C20</f>
        <v>Selección de ofertas con precios  artificialmente bajos.</v>
      </c>
      <c r="D19" s="216"/>
      <c r="E19" s="216"/>
      <c r="F19" s="216"/>
      <c r="G19" s="202" t="s">
        <v>188</v>
      </c>
      <c r="H19" s="202"/>
      <c r="I19" s="76">
        <v>1</v>
      </c>
      <c r="J19" s="76">
        <v>2</v>
      </c>
      <c r="K19" s="76">
        <f t="shared" si="1"/>
        <v>3</v>
      </c>
      <c r="L19" s="76" t="str">
        <f t="shared" si="0"/>
        <v>BAJO</v>
      </c>
      <c r="M19" s="76" t="s">
        <v>189</v>
      </c>
      <c r="N19" s="114" t="s">
        <v>176</v>
      </c>
      <c r="O19" s="114" t="s">
        <v>184</v>
      </c>
      <c r="P19" s="114" t="s">
        <v>185</v>
      </c>
      <c r="Q19" s="114" t="s">
        <v>190</v>
      </c>
      <c r="R19" s="114" t="s">
        <v>187</v>
      </c>
    </row>
    <row r="20" spans="2:18" s="112" customFormat="1" ht="57.75" customHeight="1" x14ac:dyDescent="0.15">
      <c r="B20" s="116" t="s">
        <v>54</v>
      </c>
      <c r="C20" s="216" t="str">
        <f>+EVALUACION!C21</f>
        <v xml:space="preserve">Riesgo de que no se firme el contrato. </v>
      </c>
      <c r="D20" s="216"/>
      <c r="E20" s="216"/>
      <c r="F20" s="216"/>
      <c r="G20" s="202" t="s">
        <v>191</v>
      </c>
      <c r="H20" s="202"/>
      <c r="I20" s="76">
        <v>1</v>
      </c>
      <c r="J20" s="76">
        <v>1</v>
      </c>
      <c r="K20" s="76">
        <f t="shared" si="1"/>
        <v>2</v>
      </c>
      <c r="L20" s="76" t="str">
        <f t="shared" si="0"/>
        <v>BAJO</v>
      </c>
      <c r="M20" s="76" t="s">
        <v>175</v>
      </c>
      <c r="N20" s="114" t="s">
        <v>176</v>
      </c>
      <c r="O20" s="114" t="s">
        <v>192</v>
      </c>
      <c r="P20" s="114" t="s">
        <v>178</v>
      </c>
      <c r="Q20" s="114" t="s">
        <v>193</v>
      </c>
      <c r="R20" s="114" t="s">
        <v>194</v>
      </c>
    </row>
    <row r="21" spans="2:18" s="112" customFormat="1" ht="57.75" customHeight="1" x14ac:dyDescent="0.15">
      <c r="B21" s="116" t="s">
        <v>54</v>
      </c>
      <c r="C21" s="216" t="str">
        <f>+EVALUACION!C22</f>
        <v>Falta de constitución o constitución tardía de la garantía única. Aceptación de garantías que no se ajustan a lo contemplado en el contrato</v>
      </c>
      <c r="D21" s="216"/>
      <c r="E21" s="216"/>
      <c r="F21" s="216"/>
      <c r="G21" s="202" t="s">
        <v>195</v>
      </c>
      <c r="H21" s="202"/>
      <c r="I21" s="76">
        <v>1</v>
      </c>
      <c r="J21" s="76">
        <v>2</v>
      </c>
      <c r="K21" s="76">
        <f t="shared" si="1"/>
        <v>3</v>
      </c>
      <c r="L21" s="76" t="str">
        <f t="shared" si="0"/>
        <v>BAJO</v>
      </c>
      <c r="M21" s="76" t="s">
        <v>175</v>
      </c>
      <c r="N21" s="114" t="s">
        <v>176</v>
      </c>
      <c r="O21" s="114" t="s">
        <v>196</v>
      </c>
      <c r="P21" s="114" t="s">
        <v>197</v>
      </c>
      <c r="Q21" s="114" t="s">
        <v>198</v>
      </c>
      <c r="R21" s="114" t="s">
        <v>199</v>
      </c>
    </row>
    <row r="22" spans="2:18" s="112" customFormat="1" ht="57.75" customHeight="1" x14ac:dyDescent="0.15">
      <c r="B22" s="116" t="s">
        <v>54</v>
      </c>
      <c r="C22" s="216" t="str">
        <f>+EVALUACION!C23</f>
        <v>Falta de solicitud o solicitud tardía del registro  presupuestal</v>
      </c>
      <c r="D22" s="216"/>
      <c r="E22" s="216"/>
      <c r="F22" s="216"/>
      <c r="G22" s="202" t="s">
        <v>200</v>
      </c>
      <c r="H22" s="202"/>
      <c r="I22" s="76">
        <v>1</v>
      </c>
      <c r="J22" s="76">
        <v>1</v>
      </c>
      <c r="K22" s="76">
        <f t="shared" si="1"/>
        <v>2</v>
      </c>
      <c r="L22" s="76" t="str">
        <f t="shared" si="0"/>
        <v>BAJO</v>
      </c>
      <c r="M22" s="76" t="s">
        <v>175</v>
      </c>
      <c r="N22" s="114" t="s">
        <v>176</v>
      </c>
      <c r="O22" s="114" t="s">
        <v>201</v>
      </c>
      <c r="P22" s="114" t="s">
        <v>202</v>
      </c>
      <c r="Q22" s="114" t="s">
        <v>203</v>
      </c>
      <c r="R22" s="114" t="s">
        <v>199</v>
      </c>
    </row>
    <row r="23" spans="2:18" s="112" customFormat="1" ht="99" customHeight="1" x14ac:dyDescent="0.15">
      <c r="B23" s="116" t="s">
        <v>54</v>
      </c>
      <c r="C23" s="216" t="str">
        <f>+EVALUACION!C24</f>
        <v>Adjudicar el contrato a un proponente que no cuente con la capacidad de infraestructura (estaciones de servicio habilitadas) suficiente para garantizar el suministro de combustible requerido por el parque automotor del FDLCH.</v>
      </c>
      <c r="D23" s="216"/>
      <c r="E23" s="216"/>
      <c r="F23" s="216"/>
      <c r="G23" s="202" t="s">
        <v>204</v>
      </c>
      <c r="H23" s="202"/>
      <c r="I23" s="76">
        <v>1</v>
      </c>
      <c r="J23" s="76">
        <v>2</v>
      </c>
      <c r="K23" s="76">
        <f t="shared" si="1"/>
        <v>3</v>
      </c>
      <c r="L23" s="76" t="str">
        <f t="shared" si="0"/>
        <v>BAJO</v>
      </c>
      <c r="M23" s="76" t="s">
        <v>189</v>
      </c>
      <c r="N23" s="114" t="s">
        <v>176</v>
      </c>
      <c r="O23" s="114" t="s">
        <v>205</v>
      </c>
      <c r="P23" s="114" t="s">
        <v>206</v>
      </c>
      <c r="Q23" s="114" t="s">
        <v>207</v>
      </c>
      <c r="R23" s="114" t="s">
        <v>208</v>
      </c>
    </row>
    <row r="24" spans="2:18" s="112" customFormat="1" ht="133.5" customHeight="1" x14ac:dyDescent="0.15">
      <c r="B24" s="115" t="s">
        <v>60</v>
      </c>
      <c r="C24" s="216" t="str">
        <f>+EVALUACION!C25</f>
        <v>Presentación de reclamos de terceros sobre la selección del oferente que retrasen el perfeccionamiento del contrato.</v>
      </c>
      <c r="D24" s="216"/>
      <c r="E24" s="216"/>
      <c r="F24" s="216"/>
      <c r="G24" s="202" t="s">
        <v>209</v>
      </c>
      <c r="H24" s="202"/>
      <c r="I24" s="76">
        <v>1</v>
      </c>
      <c r="J24" s="76">
        <v>2</v>
      </c>
      <c r="K24" s="76">
        <f t="shared" si="1"/>
        <v>3</v>
      </c>
      <c r="L24" s="76" t="str">
        <f t="shared" si="0"/>
        <v>BAJO</v>
      </c>
      <c r="M24" s="76" t="s">
        <v>189</v>
      </c>
      <c r="N24" s="114" t="s">
        <v>176</v>
      </c>
      <c r="O24" s="114" t="s">
        <v>210</v>
      </c>
      <c r="P24" s="114" t="s">
        <v>202</v>
      </c>
      <c r="Q24" s="114" t="s">
        <v>193</v>
      </c>
      <c r="R24" s="114" t="s">
        <v>211</v>
      </c>
    </row>
    <row r="25" spans="2:18" s="112" customFormat="1" ht="57.75" customHeight="1" x14ac:dyDescent="0.15">
      <c r="B25" s="115" t="s">
        <v>60</v>
      </c>
      <c r="C25" s="216" t="str">
        <f>+EVALUACION!C26</f>
        <v>El contratista no realiza el suministro de combustible en las condiciones técnicas y de calidad establecidas</v>
      </c>
      <c r="D25" s="216"/>
      <c r="E25" s="216"/>
      <c r="F25" s="216"/>
      <c r="G25" s="202" t="s">
        <v>212</v>
      </c>
      <c r="H25" s="202"/>
      <c r="I25" s="76">
        <v>1</v>
      </c>
      <c r="J25" s="76">
        <v>4</v>
      </c>
      <c r="K25" s="76">
        <f t="shared" si="1"/>
        <v>5</v>
      </c>
      <c r="L25" s="76" t="str">
        <f t="shared" si="0"/>
        <v>MEDIO</v>
      </c>
      <c r="M25" s="117" t="s">
        <v>189</v>
      </c>
      <c r="N25" s="114" t="s">
        <v>213</v>
      </c>
      <c r="O25" s="114">
        <v>2026</v>
      </c>
      <c r="P25" s="114" t="s">
        <v>214</v>
      </c>
      <c r="Q25" s="114" t="s">
        <v>215</v>
      </c>
      <c r="R25" s="114" t="s">
        <v>216</v>
      </c>
    </row>
    <row r="26" spans="2:18" s="112" customFormat="1" ht="81.75" customHeight="1" x14ac:dyDescent="0.15">
      <c r="B26" s="115" t="s">
        <v>60</v>
      </c>
      <c r="C26" s="216" t="str">
        <f>+EVALUACION!C27</f>
        <v>Cambio en la regulación normativa para el suministro y precio de los combustibles</v>
      </c>
      <c r="D26" s="216"/>
      <c r="E26" s="216"/>
      <c r="F26" s="216"/>
      <c r="G26" s="202" t="s">
        <v>217</v>
      </c>
      <c r="H26" s="202"/>
      <c r="I26" s="76">
        <v>1</v>
      </c>
      <c r="J26" s="76">
        <v>2</v>
      </c>
      <c r="K26" s="76">
        <f t="shared" si="1"/>
        <v>3</v>
      </c>
      <c r="L26" s="76" t="str">
        <f t="shared" si="0"/>
        <v>BAJO</v>
      </c>
      <c r="M26" s="117" t="s">
        <v>175</v>
      </c>
      <c r="N26" s="114" t="s">
        <v>218</v>
      </c>
      <c r="O26" s="114">
        <v>2026</v>
      </c>
      <c r="P26" s="114" t="s">
        <v>214</v>
      </c>
      <c r="Q26" s="114" t="s">
        <v>219</v>
      </c>
      <c r="R26" s="114" t="s">
        <v>220</v>
      </c>
    </row>
    <row r="27" spans="2:18" s="112" customFormat="1" ht="57.75" customHeight="1" x14ac:dyDescent="0.15">
      <c r="B27" s="115" t="s">
        <v>60</v>
      </c>
      <c r="C27" s="216" t="str">
        <f>+EVALUACION!C28</f>
        <v>Interrupción de la ejecución del contrato debido a desastres naturales que afecten el suministro de combustible</v>
      </c>
      <c r="D27" s="216"/>
      <c r="E27" s="216"/>
      <c r="F27" s="216"/>
      <c r="G27" s="202" t="s">
        <v>221</v>
      </c>
      <c r="H27" s="202"/>
      <c r="I27" s="76">
        <v>1</v>
      </c>
      <c r="J27" s="76">
        <v>2</v>
      </c>
      <c r="K27" s="76">
        <f t="shared" si="1"/>
        <v>3</v>
      </c>
      <c r="L27" s="76" t="str">
        <f t="shared" si="0"/>
        <v>BAJO</v>
      </c>
      <c r="M27" s="117" t="s">
        <v>189</v>
      </c>
      <c r="N27" s="114" t="s">
        <v>218</v>
      </c>
      <c r="O27" s="114" t="s">
        <v>222</v>
      </c>
      <c r="P27" s="114" t="s">
        <v>214</v>
      </c>
      <c r="Q27" s="114" t="s">
        <v>223</v>
      </c>
      <c r="R27" s="114" t="s">
        <v>224</v>
      </c>
    </row>
    <row r="28" spans="2:18" s="112" customFormat="1" ht="95.25" customHeight="1" x14ac:dyDescent="0.15">
      <c r="B28" s="115" t="s">
        <v>60</v>
      </c>
      <c r="C28" s="216" t="str">
        <f>+EVALUACION!C29</f>
        <v>Interrupción del suministro de combustible debido a huelgas, paros o alteraciones del orden público que afecten las estaciones de servicio</v>
      </c>
      <c r="D28" s="216"/>
      <c r="E28" s="216"/>
      <c r="F28" s="216"/>
      <c r="G28" s="202" t="s">
        <v>225</v>
      </c>
      <c r="H28" s="202"/>
      <c r="I28" s="76">
        <v>1</v>
      </c>
      <c r="J28" s="76">
        <v>3</v>
      </c>
      <c r="K28" s="76">
        <f t="shared" si="1"/>
        <v>4</v>
      </c>
      <c r="L28" s="76" t="str">
        <f t="shared" si="0"/>
        <v>BAJO</v>
      </c>
      <c r="M28" s="117" t="s">
        <v>189</v>
      </c>
      <c r="N28" s="114" t="s">
        <v>213</v>
      </c>
      <c r="O28" s="114" t="s">
        <v>226</v>
      </c>
      <c r="P28" s="114" t="s">
        <v>214</v>
      </c>
      <c r="Q28" s="114" t="s">
        <v>227</v>
      </c>
      <c r="R28" s="114" t="s">
        <v>228</v>
      </c>
    </row>
    <row r="29" spans="2:18" s="112" customFormat="1" ht="93.75" customHeight="1" x14ac:dyDescent="0.15">
      <c r="B29" s="115" t="s">
        <v>60</v>
      </c>
      <c r="C29" s="216" t="str">
        <f>+EVALUACION!C30</f>
        <v>Posibilidad de agotamiento anticipado del presupuesto oficial o de variaciones en el consumo de combustible del parque automotor, debido a que el contrato se ejecuta bajo la modalidad de monto agotable</v>
      </c>
      <c r="D29" s="216"/>
      <c r="E29" s="216"/>
      <c r="F29" s="216"/>
      <c r="G29" s="202" t="s">
        <v>229</v>
      </c>
      <c r="H29" s="202"/>
      <c r="I29" s="76">
        <v>1</v>
      </c>
      <c r="J29" s="76">
        <v>2</v>
      </c>
      <c r="K29" s="76">
        <f t="shared" si="1"/>
        <v>3</v>
      </c>
      <c r="L29" s="76" t="str">
        <f t="shared" si="0"/>
        <v>BAJO</v>
      </c>
      <c r="M29" s="117" t="s">
        <v>175</v>
      </c>
      <c r="N29" s="114" t="s">
        <v>176</v>
      </c>
      <c r="O29" s="114" t="s">
        <v>226</v>
      </c>
      <c r="P29" s="114" t="s">
        <v>230</v>
      </c>
      <c r="Q29" s="114" t="s">
        <v>231</v>
      </c>
      <c r="R29" s="114" t="s">
        <v>228</v>
      </c>
    </row>
    <row r="30" spans="2:18" s="112" customFormat="1" ht="153" customHeight="1" x14ac:dyDescent="0.15">
      <c r="B30" s="115" t="s">
        <v>60</v>
      </c>
      <c r="C30" s="216" t="str">
        <f>+EVALUACION!C31</f>
        <v>Suministro de combustible con especificaciones de calidad diferentes a las exigidas por la normatividad técnica vigente, que afecte el funcionamiento de los vehículos del parque automotor</v>
      </c>
      <c r="D30" s="216"/>
      <c r="E30" s="216"/>
      <c r="F30" s="216"/>
      <c r="G30" s="202" t="s">
        <v>232</v>
      </c>
      <c r="H30" s="202"/>
      <c r="I30" s="76">
        <v>1</v>
      </c>
      <c r="J30" s="76">
        <v>3</v>
      </c>
      <c r="K30" s="76">
        <f t="shared" si="1"/>
        <v>4</v>
      </c>
      <c r="L30" s="76" t="str">
        <f t="shared" si="0"/>
        <v>BAJO</v>
      </c>
      <c r="M30" s="117" t="s">
        <v>175</v>
      </c>
      <c r="N30" s="114" t="s">
        <v>213</v>
      </c>
      <c r="O30" s="114" t="s">
        <v>233</v>
      </c>
      <c r="P30" s="114" t="s">
        <v>230</v>
      </c>
      <c r="Q30" s="114" t="s">
        <v>234</v>
      </c>
      <c r="R30" s="114" t="s">
        <v>208</v>
      </c>
    </row>
    <row r="31" spans="2:18" s="112" customFormat="1" ht="96" customHeight="1" x14ac:dyDescent="0.15">
      <c r="B31" s="76" t="str">
        <f>+EVALUACION!B32</f>
        <v>EJECUCIÓN</v>
      </c>
      <c r="C31" s="216" t="str">
        <f>+EVALUACION!C32</f>
        <v>Desabastecimiento de combustible en el mercado que afecte la capacidad del contratista de cumplir con el suministro</v>
      </c>
      <c r="D31" s="216"/>
      <c r="E31" s="216"/>
      <c r="F31" s="216"/>
      <c r="G31" s="202" t="s">
        <v>235</v>
      </c>
      <c r="H31" s="202"/>
      <c r="I31" s="76">
        <v>1</v>
      </c>
      <c r="J31" s="76">
        <v>1</v>
      </c>
      <c r="K31" s="76">
        <f t="shared" si="1"/>
        <v>2</v>
      </c>
      <c r="L31" s="76" t="str">
        <f t="shared" si="0"/>
        <v>BAJO</v>
      </c>
      <c r="M31" s="117" t="s">
        <v>189</v>
      </c>
      <c r="N31" s="114" t="s">
        <v>213</v>
      </c>
      <c r="O31" s="114" t="s">
        <v>233</v>
      </c>
      <c r="P31" s="114" t="s">
        <v>236</v>
      </c>
      <c r="Q31" s="114" t="s">
        <v>237</v>
      </c>
      <c r="R31" s="114" t="s">
        <v>224</v>
      </c>
    </row>
    <row r="32" spans="2:18" ht="12.75" customHeight="1" x14ac:dyDescent="0.2">
      <c r="B32" s="86"/>
      <c r="C32" s="87"/>
      <c r="D32" s="87"/>
      <c r="E32" s="87"/>
      <c r="F32" s="87"/>
      <c r="G32" s="87"/>
      <c r="H32" s="87"/>
      <c r="I32" s="87"/>
      <c r="J32" s="87"/>
      <c r="K32" s="87"/>
      <c r="L32" s="87"/>
      <c r="M32" s="87"/>
      <c r="N32" s="87"/>
      <c r="O32" s="87"/>
      <c r="P32" s="87"/>
      <c r="Q32" s="87"/>
      <c r="R32" s="106"/>
    </row>
    <row r="33" spans="2:23" ht="12.75" customHeight="1" x14ac:dyDescent="0.2">
      <c r="B33" s="86"/>
      <c r="C33" s="217" t="s">
        <v>155</v>
      </c>
      <c r="D33" s="217"/>
      <c r="E33" s="217"/>
      <c r="F33" s="217"/>
      <c r="G33" s="87"/>
      <c r="H33" s="198" t="s">
        <v>238</v>
      </c>
      <c r="I33" s="198"/>
      <c r="J33" s="198"/>
      <c r="K33" s="198"/>
      <c r="L33" s="119"/>
      <c r="M33" s="119"/>
      <c r="N33" s="119"/>
      <c r="O33" s="119"/>
      <c r="P33" s="119"/>
      <c r="Q33" s="119"/>
      <c r="R33" s="106"/>
    </row>
    <row r="34" spans="2:23" ht="12.75" customHeight="1" x14ac:dyDescent="0.2">
      <c r="B34" s="86"/>
      <c r="C34" s="118"/>
      <c r="D34" s="118"/>
      <c r="E34" s="118"/>
      <c r="F34" s="118"/>
      <c r="G34" s="87"/>
      <c r="H34" s="88"/>
      <c r="I34" s="88"/>
      <c r="J34" s="88"/>
      <c r="K34" s="88"/>
      <c r="L34" s="119"/>
      <c r="M34" s="119"/>
      <c r="N34" s="119"/>
      <c r="O34" s="119"/>
      <c r="P34" s="119"/>
      <c r="Q34" s="119"/>
      <c r="R34" s="106"/>
    </row>
    <row r="35" spans="2:23" ht="19.5" customHeight="1" x14ac:dyDescent="0.2">
      <c r="B35" s="199" t="s">
        <v>129</v>
      </c>
      <c r="C35" s="200" t="s">
        <v>130</v>
      </c>
      <c r="D35" s="200"/>
      <c r="E35" s="200"/>
      <c r="F35" s="91" t="s">
        <v>131</v>
      </c>
      <c r="G35" s="87"/>
      <c r="H35" s="200" t="s">
        <v>130</v>
      </c>
      <c r="I35" s="200"/>
      <c r="J35" s="200" t="s">
        <v>131</v>
      </c>
      <c r="K35" s="200"/>
      <c r="L35" s="95"/>
      <c r="M35" s="95"/>
      <c r="N35" s="198" t="s">
        <v>155</v>
      </c>
      <c r="O35" s="198"/>
      <c r="P35" s="198"/>
      <c r="Q35" s="95"/>
      <c r="R35" s="106"/>
    </row>
    <row r="36" spans="2:23" ht="21" customHeight="1" x14ac:dyDescent="0.2">
      <c r="B36" s="199"/>
      <c r="C36" s="202" t="s">
        <v>132</v>
      </c>
      <c r="D36" s="202"/>
      <c r="E36" s="202"/>
      <c r="F36" s="92">
        <v>1</v>
      </c>
      <c r="G36" s="87"/>
      <c r="H36" s="202" t="s">
        <v>133</v>
      </c>
      <c r="I36" s="202"/>
      <c r="J36" s="202">
        <v>1</v>
      </c>
      <c r="K36" s="202"/>
      <c r="L36" s="95"/>
      <c r="M36" s="95"/>
      <c r="N36" s="203" t="s">
        <v>142</v>
      </c>
      <c r="O36" s="203"/>
      <c r="P36" s="104" t="s">
        <v>130</v>
      </c>
      <c r="Q36" s="95"/>
      <c r="R36" s="106"/>
    </row>
    <row r="37" spans="2:23" ht="15.75" customHeight="1" x14ac:dyDescent="0.2">
      <c r="B37" s="199"/>
      <c r="C37" s="202" t="s">
        <v>134</v>
      </c>
      <c r="D37" s="202"/>
      <c r="E37" s="202"/>
      <c r="F37" s="92">
        <v>2</v>
      </c>
      <c r="G37" s="87"/>
      <c r="H37" s="202" t="s">
        <v>135</v>
      </c>
      <c r="I37" s="202"/>
      <c r="J37" s="202">
        <v>2</v>
      </c>
      <c r="K37" s="202"/>
      <c r="L37" s="95"/>
      <c r="M37" s="95"/>
      <c r="N37" s="208" t="s">
        <v>156</v>
      </c>
      <c r="O37" s="208"/>
      <c r="P37" s="105" t="s">
        <v>157</v>
      </c>
      <c r="Q37" s="95"/>
      <c r="R37" s="106"/>
      <c r="T37" s="35"/>
      <c r="U37" s="35"/>
      <c r="V37" s="35"/>
      <c r="W37" s="35"/>
    </row>
    <row r="38" spans="2:23" ht="24.75" customHeight="1" x14ac:dyDescent="0.2">
      <c r="B38" s="199"/>
      <c r="C38" s="202" t="s">
        <v>136</v>
      </c>
      <c r="D38" s="202"/>
      <c r="E38" s="202"/>
      <c r="F38" s="92">
        <v>3</v>
      </c>
      <c r="G38" s="87"/>
      <c r="H38" s="202" t="s">
        <v>137</v>
      </c>
      <c r="I38" s="202"/>
      <c r="J38" s="202">
        <v>3</v>
      </c>
      <c r="K38" s="202"/>
      <c r="L38" s="95"/>
      <c r="M38" s="95"/>
      <c r="N38" s="206" t="s">
        <v>158</v>
      </c>
      <c r="O38" s="206"/>
      <c r="P38" s="105" t="s">
        <v>159</v>
      </c>
      <c r="Q38" s="95"/>
      <c r="R38" s="106"/>
    </row>
    <row r="39" spans="2:23" ht="18" customHeight="1" x14ac:dyDescent="0.2">
      <c r="B39" s="199"/>
      <c r="C39" s="202" t="s">
        <v>138</v>
      </c>
      <c r="D39" s="202"/>
      <c r="E39" s="202"/>
      <c r="F39" s="92">
        <v>4</v>
      </c>
      <c r="G39" s="87"/>
      <c r="H39" s="202" t="s">
        <v>139</v>
      </c>
      <c r="I39" s="202"/>
      <c r="J39" s="202">
        <v>4</v>
      </c>
      <c r="K39" s="202"/>
      <c r="L39" s="95"/>
      <c r="M39" s="95"/>
      <c r="N39" s="205">
        <v>5</v>
      </c>
      <c r="O39" s="205"/>
      <c r="P39" s="105" t="s">
        <v>160</v>
      </c>
      <c r="Q39" s="95"/>
      <c r="R39" s="106"/>
    </row>
    <row r="40" spans="2:23" ht="21" customHeight="1" x14ac:dyDescent="0.2">
      <c r="B40" s="199"/>
      <c r="C40" s="202" t="s">
        <v>140</v>
      </c>
      <c r="D40" s="202"/>
      <c r="E40" s="202"/>
      <c r="F40" s="92">
        <v>5</v>
      </c>
      <c r="G40" s="87"/>
      <c r="H40" s="202" t="s">
        <v>141</v>
      </c>
      <c r="I40" s="202"/>
      <c r="J40" s="202">
        <v>5</v>
      </c>
      <c r="K40" s="202"/>
      <c r="L40" s="95"/>
      <c r="M40" s="95"/>
      <c r="N40" s="218" t="s">
        <v>161</v>
      </c>
      <c r="O40" s="218"/>
      <c r="P40" s="120" t="s">
        <v>162</v>
      </c>
      <c r="Q40" s="95"/>
      <c r="R40" s="106"/>
    </row>
    <row r="41" spans="2:23" ht="12.75" customHeight="1" x14ac:dyDescent="0.2">
      <c r="B41" s="86"/>
      <c r="C41" s="87"/>
      <c r="D41" s="87"/>
      <c r="E41" s="87"/>
      <c r="F41" s="87"/>
      <c r="G41" s="87"/>
      <c r="H41" s="87"/>
      <c r="I41" s="87"/>
      <c r="J41" s="87"/>
      <c r="K41" s="87"/>
      <c r="L41" s="87"/>
      <c r="M41" s="87"/>
      <c r="N41" s="87"/>
      <c r="O41" s="87"/>
      <c r="P41" s="87"/>
      <c r="Q41" s="87"/>
      <c r="R41" s="106"/>
    </row>
    <row r="42" spans="2:23" ht="18" customHeight="1" x14ac:dyDescent="0.2">
      <c r="B42" s="86"/>
      <c r="C42" s="198" t="s">
        <v>142</v>
      </c>
      <c r="D42" s="198"/>
      <c r="E42" s="198"/>
      <c r="F42" s="198"/>
      <c r="G42" s="198"/>
      <c r="H42" s="198"/>
      <c r="I42" s="198"/>
      <c r="J42" s="198"/>
      <c r="K42" s="198"/>
      <c r="L42" s="198"/>
      <c r="M42" s="198"/>
      <c r="N42" s="198"/>
      <c r="O42" s="198"/>
      <c r="P42" s="198"/>
      <c r="Q42" s="198"/>
      <c r="R42" s="106"/>
    </row>
    <row r="43" spans="2:23" ht="68.25" customHeight="1" x14ac:dyDescent="0.2">
      <c r="B43" s="86"/>
      <c r="C43" s="202" t="s">
        <v>143</v>
      </c>
      <c r="D43" s="202"/>
      <c r="E43" s="202"/>
      <c r="F43" s="202"/>
      <c r="G43" s="202" t="s">
        <v>144</v>
      </c>
      <c r="H43" s="202"/>
      <c r="I43" s="202" t="s">
        <v>145</v>
      </c>
      <c r="J43" s="202"/>
      <c r="K43" s="202"/>
      <c r="L43" s="202" t="s">
        <v>146</v>
      </c>
      <c r="M43" s="202"/>
      <c r="N43" s="202" t="s">
        <v>147</v>
      </c>
      <c r="O43" s="202"/>
      <c r="P43" s="202" t="s">
        <v>148</v>
      </c>
      <c r="Q43" s="202"/>
      <c r="R43" s="106"/>
    </row>
    <row r="44" spans="2:23" ht="60" customHeight="1" x14ac:dyDescent="0.2">
      <c r="B44" s="86"/>
      <c r="C44" s="202" t="s">
        <v>149</v>
      </c>
      <c r="D44" s="202"/>
      <c r="E44" s="202"/>
      <c r="F44" s="202"/>
      <c r="G44" s="202" t="s">
        <v>150</v>
      </c>
      <c r="H44" s="202"/>
      <c r="I44" s="202" t="s">
        <v>151</v>
      </c>
      <c r="J44" s="202"/>
      <c r="K44" s="202"/>
      <c r="L44" s="202" t="s">
        <v>152</v>
      </c>
      <c r="M44" s="202"/>
      <c r="N44" s="202" t="s">
        <v>153</v>
      </c>
      <c r="O44" s="202"/>
      <c r="P44" s="202" t="s">
        <v>154</v>
      </c>
      <c r="Q44" s="202"/>
      <c r="R44" s="106"/>
    </row>
    <row r="45" spans="2:23" ht="12.75" customHeight="1" x14ac:dyDescent="0.2">
      <c r="B45" s="86"/>
      <c r="C45" s="200" t="s">
        <v>130</v>
      </c>
      <c r="D45" s="200"/>
      <c r="E45" s="200"/>
      <c r="F45" s="200" t="s">
        <v>131</v>
      </c>
      <c r="G45" s="203" t="s">
        <v>133</v>
      </c>
      <c r="H45" s="203"/>
      <c r="I45" s="203" t="s">
        <v>135</v>
      </c>
      <c r="J45" s="203"/>
      <c r="K45" s="203"/>
      <c r="L45" s="203" t="s">
        <v>137</v>
      </c>
      <c r="M45" s="203"/>
      <c r="N45" s="203" t="s">
        <v>139</v>
      </c>
      <c r="O45" s="203"/>
      <c r="P45" s="200" t="s">
        <v>141</v>
      </c>
      <c r="Q45" s="200"/>
      <c r="R45" s="106"/>
    </row>
    <row r="46" spans="2:23" ht="12.75" customHeight="1" x14ac:dyDescent="0.2">
      <c r="B46" s="86"/>
      <c r="C46" s="200"/>
      <c r="D46" s="200"/>
      <c r="E46" s="200"/>
      <c r="F46" s="200"/>
      <c r="G46" s="204">
        <v>1</v>
      </c>
      <c r="H46" s="204"/>
      <c r="I46" s="204">
        <v>2</v>
      </c>
      <c r="J46" s="204"/>
      <c r="K46" s="204"/>
      <c r="L46" s="204">
        <v>3</v>
      </c>
      <c r="M46" s="204"/>
      <c r="N46" s="204">
        <v>4</v>
      </c>
      <c r="O46" s="204"/>
      <c r="P46" s="204">
        <v>5</v>
      </c>
      <c r="Q46" s="204"/>
      <c r="R46" s="106"/>
    </row>
    <row r="47" spans="2:23" ht="19.5" customHeight="1" x14ac:dyDescent="0.2">
      <c r="B47" s="86"/>
      <c r="C47" s="202" t="s">
        <v>132</v>
      </c>
      <c r="D47" s="202"/>
      <c r="E47" s="202"/>
      <c r="F47" s="99">
        <v>1</v>
      </c>
      <c r="G47" s="219">
        <v>2</v>
      </c>
      <c r="H47" s="219"/>
      <c r="I47" s="219">
        <v>3</v>
      </c>
      <c r="J47" s="219"/>
      <c r="K47" s="219"/>
      <c r="L47" s="219">
        <v>4</v>
      </c>
      <c r="M47" s="219"/>
      <c r="N47" s="205">
        <v>5</v>
      </c>
      <c r="O47" s="205"/>
      <c r="P47" s="206">
        <v>6</v>
      </c>
      <c r="Q47" s="206"/>
      <c r="R47" s="106"/>
    </row>
    <row r="48" spans="2:23" ht="21.75" customHeight="1" x14ac:dyDescent="0.2">
      <c r="B48" s="86"/>
      <c r="C48" s="202" t="s">
        <v>134</v>
      </c>
      <c r="D48" s="202"/>
      <c r="E48" s="202"/>
      <c r="F48" s="99">
        <v>2</v>
      </c>
      <c r="G48" s="219">
        <v>3</v>
      </c>
      <c r="H48" s="219"/>
      <c r="I48" s="219">
        <v>4</v>
      </c>
      <c r="J48" s="219"/>
      <c r="K48" s="219"/>
      <c r="L48" s="205">
        <v>5</v>
      </c>
      <c r="M48" s="205"/>
      <c r="N48" s="206">
        <v>6</v>
      </c>
      <c r="O48" s="206"/>
      <c r="P48" s="206">
        <v>7</v>
      </c>
      <c r="Q48" s="206"/>
      <c r="R48" s="106"/>
    </row>
    <row r="49" spans="2:18" ht="21" customHeight="1" x14ac:dyDescent="0.2">
      <c r="B49" s="86"/>
      <c r="C49" s="202" t="s">
        <v>136</v>
      </c>
      <c r="D49" s="202"/>
      <c r="E49" s="202"/>
      <c r="F49" s="99">
        <v>3</v>
      </c>
      <c r="G49" s="219">
        <v>4</v>
      </c>
      <c r="H49" s="219"/>
      <c r="I49" s="205">
        <v>5</v>
      </c>
      <c r="J49" s="205"/>
      <c r="K49" s="205"/>
      <c r="L49" s="206">
        <v>6</v>
      </c>
      <c r="M49" s="206"/>
      <c r="N49" s="206">
        <v>7</v>
      </c>
      <c r="O49" s="206"/>
      <c r="P49" s="208">
        <v>8</v>
      </c>
      <c r="Q49" s="208"/>
      <c r="R49" s="106"/>
    </row>
    <row r="50" spans="2:18" ht="21" customHeight="1" x14ac:dyDescent="0.2">
      <c r="B50" s="86"/>
      <c r="C50" s="202" t="s">
        <v>138</v>
      </c>
      <c r="D50" s="202"/>
      <c r="E50" s="202"/>
      <c r="F50" s="99">
        <v>4</v>
      </c>
      <c r="G50" s="205">
        <v>5</v>
      </c>
      <c r="H50" s="205"/>
      <c r="I50" s="206">
        <v>6</v>
      </c>
      <c r="J50" s="206"/>
      <c r="K50" s="206"/>
      <c r="L50" s="206">
        <v>7</v>
      </c>
      <c r="M50" s="206"/>
      <c r="N50" s="208">
        <v>8</v>
      </c>
      <c r="O50" s="208"/>
      <c r="P50" s="208">
        <v>9</v>
      </c>
      <c r="Q50" s="208"/>
      <c r="R50" s="106"/>
    </row>
    <row r="51" spans="2:18" ht="21" customHeight="1" x14ac:dyDescent="0.2">
      <c r="B51" s="86"/>
      <c r="C51" s="202" t="s">
        <v>140</v>
      </c>
      <c r="D51" s="202"/>
      <c r="E51" s="202"/>
      <c r="F51" s="99">
        <v>5</v>
      </c>
      <c r="G51" s="206">
        <v>6</v>
      </c>
      <c r="H51" s="206"/>
      <c r="I51" s="206">
        <v>7</v>
      </c>
      <c r="J51" s="206"/>
      <c r="K51" s="206"/>
      <c r="L51" s="208">
        <v>8</v>
      </c>
      <c r="M51" s="208"/>
      <c r="N51" s="208">
        <v>9</v>
      </c>
      <c r="O51" s="208"/>
      <c r="P51" s="208">
        <v>10</v>
      </c>
      <c r="Q51" s="208"/>
      <c r="R51" s="106"/>
    </row>
    <row r="52" spans="2:18" ht="13.5" customHeight="1" x14ac:dyDescent="0.2">
      <c r="B52" s="68"/>
      <c r="C52" s="69"/>
      <c r="D52" s="69"/>
      <c r="E52" s="69"/>
      <c r="F52" s="69"/>
      <c r="G52" s="69"/>
      <c r="H52" s="69"/>
      <c r="I52" s="69"/>
      <c r="J52" s="69"/>
      <c r="K52" s="69"/>
      <c r="L52" s="69"/>
      <c r="M52" s="69"/>
      <c r="N52" s="69"/>
      <c r="O52" s="69"/>
      <c r="P52" s="69"/>
      <c r="Q52" s="69"/>
      <c r="R52" s="121"/>
    </row>
  </sheetData>
  <mergeCells count="124">
    <mergeCell ref="C51:E51"/>
    <mergeCell ref="G51:H51"/>
    <mergeCell ref="I51:K51"/>
    <mergeCell ref="L51:M51"/>
    <mergeCell ref="N51:O51"/>
    <mergeCell ref="P51:Q51"/>
    <mergeCell ref="C49:E49"/>
    <mergeCell ref="G49:H49"/>
    <mergeCell ref="I49:K49"/>
    <mergeCell ref="L49:M49"/>
    <mergeCell ref="N49:O49"/>
    <mergeCell ref="P49:Q49"/>
    <mergeCell ref="C50:E50"/>
    <mergeCell ref="G50:H50"/>
    <mergeCell ref="I50:K50"/>
    <mergeCell ref="L50:M50"/>
    <mergeCell ref="N50:O50"/>
    <mergeCell ref="P50:Q50"/>
    <mergeCell ref="C47:E47"/>
    <mergeCell ref="G47:H47"/>
    <mergeCell ref="I47:K47"/>
    <mergeCell ref="L47:M47"/>
    <mergeCell ref="N47:O47"/>
    <mergeCell ref="P47:Q47"/>
    <mergeCell ref="C48:E48"/>
    <mergeCell ref="G48:H48"/>
    <mergeCell ref="I48:K48"/>
    <mergeCell ref="L48:M48"/>
    <mergeCell ref="N48:O48"/>
    <mergeCell ref="P48:Q48"/>
    <mergeCell ref="C44:F44"/>
    <mergeCell ref="G44:H44"/>
    <mergeCell ref="I44:K44"/>
    <mergeCell ref="L44:M44"/>
    <mergeCell ref="N44:O44"/>
    <mergeCell ref="P44:Q44"/>
    <mergeCell ref="C45:E46"/>
    <mergeCell ref="F45:F46"/>
    <mergeCell ref="G45:H45"/>
    <mergeCell ref="I45:K45"/>
    <mergeCell ref="L45:M45"/>
    <mergeCell ref="N45:O45"/>
    <mergeCell ref="P45:Q45"/>
    <mergeCell ref="G46:H46"/>
    <mergeCell ref="I46:K46"/>
    <mergeCell ref="L46:M46"/>
    <mergeCell ref="N46:O46"/>
    <mergeCell ref="P46:Q46"/>
    <mergeCell ref="N39:O39"/>
    <mergeCell ref="C40:E40"/>
    <mergeCell ref="H40:I40"/>
    <mergeCell ref="J40:K40"/>
    <mergeCell ref="N40:O40"/>
    <mergeCell ref="C42:Q42"/>
    <mergeCell ref="C43:F43"/>
    <mergeCell ref="G43:H43"/>
    <mergeCell ref="I43:K43"/>
    <mergeCell ref="L43:M43"/>
    <mergeCell ref="N43:O43"/>
    <mergeCell ref="P43:Q43"/>
    <mergeCell ref="C31:F31"/>
    <mergeCell ref="G31:H31"/>
    <mergeCell ref="C33:F33"/>
    <mergeCell ref="H33:K33"/>
    <mergeCell ref="B35:B40"/>
    <mergeCell ref="C35:E35"/>
    <mergeCell ref="H35:I35"/>
    <mergeCell ref="J35:K35"/>
    <mergeCell ref="N35:P35"/>
    <mergeCell ref="C36:E36"/>
    <mergeCell ref="H36:I36"/>
    <mergeCell ref="J36:K36"/>
    <mergeCell ref="N36:O36"/>
    <mergeCell ref="C37:E37"/>
    <mergeCell ref="H37:I37"/>
    <mergeCell ref="J37:K37"/>
    <mergeCell ref="N37:O37"/>
    <mergeCell ref="C38:E38"/>
    <mergeCell ref="H38:I38"/>
    <mergeCell ref="J38:K38"/>
    <mergeCell ref="N38:O38"/>
    <mergeCell ref="C39:E39"/>
    <mergeCell ref="H39:I39"/>
    <mergeCell ref="J39:K39"/>
    <mergeCell ref="C26:F26"/>
    <mergeCell ref="G26:H26"/>
    <mergeCell ref="C27:F27"/>
    <mergeCell ref="G27:H27"/>
    <mergeCell ref="C28:F28"/>
    <mergeCell ref="G28:H28"/>
    <mergeCell ref="C29:F29"/>
    <mergeCell ref="G29:H29"/>
    <mergeCell ref="C30:F30"/>
    <mergeCell ref="G30:H30"/>
    <mergeCell ref="C21:F21"/>
    <mergeCell ref="G21:H21"/>
    <mergeCell ref="C22:F22"/>
    <mergeCell ref="G22:H22"/>
    <mergeCell ref="C23:F23"/>
    <mergeCell ref="G23:H23"/>
    <mergeCell ref="C24:F24"/>
    <mergeCell ref="G24:H24"/>
    <mergeCell ref="C25:F25"/>
    <mergeCell ref="G25:H25"/>
    <mergeCell ref="C16:F16"/>
    <mergeCell ref="G16:H16"/>
    <mergeCell ref="C17:F17"/>
    <mergeCell ref="G17:H17"/>
    <mergeCell ref="C18:F18"/>
    <mergeCell ref="G18:H18"/>
    <mergeCell ref="C19:F19"/>
    <mergeCell ref="G19:H19"/>
    <mergeCell ref="C20:F20"/>
    <mergeCell ref="G20:H20"/>
    <mergeCell ref="B2:B4"/>
    <mergeCell ref="C2:P4"/>
    <mergeCell ref="Q2:R4"/>
    <mergeCell ref="B6:R6"/>
    <mergeCell ref="B7:R7"/>
    <mergeCell ref="B8:R8"/>
    <mergeCell ref="B9:R9"/>
    <mergeCell ref="B10:R10"/>
    <mergeCell ref="C15:F15"/>
    <mergeCell ref="G15:H15"/>
  </mergeCells>
  <conditionalFormatting sqref="L16:L31">
    <cfRule type="cellIs" dxfId="13" priority="3" operator="equal">
      <formula>"EXTREMO"</formula>
    </cfRule>
    <cfRule type="cellIs" dxfId="12" priority="4" operator="equal">
      <formula>"ALTO"</formula>
    </cfRule>
    <cfRule type="cellIs" dxfId="11" priority="5" operator="equal">
      <formula>"MEDIO"</formula>
    </cfRule>
    <cfRule type="cellIs" dxfId="10" priority="6" operator="equal">
      <formula>"BAJO"</formula>
    </cfRule>
  </conditionalFormatting>
  <conditionalFormatting sqref="M16:Q24 J16:K31 N25:Q31">
    <cfRule type="expression" dxfId="9" priority="7">
      <formula>"""bajo"""</formula>
    </cfRule>
  </conditionalFormatting>
  <conditionalFormatting sqref="R18">
    <cfRule type="expression" dxfId="8" priority="2">
      <formula>"""bajo"""</formula>
    </cfRule>
  </conditionalFormatting>
  <dataValidations count="1">
    <dataValidation type="list" allowBlank="1" showInputMessage="1" showErrorMessage="1" sqref="B16:B30" xr:uid="{00000000-0002-0000-0300-000000000000}">
      <formula1>"PLANEACIÓN,SELECCIÓN,CONTRATACIÓN,EJECUCIÓN"</formula1>
      <formula2>0</formula2>
    </dataValidation>
  </dataValidations>
  <printOptions horizontalCentered="1"/>
  <pageMargins left="0.7" right="0.7" top="0.75" bottom="0.75" header="0.511811023622047" footer="0.511811023622047"/>
  <pageSetup orientation="portrait" horizontalDpi="300" verticalDpi="3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X55"/>
  <sheetViews>
    <sheetView showGridLines="0" tabSelected="1" topLeftCell="B1" zoomScaleNormal="100" workbookViewId="0">
      <selection activeCell="C10" sqref="C10"/>
    </sheetView>
  </sheetViews>
  <sheetFormatPr baseColWidth="10" defaultColWidth="11.5" defaultRowHeight="14" x14ac:dyDescent="0.15"/>
  <cols>
    <col min="1" max="1" width="4.33203125" style="122" customWidth="1"/>
    <col min="2" max="2" width="48.83203125" style="122" customWidth="1"/>
    <col min="3" max="3" width="42" style="122" customWidth="1"/>
    <col min="4" max="4" width="17.6640625" style="122" customWidth="1"/>
    <col min="5" max="5" width="22.5" style="122" customWidth="1"/>
    <col min="6" max="6" width="15.1640625" style="122" customWidth="1"/>
    <col min="7" max="7" width="29.33203125" style="122" customWidth="1"/>
    <col min="8" max="8" width="5.1640625" style="122" customWidth="1"/>
    <col min="9" max="9" width="4.33203125" style="122" customWidth="1"/>
    <col min="10" max="10" width="5.83203125" style="122" customWidth="1"/>
    <col min="11" max="11" width="5.33203125" style="122" customWidth="1"/>
    <col min="12" max="12" width="17.83203125" style="122" customWidth="1"/>
    <col min="13" max="13" width="5.33203125" style="122" customWidth="1"/>
    <col min="14" max="14" width="37.1640625" style="122" customWidth="1"/>
    <col min="15" max="15" width="5.6640625" style="122" customWidth="1"/>
    <col min="16" max="16" width="6.5" style="122" customWidth="1"/>
    <col min="17" max="17" width="8.5" style="122" customWidth="1"/>
    <col min="18" max="18" width="6" style="122" customWidth="1"/>
    <col min="19" max="19" width="9.6640625" style="122" customWidth="1"/>
    <col min="20" max="20" width="16.33203125" style="122" customWidth="1"/>
    <col min="21" max="21" width="21.1640625" style="122" customWidth="1"/>
    <col min="22" max="22" width="19.33203125" style="122" customWidth="1"/>
    <col min="23" max="23" width="25.6640625" style="122" customWidth="1"/>
    <col min="24" max="24" width="13.83203125" style="122" customWidth="1"/>
    <col min="25" max="16384" width="11.5" style="122"/>
  </cols>
  <sheetData>
    <row r="1" spans="2:24" s="123" customFormat="1" ht="13.5" customHeight="1" x14ac:dyDescent="0.15">
      <c r="S1" s="124"/>
    </row>
    <row r="2" spans="2:24" s="123" customFormat="1" ht="54" customHeight="1" x14ac:dyDescent="0.15">
      <c r="B2" s="150"/>
      <c r="C2" s="151" t="s">
        <v>16</v>
      </c>
      <c r="D2" s="151"/>
      <c r="E2" s="151"/>
      <c r="F2" s="151"/>
      <c r="G2" s="151"/>
      <c r="H2" s="151"/>
      <c r="I2" s="151"/>
      <c r="J2" s="151"/>
      <c r="K2" s="151"/>
      <c r="L2" s="151"/>
      <c r="M2" s="151"/>
      <c r="N2" s="151"/>
      <c r="O2" s="151"/>
      <c r="P2" s="151"/>
      <c r="Q2" s="151"/>
      <c r="R2" s="151"/>
      <c r="S2" s="151"/>
      <c r="T2" s="151"/>
      <c r="U2" s="151"/>
      <c r="V2" s="151"/>
      <c r="W2" s="152" t="s">
        <v>1</v>
      </c>
      <c r="X2" s="152"/>
    </row>
    <row r="3" spans="2:24" s="123" customFormat="1" ht="31.5" customHeight="1" x14ac:dyDescent="0.15">
      <c r="B3" s="150"/>
      <c r="C3" s="151"/>
      <c r="D3" s="151"/>
      <c r="E3" s="151"/>
      <c r="F3" s="151"/>
      <c r="G3" s="151"/>
      <c r="H3" s="151"/>
      <c r="I3" s="151"/>
      <c r="J3" s="151"/>
      <c r="K3" s="151"/>
      <c r="L3" s="151"/>
      <c r="M3" s="151"/>
      <c r="N3" s="151"/>
      <c r="O3" s="151"/>
      <c r="P3" s="151"/>
      <c r="Q3" s="151"/>
      <c r="R3" s="151"/>
      <c r="S3" s="151"/>
      <c r="T3" s="151"/>
      <c r="U3" s="151"/>
      <c r="V3" s="151"/>
      <c r="W3" s="152"/>
      <c r="X3" s="152"/>
    </row>
    <row r="4" spans="2:24" s="123" customFormat="1" ht="47.25" customHeight="1" x14ac:dyDescent="0.15">
      <c r="B4" s="150"/>
      <c r="C4" s="151"/>
      <c r="D4" s="151"/>
      <c r="E4" s="151"/>
      <c r="F4" s="151"/>
      <c r="G4" s="151"/>
      <c r="H4" s="151"/>
      <c r="I4" s="151"/>
      <c r="J4" s="151"/>
      <c r="K4" s="151"/>
      <c r="L4" s="151"/>
      <c r="M4" s="151"/>
      <c r="N4" s="151"/>
      <c r="O4" s="151"/>
      <c r="P4" s="151"/>
      <c r="Q4" s="151"/>
      <c r="R4" s="151"/>
      <c r="S4" s="151"/>
      <c r="T4" s="151"/>
      <c r="U4" s="151"/>
      <c r="V4" s="151"/>
      <c r="W4" s="152"/>
      <c r="X4" s="152"/>
    </row>
    <row r="5" spans="2:24" s="123" customFormat="1" ht="32.25" customHeight="1" x14ac:dyDescent="0.15">
      <c r="B5" s="125"/>
      <c r="C5" s="125"/>
      <c r="D5" s="125"/>
      <c r="E5" s="125"/>
      <c r="F5" s="125"/>
      <c r="G5" s="125"/>
      <c r="H5" s="125"/>
      <c r="I5" s="125"/>
      <c r="J5" s="125"/>
      <c r="K5" s="125"/>
      <c r="L5" s="125"/>
      <c r="M5" s="125"/>
      <c r="N5" s="125"/>
      <c r="O5" s="125"/>
      <c r="P5" s="125"/>
      <c r="Q5" s="125"/>
      <c r="R5" s="125"/>
      <c r="S5" s="126"/>
      <c r="T5" s="125"/>
      <c r="U5" s="125"/>
      <c r="V5" s="125"/>
      <c r="W5" s="125"/>
      <c r="X5" s="125"/>
    </row>
    <row r="6" spans="2:24" ht="91.5" customHeight="1" x14ac:dyDescent="0.15">
      <c r="B6" s="153" t="s">
        <v>253</v>
      </c>
      <c r="C6" s="153"/>
      <c r="D6" s="153"/>
      <c r="E6" s="153"/>
      <c r="F6" s="153"/>
      <c r="G6" s="153"/>
      <c r="H6" s="153"/>
      <c r="I6" s="153"/>
      <c r="J6" s="153"/>
      <c r="K6" s="153"/>
      <c r="L6" s="153"/>
      <c r="M6" s="153"/>
      <c r="N6" s="153"/>
      <c r="O6" s="153"/>
      <c r="P6" s="153"/>
      <c r="Q6" s="153"/>
      <c r="R6" s="153"/>
      <c r="S6" s="153"/>
      <c r="T6" s="153"/>
      <c r="U6" s="153"/>
      <c r="V6" s="153"/>
      <c r="W6" s="153"/>
      <c r="X6" s="153"/>
    </row>
    <row r="7" spans="2:24" ht="26.25" customHeight="1" x14ac:dyDescent="0.15">
      <c r="B7" s="154" t="s">
        <v>239</v>
      </c>
      <c r="C7" s="154"/>
      <c r="D7" s="154"/>
      <c r="E7" s="154"/>
      <c r="F7" s="154"/>
      <c r="G7" s="154"/>
      <c r="H7" s="154"/>
      <c r="I7" s="154"/>
      <c r="J7" s="154"/>
      <c r="K7" s="154"/>
      <c r="L7" s="154"/>
      <c r="M7" s="154"/>
      <c r="N7" s="154"/>
      <c r="O7" s="154"/>
      <c r="P7" s="154"/>
      <c r="Q7" s="154"/>
      <c r="R7" s="154"/>
      <c r="S7" s="154"/>
      <c r="T7" s="154"/>
      <c r="U7" s="154"/>
      <c r="V7" s="154"/>
      <c r="W7" s="154"/>
      <c r="X7" s="154"/>
    </row>
    <row r="8" spans="2:24" ht="20.25" customHeight="1" x14ac:dyDescent="0.15">
      <c r="B8" s="154"/>
      <c r="C8" s="154"/>
      <c r="D8" s="154"/>
      <c r="E8" s="154"/>
      <c r="F8" s="154"/>
      <c r="G8" s="154"/>
      <c r="H8" s="154"/>
      <c r="I8" s="154"/>
      <c r="J8" s="154"/>
      <c r="K8" s="154"/>
      <c r="L8" s="154"/>
      <c r="M8" s="154"/>
      <c r="N8" s="154"/>
      <c r="O8" s="154"/>
      <c r="P8" s="154"/>
      <c r="Q8" s="154"/>
      <c r="R8" s="154"/>
      <c r="S8" s="154"/>
      <c r="T8" s="154"/>
      <c r="U8" s="154"/>
      <c r="V8" s="154"/>
      <c r="W8" s="154"/>
      <c r="X8" s="154"/>
    </row>
    <row r="9" spans="2:24" ht="24.75" customHeight="1" x14ac:dyDescent="0.15">
      <c r="B9" s="155"/>
      <c r="C9" s="155"/>
      <c r="D9" s="155"/>
      <c r="E9" s="155"/>
      <c r="F9" s="155"/>
      <c r="G9" s="155"/>
      <c r="H9" s="155"/>
      <c r="I9" s="155"/>
      <c r="J9" s="155"/>
      <c r="K9" s="155"/>
      <c r="L9" s="155"/>
      <c r="M9" s="155"/>
      <c r="N9" s="155"/>
      <c r="O9" s="155"/>
      <c r="P9" s="155"/>
      <c r="Q9" s="155"/>
      <c r="R9" s="155"/>
      <c r="X9" s="127"/>
    </row>
    <row r="10" spans="2:24" ht="106.5" customHeight="1" x14ac:dyDescent="0.15">
      <c r="B10" s="128" t="s">
        <v>240</v>
      </c>
      <c r="C10" s="129" t="s">
        <v>107</v>
      </c>
      <c r="D10" s="130" t="s">
        <v>241</v>
      </c>
      <c r="E10" s="130" t="s">
        <v>242</v>
      </c>
      <c r="F10" s="130" t="s">
        <v>243</v>
      </c>
      <c r="G10" s="129" t="s">
        <v>108</v>
      </c>
      <c r="H10" s="130" t="s">
        <v>129</v>
      </c>
      <c r="I10" s="130" t="s">
        <v>110</v>
      </c>
      <c r="J10" s="130" t="s">
        <v>244</v>
      </c>
      <c r="K10" s="130" t="s">
        <v>112</v>
      </c>
      <c r="L10" s="130" t="s">
        <v>245</v>
      </c>
      <c r="M10" s="129" t="s">
        <v>246</v>
      </c>
      <c r="N10" s="129" t="s">
        <v>167</v>
      </c>
      <c r="O10" s="130" t="s">
        <v>129</v>
      </c>
      <c r="P10" s="130" t="s">
        <v>110</v>
      </c>
      <c r="Q10" s="130" t="s">
        <v>244</v>
      </c>
      <c r="R10" s="130" t="s">
        <v>112</v>
      </c>
      <c r="S10" s="129" t="s">
        <v>168</v>
      </c>
      <c r="T10" s="129" t="s">
        <v>169</v>
      </c>
      <c r="U10" s="129" t="s">
        <v>170</v>
      </c>
      <c r="V10" s="129" t="s">
        <v>171</v>
      </c>
      <c r="W10" s="129" t="s">
        <v>247</v>
      </c>
      <c r="X10" s="131" t="s">
        <v>173</v>
      </c>
    </row>
    <row r="11" spans="2:24" ht="106.5" customHeight="1" x14ac:dyDescent="0.15">
      <c r="B11" s="132">
        <v>1</v>
      </c>
      <c r="C11" s="132" t="str">
        <f>+'EVALUACION CON CONTROLES'!C16:F16</f>
        <v>Errores en la formulación o los documentos del proceso por equivocación, falta de exactitud o imprecisión de la información</v>
      </c>
      <c r="D11" s="133" t="str">
        <f>+'EVALUACION CON CONTROLES'!B16</f>
        <v>PLANEACIÓN</v>
      </c>
      <c r="E11" s="133" t="str">
        <f>IFERROR(VLOOKUP(C11,'IDENTIFICACION Y ANALISIS'!$B$19:$F$80,3,FALSE()),"")</f>
        <v>General</v>
      </c>
      <c r="F11" s="133" t="str">
        <f>IFERROR(VLOOKUP(C11,'IDENTIFICACION Y ANALISIS'!$B$19:$F$80,4,FALSE()),"")</f>
        <v>Interno</v>
      </c>
      <c r="G11" s="132" t="str">
        <f>+EVALUACION!H17</f>
        <v>incumplimiento del contrato, necesidades de modificación en sus alcances, actividades, presupuesto, etc.</v>
      </c>
      <c r="H11" s="132">
        <f>+EVALUACION!I17</f>
        <v>2</v>
      </c>
      <c r="I11" s="132">
        <f>+EVALUACION!J17</f>
        <v>2</v>
      </c>
      <c r="J11" s="132">
        <f>+EVALUACION!K17</f>
        <v>4</v>
      </c>
      <c r="K11" s="133" t="str">
        <f>+EVALUACION!L17</f>
        <v>BAJO</v>
      </c>
      <c r="L11" s="132" t="s">
        <v>176</v>
      </c>
      <c r="M11" s="133">
        <v>100</v>
      </c>
      <c r="N11" s="132" t="str">
        <f>+'EVALUACION CON CONTROLES'!G16</f>
        <v>Verificación de los documentos del proceso en cada uno de sus componentes por parte de los profesionales y técnicos involucrados, con revisión previa por parte del líder del área solicitante antes de dar inicio al proceso.</v>
      </c>
      <c r="O11" s="132">
        <f>+'EVALUACION CON CONTROLES'!I16</f>
        <v>1</v>
      </c>
      <c r="P11" s="132">
        <f>+'EVALUACION CON CONTROLES'!J16</f>
        <v>1</v>
      </c>
      <c r="Q11" s="132">
        <f>+'EVALUACION CON CONTROLES'!K16</f>
        <v>2</v>
      </c>
      <c r="R11" s="133" t="str">
        <f>+'EVALUACION CON CONTROLES'!L16</f>
        <v>BAJO</v>
      </c>
      <c r="S11" s="132" t="str">
        <f>+'EVALUACION CON CONTROLES'!M16</f>
        <v>SI</v>
      </c>
      <c r="T11" s="132" t="str">
        <f>+'EVALUACION CON CONTROLES'!N16</f>
        <v>FDLCH</v>
      </c>
      <c r="U11" s="132" t="str">
        <f>+'EVALUACION CON CONTROLES'!O16</f>
        <v>Posterior al proceso de planeación.</v>
      </c>
      <c r="V11" s="132" t="str">
        <f>+'EVALUACION CON CONTROLES'!P16</f>
        <v>Previo al  proceso de contratación.</v>
      </c>
      <c r="W11" s="132" t="str">
        <f>+'EVALUACION CON CONTROLES'!Q16</f>
        <v>Generación de VoBo de área de contratación del FDLCH</v>
      </c>
      <c r="X11" s="132" t="str">
        <f>+'EVALUACION CON CONTROLES'!R16</f>
        <v>Inicio de tapa de contratación</v>
      </c>
    </row>
    <row r="12" spans="2:24" ht="171" customHeight="1" x14ac:dyDescent="0.15">
      <c r="B12" s="132">
        <v>2</v>
      </c>
      <c r="C12" s="132" t="str">
        <f>+'EVALUACION CON CONTROLES'!C17:F17</f>
        <v>Apertura de procesos de contratación sin la correspondiente disponibilidad presupuestal impidiendo el cumplimiento de los compromisos adquiridos, generando problemas financieros y legales,  asegurando que exista un presupuesto adecuado antes de iniciar cualquier proceso de contratación.</v>
      </c>
      <c r="D12" s="133" t="str">
        <f>+'EVALUACION CON CONTROLES'!B17</f>
        <v>PLANEACIÓN</v>
      </c>
      <c r="E12" s="133" t="str">
        <f>IFERROR(VLOOKUP(C12,'IDENTIFICACION Y ANALISIS'!$B$19:$F$80,3,FALSE()),"")</f>
        <v/>
      </c>
      <c r="F12" s="133" t="str">
        <f>IFERROR(VLOOKUP(C12,'IDENTIFICACION Y ANALISIS'!$B$19:$F$80,4,FALSE()),"")</f>
        <v/>
      </c>
      <c r="G12" s="132" t="str">
        <f>+EVALUACION!H18</f>
        <v>a) Pérdida de Tiempo
b) Necesidad de iniciar un nuevo proceso contractual
c) No se puede satisfacer la necesidad de la entidad</v>
      </c>
      <c r="H12" s="132">
        <f>+EVALUACION!I18</f>
        <v>2</v>
      </c>
      <c r="I12" s="132">
        <f>+EVALUACION!J18</f>
        <v>3</v>
      </c>
      <c r="J12" s="132">
        <f>+EVALUACION!K18</f>
        <v>5</v>
      </c>
      <c r="K12" s="133" t="str">
        <f>+EVALUACION!L18</f>
        <v>MEDIO</v>
      </c>
      <c r="L12" s="132" t="s">
        <v>176</v>
      </c>
      <c r="M12" s="133">
        <v>100</v>
      </c>
      <c r="N12" s="132" t="str">
        <f>+'EVALUACION CON CONTROLES'!G17</f>
        <v>Verificación previa de la disponibilidad presupuestal por parte del área financiera del FDLCH, como requisito para la apertura del proceso de contratación.</v>
      </c>
      <c r="O12" s="132">
        <f>+'EVALUACION CON CONTROLES'!I17</f>
        <v>1</v>
      </c>
      <c r="P12" s="132">
        <f>+'EVALUACION CON CONTROLES'!J17</f>
        <v>2</v>
      </c>
      <c r="Q12" s="132">
        <f>+'EVALUACION CON CONTROLES'!K17</f>
        <v>3</v>
      </c>
      <c r="R12" s="133" t="str">
        <f>+'EVALUACION CON CONTROLES'!L17</f>
        <v>BAJO</v>
      </c>
      <c r="S12" s="132" t="str">
        <f>+'EVALUACION CON CONTROLES'!M17</f>
        <v>SI</v>
      </c>
      <c r="T12" s="132" t="str">
        <f>+'EVALUACION CON CONTROLES'!N17</f>
        <v>FDLCH</v>
      </c>
      <c r="U12" s="132" t="str">
        <f>+'EVALUACION CON CONTROLES'!O17</f>
        <v>Posterior al proceso de planeación.</v>
      </c>
      <c r="V12" s="132" t="str">
        <f>+'EVALUACION CON CONTROLES'!P17</f>
        <v>Previo al  proceso de contratación.</v>
      </c>
      <c r="W12" s="132" t="str">
        <f>+'EVALUACION CON CONTROLES'!Q17</f>
        <v>Mediante una revisión técnica, jurídica, económica financiera minuciosa de los documentos del proceso contractual espacio de presentación y retroalimentación de la propuesta con promotores de iniciativas y espacios de control social.</v>
      </c>
      <c r="X12" s="132" t="str">
        <f>+'EVALUACION CON CONTROLES'!R17</f>
        <v>Inicio de tapa de contratación</v>
      </c>
    </row>
    <row r="13" spans="2:24" ht="106.5" customHeight="1" x14ac:dyDescent="0.15">
      <c r="B13" s="132">
        <v>3</v>
      </c>
      <c r="C13" s="132" t="str">
        <f>+'EVALUACION CON CONTROLES'!C18:F18</f>
        <v>Confabulación de los proponentes (Colusión)</v>
      </c>
      <c r="D13" s="133" t="str">
        <f>+'EVALUACION CON CONTROLES'!B18</f>
        <v>SELECCIÓN</v>
      </c>
      <c r="E13" s="133" t="str">
        <f>IFERROR(VLOOKUP(C13,'IDENTIFICACION Y ANALISIS'!$B$19:$F$80,3,FALSE()),"")</f>
        <v>General</v>
      </c>
      <c r="F13" s="133" t="str">
        <f>IFERROR(VLOOKUP(C13,'IDENTIFICACION Y ANALISIS'!$B$19:$F$80,4,FALSE()),"")</f>
        <v>Externo</v>
      </c>
      <c r="G13" s="132" t="str">
        <f>+EVALUACION!H19</f>
        <v>Investigaciones disciplinarias, penales y fiscales, restricción a la libre concurrencia de oferentes y posible declaratoria de nulidad del proceso de selección.</v>
      </c>
      <c r="H13" s="132">
        <f>+EVALUACION!I19</f>
        <v>2</v>
      </c>
      <c r="I13" s="132">
        <f>+EVALUACION!J19</f>
        <v>4</v>
      </c>
      <c r="J13" s="132">
        <f>+EVALUACION!K19</f>
        <v>6</v>
      </c>
      <c r="K13" s="133" t="str">
        <f>+EVALUACION!L19</f>
        <v>ALTO</v>
      </c>
      <c r="L13" s="132" t="s">
        <v>213</v>
      </c>
      <c r="M13" s="133">
        <v>100</v>
      </c>
      <c r="N13" s="132" t="str">
        <f>+'EVALUACION CON CONTROLES'!G18</f>
        <v>Revisión exhaustiva de la conformación de los proponentes y las propuestas presentadas para identificar prácticas colusorias; suscripción del compromiso anticorrupción por parte de los oferentes; y remisión a la Superintendencia de Industria y Comercio del material probatorio o indiciario que se recaude.</v>
      </c>
      <c r="O13" s="132">
        <f>+'EVALUACION CON CONTROLES'!I18</f>
        <v>1</v>
      </c>
      <c r="P13" s="132">
        <f>+'EVALUACION CON CONTROLES'!J18</f>
        <v>3</v>
      </c>
      <c r="Q13" s="132">
        <f>+'EVALUACION CON CONTROLES'!K18</f>
        <v>4</v>
      </c>
      <c r="R13" s="133" t="str">
        <f>+'EVALUACION CON CONTROLES'!L18</f>
        <v>BAJO</v>
      </c>
      <c r="S13" s="132" t="str">
        <f>+'EVALUACION CON CONTROLES'!M18</f>
        <v>SI</v>
      </c>
      <c r="T13" s="132" t="str">
        <f>+'EVALUACION CON CONTROLES'!N18</f>
        <v>FDLCH</v>
      </c>
      <c r="U13" s="132" t="str">
        <f>+'EVALUACION CON CONTROLES'!O18</f>
        <v>Dentro del mismo tiempo de la afectación.</v>
      </c>
      <c r="V13" s="132" t="str">
        <f>+'EVALUACION CON CONTROLES'!P18</f>
        <v>Fecha en la que finaliza la etapa precontractual.</v>
      </c>
      <c r="W13" s="132" t="str">
        <f>+'EVALUACION CON CONTROLES'!Q18</f>
        <v>Generación de VoBo de área de Planeación del FDLCH</v>
      </c>
      <c r="X13" s="132" t="str">
        <f>+'EVALUACION CON CONTROLES'!R18</f>
        <v>SEMANAL</v>
      </c>
    </row>
    <row r="14" spans="2:24" ht="106.5" customHeight="1" x14ac:dyDescent="0.15">
      <c r="B14" s="132">
        <v>4</v>
      </c>
      <c r="C14" s="132" t="str">
        <f>+'EVALUACION CON CONTROLES'!C19:F19</f>
        <v>Selección de ofertas con precios  artificialmente bajos.</v>
      </c>
      <c r="D14" s="133" t="str">
        <f>+'EVALUACION CON CONTROLES'!B19</f>
        <v>CONTRATACIÓN</v>
      </c>
      <c r="E14" s="133" t="str">
        <f>IFERROR(VLOOKUP(C14,'IDENTIFICACION Y ANALISIS'!$B$19:$F$80,3,FALSE()),"")</f>
        <v>General</v>
      </c>
      <c r="F14" s="133" t="str">
        <f>IFERROR(VLOOKUP(C14,'IDENTIFICACION Y ANALISIS'!$B$19:$F$80,4,FALSE()),"")</f>
        <v>Externo</v>
      </c>
      <c r="G14" s="132" t="str">
        <f>+EVALUACION!H20</f>
        <v>a) No se puede satisfacer la necesidad de la Entidad,
b) Se adjudica el proceso a un contratista que ofreció precios artíficamente bajos poniendo en
riesgo la ejecución contractual.</v>
      </c>
      <c r="H14" s="132">
        <f>+EVALUACION!I20</f>
        <v>2</v>
      </c>
      <c r="I14" s="132">
        <f>+EVALUACION!J20</f>
        <v>4</v>
      </c>
      <c r="J14" s="132">
        <f>+EVALUACION!K20</f>
        <v>6</v>
      </c>
      <c r="K14" s="133" t="str">
        <f>+EVALUACION!L20</f>
        <v>ALTO</v>
      </c>
      <c r="L14" s="132" t="s">
        <v>248</v>
      </c>
      <c r="M14" s="133">
        <v>50</v>
      </c>
      <c r="N14" s="132" t="str">
        <f>+'EVALUACION CON CONTROLES'!G19</f>
        <v>Ante la evidencia de un precio artificialmente bajo, se requerirá al proponente su justificación y sustentación; de no acreditarse la coherencia del valor ofertado con las condiciones del mercado de combustibles, se procederá al rechazo de la oferta.</v>
      </c>
      <c r="O14" s="132">
        <f>+'EVALUACION CON CONTROLES'!I19</f>
        <v>1</v>
      </c>
      <c r="P14" s="132">
        <f>+'EVALUACION CON CONTROLES'!J19</f>
        <v>2</v>
      </c>
      <c r="Q14" s="132">
        <f>+'EVALUACION CON CONTROLES'!K19</f>
        <v>3</v>
      </c>
      <c r="R14" s="133" t="str">
        <f>+'EVALUACION CON CONTROLES'!L19</f>
        <v>BAJO</v>
      </c>
      <c r="S14" s="132" t="str">
        <f>+'EVALUACION CON CONTROLES'!M19</f>
        <v>NO</v>
      </c>
      <c r="T14" s="132" t="str">
        <f>+'EVALUACION CON CONTROLES'!N19</f>
        <v>FDLCH</v>
      </c>
      <c r="U14" s="132" t="str">
        <f>+'EVALUACION CON CONTROLES'!O19</f>
        <v>Dentro del mismo tiempo de la afectación.</v>
      </c>
      <c r="V14" s="132" t="str">
        <f>+'EVALUACION CON CONTROLES'!P19</f>
        <v>Fecha en la que finaliza la etapa precontractual.</v>
      </c>
      <c r="W14" s="132" t="str">
        <f>+'EVALUACION CON CONTROLES'!Q19</f>
        <v>Generación de VoBo de área de Contratación del FDLCH</v>
      </c>
      <c r="X14" s="132" t="str">
        <f>+'EVALUACION CON CONTROLES'!R19</f>
        <v>SEMANAL</v>
      </c>
    </row>
    <row r="15" spans="2:24" ht="76.5" customHeight="1" x14ac:dyDescent="0.15">
      <c r="B15" s="132">
        <v>5</v>
      </c>
      <c r="C15" s="132" t="str">
        <f>+'EVALUACION CON CONTROLES'!C20:F20</f>
        <v xml:space="preserve">Riesgo de que no se firme el contrato. </v>
      </c>
      <c r="D15" s="133" t="str">
        <f>+'EVALUACION CON CONTROLES'!B20</f>
        <v>CONTRATACIÓN</v>
      </c>
      <c r="E15" s="133" t="str">
        <f>IFERROR(VLOOKUP(C15,'IDENTIFICACION Y ANALISIS'!$B$19:$F$80,3,FALSE()),"")</f>
        <v>General</v>
      </c>
      <c r="F15" s="133" t="str">
        <f>IFERROR(VLOOKUP(C15,'IDENTIFICACION Y ANALISIS'!$B$19:$F$80,4,FALSE()),"")</f>
        <v>Externo</v>
      </c>
      <c r="G15" s="132" t="str">
        <f>+EVALUACION!H21</f>
        <v xml:space="preserve">Incumplimiento en la atención de la necesidad que da origen al proceso contractual y a la meta a atender. </v>
      </c>
      <c r="H15" s="132">
        <f>+EVALUACION!I21</f>
        <v>1</v>
      </c>
      <c r="I15" s="132">
        <f>+EVALUACION!J21</f>
        <v>3</v>
      </c>
      <c r="J15" s="132">
        <f>+EVALUACION!K21</f>
        <v>4</v>
      </c>
      <c r="K15" s="133" t="str">
        <f>+EVALUACION!L21</f>
        <v>BAJO</v>
      </c>
      <c r="L15" s="132" t="s">
        <v>248</v>
      </c>
      <c r="M15" s="133">
        <v>50</v>
      </c>
      <c r="N15" s="132" t="str">
        <f>+'EVALUACION CON CONTROLES'!G20</f>
        <v>Seguimiento por parte del área de contratación al cronograma de firma y legalización, con comunicación oportuna al adjudicatario de los plazos y requisitos para la suscripción del contrato.</v>
      </c>
      <c r="O15" s="132">
        <f>+'EVALUACION CON CONTROLES'!I20</f>
        <v>1</v>
      </c>
      <c r="P15" s="132">
        <f>+'EVALUACION CON CONTROLES'!J20</f>
        <v>1</v>
      </c>
      <c r="Q15" s="132">
        <f>+'EVALUACION CON CONTROLES'!K20</f>
        <v>2</v>
      </c>
      <c r="R15" s="133" t="str">
        <f>+'EVALUACION CON CONTROLES'!L20</f>
        <v>BAJO</v>
      </c>
      <c r="S15" s="132" t="str">
        <f>+'EVALUACION CON CONTROLES'!M20</f>
        <v>SI</v>
      </c>
      <c r="T15" s="132" t="str">
        <f>+'EVALUACION CON CONTROLES'!N20</f>
        <v>FDLCH</v>
      </c>
      <c r="U15" s="132" t="str">
        <f>+'EVALUACION CON CONTROLES'!O20</f>
        <v>Posterior al proceso de selección.</v>
      </c>
      <c r="V15" s="132" t="str">
        <f>+'EVALUACION CON CONTROLES'!P20</f>
        <v>Previo al  proceso de contratación.</v>
      </c>
      <c r="W15" s="132" t="str">
        <f>+'EVALUACION CON CONTROLES'!Q20</f>
        <v>Mediante una revisión técnica, jurídica, económica financiera minuciosa de los documentos del proceso contractual.</v>
      </c>
      <c r="X15" s="132" t="str">
        <f>+'EVALUACION CON CONTROLES'!R20</f>
        <v>Previo al acta de inicio</v>
      </c>
    </row>
    <row r="16" spans="2:24" ht="106.5" customHeight="1" x14ac:dyDescent="0.15">
      <c r="B16" s="132">
        <v>6</v>
      </c>
      <c r="C16" s="132" t="str">
        <f>+'EVALUACION CON CONTROLES'!C21:F21</f>
        <v>Falta de constitución o constitución tardía de la garantía única. Aceptación de garantías que no se ajustan a lo contemplado en el contrato</v>
      </c>
      <c r="D16" s="133" t="str">
        <f>+'EVALUACION CON CONTROLES'!B21</f>
        <v>CONTRATACIÓN</v>
      </c>
      <c r="E16" s="133" t="str">
        <f>IFERROR(VLOOKUP(C16,'IDENTIFICACION Y ANALISIS'!$B$19:$F$80,3,FALSE()),"")</f>
        <v>General</v>
      </c>
      <c r="F16" s="133" t="str">
        <f>IFERROR(VLOOKUP(C16,'IDENTIFICACION Y ANALISIS'!$B$19:$F$80,4,FALSE()),"")</f>
        <v>Interno</v>
      </c>
      <c r="G16" s="132" t="str">
        <f>+EVALUACION!H22</f>
        <v>Incumplimiento en la atención de la necesidad que da origen al proceso contractual y a la meta a atender o el detrimento patrimonial del FDLCH.</v>
      </c>
      <c r="H16" s="132">
        <f>+EVALUACION!I22</f>
        <v>2</v>
      </c>
      <c r="I16" s="132">
        <f>+EVALUACION!J22</f>
        <v>3</v>
      </c>
      <c r="J16" s="132">
        <f>+EVALUACION!K22</f>
        <v>5</v>
      </c>
      <c r="K16" s="133" t="str">
        <f>+EVALUACION!L22</f>
        <v>MEDIO</v>
      </c>
      <c r="L16" s="132" t="s">
        <v>248</v>
      </c>
      <c r="M16" s="133">
        <v>50</v>
      </c>
      <c r="N16" s="132" t="str">
        <f>+'EVALUACION CON CONTROLES'!G21</f>
        <v>Verificación por parte del supervisor de la constitución y aprobación de las garantías dentro de los plazos y con los amparos exigidos en el contrato, antes del inicio de la ejecución.</v>
      </c>
      <c r="O16" s="132">
        <f>+'EVALUACION CON CONTROLES'!I21</f>
        <v>1</v>
      </c>
      <c r="P16" s="132">
        <f>+'EVALUACION CON CONTROLES'!J21</f>
        <v>2</v>
      </c>
      <c r="Q16" s="132">
        <f>+'EVALUACION CON CONTROLES'!K21</f>
        <v>3</v>
      </c>
      <c r="R16" s="133" t="str">
        <f>+'EVALUACION CON CONTROLES'!L21</f>
        <v>BAJO</v>
      </c>
      <c r="S16" s="132" t="str">
        <f>+'EVALUACION CON CONTROLES'!M21</f>
        <v>SI</v>
      </c>
      <c r="T16" s="132" t="str">
        <f>+'EVALUACION CON CONTROLES'!N21</f>
        <v>FDLCH</v>
      </c>
      <c r="U16" s="132" t="str">
        <f>+'EVALUACION CON CONTROLES'!O21</f>
        <v>Posterior al proceso de contratación</v>
      </c>
      <c r="V16" s="132" t="str">
        <f>+'EVALUACION CON CONTROLES'!P21</f>
        <v>Previo al  proceso de acta de inicio del contrato</v>
      </c>
      <c r="W16" s="132" t="str">
        <f>+'EVALUACION CON CONTROLES'!Q21</f>
        <v>Mediante una revisión jurídica,  minuciosa de las garantías cargadas a SECOP II.</v>
      </c>
      <c r="X16" s="132" t="str">
        <f>+'EVALUACION CON CONTROLES'!R21</f>
        <v>Previo al inicio de tapa de contratación</v>
      </c>
    </row>
    <row r="17" spans="2:24" ht="106.5" customHeight="1" x14ac:dyDescent="0.15">
      <c r="B17" s="132">
        <v>7</v>
      </c>
      <c r="C17" s="132" t="str">
        <f>+'EVALUACION CON CONTROLES'!C22:F22</f>
        <v>Falta de solicitud o solicitud tardía del registro  presupuestal</v>
      </c>
      <c r="D17" s="133" t="str">
        <f>+'EVALUACION CON CONTROLES'!B22</f>
        <v>CONTRATACIÓN</v>
      </c>
      <c r="E17" s="133" t="str">
        <f>IFERROR(VLOOKUP(C17,'IDENTIFICACION Y ANALISIS'!$B$19:$F$80,3,FALSE()),"")</f>
        <v>General</v>
      </c>
      <c r="F17" s="133" t="str">
        <f>IFERROR(VLOOKUP(C17,'IDENTIFICACION Y ANALISIS'!$B$19:$F$80,4,FALSE()),"")</f>
        <v>Interno</v>
      </c>
      <c r="G17" s="132" t="str">
        <f>+EVALUACION!H23</f>
        <v>Pérdida de tiempo por la necesidad de generar el registro presupuestal, sin que sea atendida la necesidad de la entidad. Cancelación del proceso contractual.</v>
      </c>
      <c r="H17" s="132">
        <f>+EVALUACION!I23</f>
        <v>2</v>
      </c>
      <c r="I17" s="132">
        <f>+EVALUACION!J23</f>
        <v>3</v>
      </c>
      <c r="J17" s="132">
        <f>+EVALUACION!K23</f>
        <v>5</v>
      </c>
      <c r="K17" s="133" t="str">
        <f>+EVALUACION!L23</f>
        <v>MEDIO</v>
      </c>
      <c r="L17" s="132" t="s">
        <v>248</v>
      </c>
      <c r="M17" s="133">
        <v>50</v>
      </c>
      <c r="N17" s="132" t="str">
        <f>+'EVALUACION CON CONTROLES'!G22</f>
        <v>Firma del acta de inicio condicionada a la generación previa del registro presupuestal por parte del área financiera del FDLCH.</v>
      </c>
      <c r="O17" s="132">
        <f>+'EVALUACION CON CONTROLES'!I22</f>
        <v>1</v>
      </c>
      <c r="P17" s="132">
        <f>+'EVALUACION CON CONTROLES'!J22</f>
        <v>1</v>
      </c>
      <c r="Q17" s="132">
        <f>+'EVALUACION CON CONTROLES'!K22</f>
        <v>2</v>
      </c>
      <c r="R17" s="133" t="str">
        <f>+'EVALUACION CON CONTROLES'!L22</f>
        <v>BAJO</v>
      </c>
      <c r="S17" s="132" t="str">
        <f>+'EVALUACION CON CONTROLES'!M22</f>
        <v>SI</v>
      </c>
      <c r="T17" s="132" t="str">
        <f>+'EVALUACION CON CONTROLES'!N22</f>
        <v>FDLCH</v>
      </c>
      <c r="U17" s="132" t="str">
        <f>+'EVALUACION CON CONTROLES'!O22</f>
        <v>Previo a la etapa de contratación.</v>
      </c>
      <c r="V17" s="132" t="str">
        <f>+'EVALUACION CON CONTROLES'!P22</f>
        <v>Previo al  proceso de firma del contrato</v>
      </c>
      <c r="W17" s="132" t="str">
        <f>+'EVALUACION CON CONTROLES'!Q22</f>
        <v>Confirmación de existencia del registro presupuestal por parte del área contable del FDLCH.</v>
      </c>
      <c r="X17" s="132" t="str">
        <f>+'EVALUACION CON CONTROLES'!R22</f>
        <v>Previo al inicio de tapa de contratación</v>
      </c>
    </row>
    <row r="18" spans="2:24" ht="106.5" customHeight="1" x14ac:dyDescent="0.15">
      <c r="B18" s="132">
        <v>8</v>
      </c>
      <c r="C18" s="132" t="str">
        <f>+'EVALUACION CON CONTROLES'!C23:F23</f>
        <v>Adjudicar el contrato a un proponente que no cuente con la capacidad de infraestructura (estaciones de servicio habilitadas) suficiente para garantizar el suministro de combustible requerido por el parque automotor del FDLCH.</v>
      </c>
      <c r="D18" s="133" t="str">
        <f>+'EVALUACION CON CONTROLES'!B23</f>
        <v>CONTRATACIÓN</v>
      </c>
      <c r="E18" s="133" t="str">
        <f>IFERROR(VLOOKUP(C18,'IDENTIFICACION Y ANALISIS'!$B$19:$F$80,3,FALSE()),"")</f>
        <v>Especifico</v>
      </c>
      <c r="F18" s="133" t="str">
        <f>IFERROR(VLOOKUP(C18,'IDENTIFICACION Y ANALISIS'!$B$19:$F$80,4,FALSE()),"")</f>
        <v>Interno</v>
      </c>
      <c r="G18" s="132" t="str">
        <f>+EVALUACION!H24</f>
        <v>No se satisface la necesidad de suministro de combustible del parque automotor, afectando la operación misional de la Entidad.</v>
      </c>
      <c r="H18" s="132">
        <f>+EVALUACION!I24</f>
        <v>2</v>
      </c>
      <c r="I18" s="132">
        <f>+EVALUACION!J24</f>
        <v>3</v>
      </c>
      <c r="J18" s="132">
        <f>+EVALUACION!K24</f>
        <v>5</v>
      </c>
      <c r="K18" s="133" t="str">
        <f>+EVALUACION!L24</f>
        <v>MEDIO</v>
      </c>
      <c r="L18" s="132" t="s">
        <v>176</v>
      </c>
      <c r="M18" s="133">
        <v>100</v>
      </c>
      <c r="N18" s="132" t="str">
        <f>+'EVALUACION CON CONTROLES'!G23</f>
        <v>Verificación previa, dentro de los requisitos habilitantes, de la existencia y habilitación de estaciones de servicio del proponente con cobertura suficiente para atender el parque automotor del FDLCH, como condición para la evaluación de la oferta.</v>
      </c>
      <c r="O18" s="132">
        <f>+'EVALUACION CON CONTROLES'!I23</f>
        <v>1</v>
      </c>
      <c r="P18" s="132">
        <f>+'EVALUACION CON CONTROLES'!J23</f>
        <v>2</v>
      </c>
      <c r="Q18" s="132">
        <f>+'EVALUACION CON CONTROLES'!K23</f>
        <v>3</v>
      </c>
      <c r="R18" s="133" t="str">
        <f>+'EVALUACION CON CONTROLES'!L23</f>
        <v>BAJO</v>
      </c>
      <c r="S18" s="132" t="str">
        <f>+'EVALUACION CON CONTROLES'!M23</f>
        <v>NO</v>
      </c>
      <c r="T18" s="132" t="str">
        <f>+'EVALUACION CON CONTROLES'!N23</f>
        <v>FDLCH</v>
      </c>
      <c r="U18" s="132" t="str">
        <f>+'EVALUACION CON CONTROLES'!O23</f>
        <v>Inicio del contrato</v>
      </c>
      <c r="V18" s="132" t="str">
        <f>+'EVALUACION CON CONTROLES'!P23</f>
        <v>Durante la ejecución del contrato.</v>
      </c>
      <c r="W18" s="132" t="str">
        <f>+'EVALUACION CON CONTROLES'!Q23</f>
        <v>Muestreos aleatorios de calidad.</v>
      </c>
      <c r="X18" s="132" t="str">
        <f>+'EVALUACION CON CONTROLES'!R23</f>
        <v>MENSUAL</v>
      </c>
    </row>
    <row r="19" spans="2:24" ht="106.5" customHeight="1" x14ac:dyDescent="0.15">
      <c r="B19" s="132">
        <v>9</v>
      </c>
      <c r="C19" s="132" t="str">
        <f>+'EVALUACION CON CONTROLES'!C24:F24</f>
        <v>Presentación de reclamos de terceros sobre la selección del oferente que retrasen el perfeccionamiento del contrato.</v>
      </c>
      <c r="D19" s="133" t="s">
        <v>54</v>
      </c>
      <c r="E19" s="133" t="str">
        <f>IFERROR(VLOOKUP(C19,'IDENTIFICACION Y ANALISIS'!$B$19:$F$80,3,FALSE()),"")</f>
        <v>General</v>
      </c>
      <c r="F19" s="133" t="str">
        <f>IFERROR(VLOOKUP(C19,'IDENTIFICACION Y ANALISIS'!$B$19:$F$80,4,FALSE()),"")</f>
        <v>Externo</v>
      </c>
      <c r="G19" s="132" t="str">
        <f>+EVALUACION!H25</f>
        <v>Demora en la ejecución contractual. Riesgo de suspensión de proceso contractual.</v>
      </c>
      <c r="H19" s="132">
        <f>+EVALUACION!I25</f>
        <v>2</v>
      </c>
      <c r="I19" s="132">
        <f>+EVALUACION!J25</f>
        <v>3</v>
      </c>
      <c r="J19" s="132">
        <f>+EVALUACION!K25</f>
        <v>5</v>
      </c>
      <c r="K19" s="133" t="str">
        <f>+EVALUACION!L25</f>
        <v>MEDIO</v>
      </c>
      <c r="L19" s="132" t="s">
        <v>213</v>
      </c>
      <c r="M19" s="133">
        <v>100</v>
      </c>
      <c r="N19" s="132" t="str">
        <f>+'EVALUACION CON CONTROLES'!G24</f>
        <v>Revisión de reclamos con base en las condiciones precontractuales, mediante la definición de requisitos habilitantes claros y objetivos, la publicación oportuna del proceso y la respuesta motivada a las observaciones dentro de los términos de ley.</v>
      </c>
      <c r="O19" s="132">
        <f>+'EVALUACION CON CONTROLES'!I24</f>
        <v>1</v>
      </c>
      <c r="P19" s="132">
        <f>+'EVALUACION CON CONTROLES'!J24</f>
        <v>2</v>
      </c>
      <c r="Q19" s="132">
        <f>+'EVALUACION CON CONTROLES'!K24</f>
        <v>3</v>
      </c>
      <c r="R19" s="133" t="str">
        <f>+'EVALUACION CON CONTROLES'!L24</f>
        <v>BAJO</v>
      </c>
      <c r="S19" s="132" t="str">
        <f>+'EVALUACION CON CONTROLES'!M24</f>
        <v>NO</v>
      </c>
      <c r="T19" s="132" t="str">
        <f>+'EVALUACION CON CONTROLES'!N24</f>
        <v>FDLCH</v>
      </c>
      <c r="U19" s="132" t="str">
        <f>+'EVALUACION CON CONTROLES'!O24</f>
        <v>Etapa de contratación.</v>
      </c>
      <c r="V19" s="132" t="str">
        <f>+'EVALUACION CON CONTROLES'!P24</f>
        <v>Previo al  proceso de firma del contrato</v>
      </c>
      <c r="W19" s="132" t="str">
        <f>+'EVALUACION CON CONTROLES'!Q24</f>
        <v>Mediante una revisión técnica, jurídica, económica financiera minuciosa de los documentos del proceso contractual.</v>
      </c>
      <c r="X19" s="132" t="str">
        <f>+'EVALUACION CON CONTROLES'!R24</f>
        <v>Etapa precontractual</v>
      </c>
    </row>
    <row r="20" spans="2:24" ht="106.5" customHeight="1" x14ac:dyDescent="0.15">
      <c r="B20" s="132">
        <v>10</v>
      </c>
      <c r="C20" s="132" t="str">
        <f>+'EVALUACION CON CONTROLES'!C25:F25</f>
        <v>El contratista no realiza el suministro de combustible en las condiciones técnicas y de calidad establecidas</v>
      </c>
      <c r="D20" s="133" t="str">
        <f>+'EVALUACION CON CONTROLES'!B25</f>
        <v>EJECUCIÓN</v>
      </c>
      <c r="E20" s="133" t="str">
        <f>IFERROR(VLOOKUP(C20,'IDENTIFICACION Y ANALISIS'!$B$19:$F$80,3,FALSE()),"")</f>
        <v>Especifico</v>
      </c>
      <c r="F20" s="133" t="str">
        <f>IFERROR(VLOOKUP(C20,'IDENTIFICACION Y ANALISIS'!$B$19:$F$80,4,FALSE()),"")</f>
        <v>Externo</v>
      </c>
      <c r="G20" s="132" t="str">
        <f>+EVALUACION!H26</f>
        <v>Afecta la ejecución y el cumplimiento del suministro de combustible, no ejecución contractual, y posible afectación de los vehículos del parque automotor.</v>
      </c>
      <c r="H20" s="132">
        <f>+EVALUACION!I26</f>
        <v>3</v>
      </c>
      <c r="I20" s="132">
        <f>+EVALUACION!J26</f>
        <v>5</v>
      </c>
      <c r="J20" s="132">
        <f>+EVALUACION!K26</f>
        <v>8</v>
      </c>
      <c r="K20" s="133" t="str">
        <f>+EVALUACION!L26</f>
        <v>EXTREMO</v>
      </c>
      <c r="L20" s="132" t="s">
        <v>213</v>
      </c>
      <c r="M20" s="133">
        <v>100</v>
      </c>
      <c r="N20" s="132" t="str">
        <f>+'EVALUACION CON CONTROLES'!G25</f>
        <v>El supervisor del contrato verificará de forma constante la calidad del combustible suministrado y el cumplimiento de las condiciones técnicas pactadas; previo al pago se verificará el cumplimiento de las obligaciones del contratista; ante incumplimiento se adelantarán los requerimientos y el respectivo procedimiento sancionatorio ante la oficina de contratos.</v>
      </c>
      <c r="O20" s="132">
        <f>+'EVALUACION CON CONTROLES'!I25</f>
        <v>1</v>
      </c>
      <c r="P20" s="132">
        <f>+'EVALUACION CON CONTROLES'!J25</f>
        <v>4</v>
      </c>
      <c r="Q20" s="132">
        <f>+'EVALUACION CON CONTROLES'!K25</f>
        <v>5</v>
      </c>
      <c r="R20" s="133" t="str">
        <f>+'EVALUACION CON CONTROLES'!L25</f>
        <v>MEDIO</v>
      </c>
      <c r="S20" s="132" t="str">
        <f>+'EVALUACION CON CONTROLES'!M25</f>
        <v>NO</v>
      </c>
      <c r="T20" s="132" t="str">
        <f>+'EVALUACION CON CONTROLES'!N25</f>
        <v>CONTRATISTA</v>
      </c>
      <c r="U20" s="132">
        <f>+'EVALUACION CON CONTROLES'!O25</f>
        <v>2026</v>
      </c>
      <c r="V20" s="132" t="str">
        <f>+'EVALUACION CON CONTROLES'!P25</f>
        <v>Fecha en que finaliza el contrato.</v>
      </c>
      <c r="W20" s="132" t="str">
        <f>+'EVALUACION CON CONTROLES'!Q25</f>
        <v>seguimiento equipo de trabajo conforme hojas de vida</v>
      </c>
      <c r="X20" s="132" t="str">
        <f>+'EVALUACION CON CONTROLES'!R25</f>
        <v>durante toda la ejecución</v>
      </c>
    </row>
    <row r="21" spans="2:24" ht="106.5" customHeight="1" x14ac:dyDescent="0.15">
      <c r="B21" s="132">
        <v>11</v>
      </c>
      <c r="C21" s="132" t="str">
        <f>+'EVALUACION CON CONTROLES'!C26:F26</f>
        <v>Cambio en la regulación normativa para el suministro y precio de los combustibles</v>
      </c>
      <c r="D21" s="133" t="str">
        <f>+'EVALUACION CON CONTROLES'!B26</f>
        <v>EJECUCIÓN</v>
      </c>
      <c r="E21" s="133" t="str">
        <f>IFERROR(VLOOKUP(C21,'IDENTIFICACION Y ANALISIS'!$B$19:$F$80,3,FALSE()),"")</f>
        <v>General</v>
      </c>
      <c r="F21" s="133" t="str">
        <f>IFERROR(VLOOKUP(C21,'IDENTIFICACION Y ANALISIS'!$B$19:$F$80,4,FALSE()),"")</f>
        <v>Externo</v>
      </c>
      <c r="G21" s="132" t="str">
        <f>+EVALUACION!H27</f>
        <v>Costos adicionales por cambios en las regulaciones para el suministro de combustible que afecten la estructura de costos del contrato.</v>
      </c>
      <c r="H21" s="132">
        <f>+EVALUACION!I27</f>
        <v>1</v>
      </c>
      <c r="I21" s="132">
        <f>+EVALUACION!J27</f>
        <v>4</v>
      </c>
      <c r="J21" s="132">
        <f>+EVALUACION!K27</f>
        <v>5</v>
      </c>
      <c r="K21" s="133" t="str">
        <f>+EVALUACION!L27</f>
        <v>MEDIO</v>
      </c>
      <c r="L21" s="132" t="s">
        <v>218</v>
      </c>
      <c r="M21" s="133" t="s">
        <v>249</v>
      </c>
      <c r="N21" s="132" t="str">
        <f>+'EVALUACION CON CONTROLES'!G26</f>
        <v>Se evaluará el impacto de las nuevas regulaciones para determinar el efecto económico en la estructura de costos del contrato; los documentos del proceso contemplan que el contratista debe tener en cuenta los posibles incrementos regulatorios al momento de presentar su oferta.</v>
      </c>
      <c r="O21" s="132">
        <f>+'EVALUACION CON CONTROLES'!I26</f>
        <v>1</v>
      </c>
      <c r="P21" s="132">
        <f>+'EVALUACION CON CONTROLES'!J26</f>
        <v>2</v>
      </c>
      <c r="Q21" s="132">
        <f>+'EVALUACION CON CONTROLES'!K26</f>
        <v>3</v>
      </c>
      <c r="R21" s="133" t="str">
        <f>+'EVALUACION CON CONTROLES'!L26</f>
        <v>BAJO</v>
      </c>
      <c r="S21" s="132" t="str">
        <f>+'EVALUACION CON CONTROLES'!M26</f>
        <v>SI</v>
      </c>
      <c r="T21" s="132" t="str">
        <f>+'EVALUACION CON CONTROLES'!N26</f>
        <v>FDLCH Y CONTRATISTA</v>
      </c>
      <c r="U21" s="132">
        <f>+'EVALUACION CON CONTROLES'!O26</f>
        <v>2026</v>
      </c>
      <c r="V21" s="132" t="str">
        <f>+'EVALUACION CON CONTROLES'!P26</f>
        <v>Fecha en que finaliza el contrato.</v>
      </c>
      <c r="W21" s="132" t="str">
        <f>+'EVALUACION CON CONTROLES'!Q26</f>
        <v>Revisión de los precios del mercado antes del proceso de selección del proveedor de las ayudas técnicas.</v>
      </c>
      <c r="X21" s="132" t="str">
        <f>+'EVALUACION CON CONTROLES'!R26</f>
        <v>Mensual</v>
      </c>
    </row>
    <row r="22" spans="2:24" ht="106.5" customHeight="1" x14ac:dyDescent="0.15">
      <c r="B22" s="132">
        <v>12</v>
      </c>
      <c r="C22" s="134" t="str">
        <f>+'EVALUACION CON CONTROLES'!C27:F27</f>
        <v>Interrupción de la ejecución del contrato debido a desastres naturales que afecten el suministro de combustible</v>
      </c>
      <c r="D22" s="135" t="str">
        <f>+'EVALUACION CON CONTROLES'!B27</f>
        <v>EJECUCIÓN</v>
      </c>
      <c r="E22" s="135" t="str">
        <f>IFERROR(VLOOKUP(C22,'IDENTIFICACION Y ANALISIS'!$B$19:$F$80,3,FALSE()),"")</f>
        <v>General</v>
      </c>
      <c r="F22" s="135" t="str">
        <f>IFERROR(VLOOKUP(C22,'IDENTIFICACION Y ANALISIS'!$B$19:$F$80,4,FALSE()),"")</f>
        <v>Externo</v>
      </c>
      <c r="G22" s="134" t="str">
        <f>+EVALUACION!H28</f>
        <v>Demoras o retardos en la ejecución del contrato, o interrupción del suministro de combustible al parque automotor.</v>
      </c>
      <c r="H22" s="132">
        <f>+EVALUACION!I28</f>
        <v>1</v>
      </c>
      <c r="I22" s="132">
        <f>+EVALUACION!J28</f>
        <v>4</v>
      </c>
      <c r="J22" s="132">
        <f>+EVALUACION!K28</f>
        <v>5</v>
      </c>
      <c r="K22" s="133" t="str">
        <f>+EVALUACION!L28</f>
        <v>MEDIO</v>
      </c>
      <c r="L22" s="132" t="s">
        <v>218</v>
      </c>
      <c r="M22" s="133" t="s">
        <v>249</v>
      </c>
      <c r="N22" s="132" t="str">
        <f>+'EVALUACION CON CONTROLES'!G27</f>
        <v>Se evaluará el impacto del evento de fuerza mayor para determinar si da lugar a la suspensión temporal del contrato; el contratista deberá activar los mecanismos necesarios para continuar la prestación del servicio en las condiciones pactadas, siempre que las circunstancias lo permitan.</v>
      </c>
      <c r="O22" s="132">
        <f>+'EVALUACION CON CONTROLES'!I27</f>
        <v>1</v>
      </c>
      <c r="P22" s="132">
        <f>+'EVALUACION CON CONTROLES'!J27</f>
        <v>2</v>
      </c>
      <c r="Q22" s="132">
        <f>+'EVALUACION CON CONTROLES'!K27</f>
        <v>3</v>
      </c>
      <c r="R22" s="133" t="str">
        <f>+'EVALUACION CON CONTROLES'!L27</f>
        <v>BAJO</v>
      </c>
      <c r="S22" s="132" t="str">
        <f>+'EVALUACION CON CONTROLES'!M27</f>
        <v>NO</v>
      </c>
      <c r="T22" s="132" t="str">
        <f>+'EVALUACION CON CONTROLES'!N27</f>
        <v>FDLCH Y CONTRATISTA</v>
      </c>
      <c r="U22" s="132" t="str">
        <f>+'EVALUACION CON CONTROLES'!O27</f>
        <v>Durante la etapa precontractual y ejecución del contrato.</v>
      </c>
      <c r="V22" s="132" t="str">
        <f>+'EVALUACION CON CONTROLES'!P27</f>
        <v>Fecha en que finaliza el contrato.</v>
      </c>
      <c r="W22" s="132" t="str">
        <f>+'EVALUACION CON CONTROLES'!Q27</f>
        <v>Evaluación semanal</v>
      </c>
      <c r="X22" s="132" t="str">
        <f>+'EVALUACION CON CONTROLES'!R27</f>
        <v>Permanente durante la ejecución del contrato</v>
      </c>
    </row>
    <row r="23" spans="2:24" ht="144.75" customHeight="1" x14ac:dyDescent="0.15">
      <c r="B23" s="132">
        <v>13</v>
      </c>
      <c r="C23" s="132" t="str">
        <f>+'EVALUACION CON CONTROLES'!C28:F28</f>
        <v>Interrupción del suministro de combustible debido a huelgas, paros o alteraciones del orden público que afecten las estaciones de servicio</v>
      </c>
      <c r="D23" s="133" t="str">
        <f>+'EVALUACION CON CONTROLES'!B28</f>
        <v>EJECUCIÓN</v>
      </c>
      <c r="E23" s="133" t="str">
        <f>IFERROR(VLOOKUP(C23,'IDENTIFICACION Y ANALISIS'!$B$19:$F$80,3,FALSE()),"")</f>
        <v>General</v>
      </c>
      <c r="F23" s="133" t="str">
        <f>IFERROR(VLOOKUP(C23,'IDENTIFICACION Y ANALISIS'!$B$19:$F$80,4,FALSE()),"")</f>
        <v>Externo</v>
      </c>
      <c r="G23" s="132" t="str">
        <f>+EVALUACION!H29</f>
        <v>Cierre o bloqueo de las estaciones de servicio, impidiendo el suministro oportuno de combustible al parque automotor de la Entidad.</v>
      </c>
      <c r="H23" s="132">
        <f>+EVALUACION!I29</f>
        <v>2</v>
      </c>
      <c r="I23" s="132">
        <f>+EVALUACION!J29</f>
        <v>4</v>
      </c>
      <c r="J23" s="132">
        <f>+EVALUACION!K29</f>
        <v>6</v>
      </c>
      <c r="K23" s="133" t="str">
        <f>+EVALUACION!L29</f>
        <v>ALTO</v>
      </c>
      <c r="L23" s="132" t="s">
        <v>213</v>
      </c>
      <c r="M23" s="133">
        <v>100</v>
      </c>
      <c r="N23" s="134" t="str">
        <f>+'EVALUACION CON CONTROLES'!G28</f>
        <v>Ante la advertencia de un posible cierre o bloqueo de las estaciones de servicio, el riesgo será asumido por el contratista, quien deberá adoptar medidas inmediatas (estaciones de servicio alternas) para garantizar el suministro sin interrupciones, so pena de la aplicación de las cláusulas penales o multas a que haya lugar.</v>
      </c>
      <c r="O23" s="132">
        <f>+'EVALUACION CON CONTROLES'!I28</f>
        <v>1</v>
      </c>
      <c r="P23" s="132">
        <f>+'EVALUACION CON CONTROLES'!J28</f>
        <v>3</v>
      </c>
      <c r="Q23" s="132">
        <f>+'EVALUACION CON CONTROLES'!K28</f>
        <v>4</v>
      </c>
      <c r="R23" s="133" t="str">
        <f>+'EVALUACION CON CONTROLES'!L28</f>
        <v>BAJO</v>
      </c>
      <c r="S23" s="132" t="str">
        <f>+'EVALUACION CON CONTROLES'!M28</f>
        <v>NO</v>
      </c>
      <c r="T23" s="132" t="str">
        <f>+'EVALUACION CON CONTROLES'!N28</f>
        <v>CONTRATISTA</v>
      </c>
      <c r="U23" s="132" t="str">
        <f>+'EVALUACION CON CONTROLES'!O28</f>
        <v>Desde la formalización del contrato.</v>
      </c>
      <c r="V23" s="132" t="str">
        <f>+'EVALUACION CON CONTROLES'!P28</f>
        <v>Fecha en que finaliza el contrato.</v>
      </c>
      <c r="W23" s="132" t="str">
        <f>+'EVALUACION CON CONTROLES'!Q28</f>
        <v>Evaluación semanal del cumplimiento de las entregas,</v>
      </c>
      <c r="X23" s="132" t="str">
        <f>+'EVALUACION CON CONTROLES'!R28</f>
        <v>Durante la  planeación. 
Durante la ejecución.
Permanente.</v>
      </c>
    </row>
    <row r="24" spans="2:24" ht="145.5" customHeight="1" x14ac:dyDescent="0.15">
      <c r="B24" s="132">
        <v>14</v>
      </c>
      <c r="C24" s="132" t="str">
        <f>+'EVALUACION CON CONTROLES'!C29:F29</f>
        <v>Posibilidad de agotamiento anticipado del presupuesto oficial o de variaciones en el consumo de combustible del parque automotor, debido a que el contrato se ejecuta bajo la modalidad de monto agotable</v>
      </c>
      <c r="D24" s="133" t="str">
        <f>+'EVALUACION CON CONTROLES'!B29</f>
        <v>EJECUCIÓN</v>
      </c>
      <c r="E24" s="133" t="str">
        <f>IFERROR(VLOOKUP(C24,'IDENTIFICACION Y ANALISIS'!$B$19:$F$80,3,FALSE()),"")</f>
        <v>Especifico</v>
      </c>
      <c r="F24" s="133" t="str">
        <f>IFERROR(VLOOKUP(C24,'IDENTIFICACION Y ANALISIS'!$B$19:$F$80,4,FALSE()),"")</f>
        <v>Interno</v>
      </c>
      <c r="G24" s="132" t="str">
        <f>+EVALUACION!H30</f>
        <v>Insuficiencia de recursos para atender la totalidad de las necesidades de combustible del parque automotor durante la vigencia del contrato, o subejecución del presupuesto asignado.</v>
      </c>
      <c r="H24" s="132">
        <f>+EVALUACION!I30</f>
        <v>2</v>
      </c>
      <c r="I24" s="132">
        <f>+EVALUACION!J30</f>
        <v>3</v>
      </c>
      <c r="J24" s="132">
        <f>+EVALUACION!K30</f>
        <v>5</v>
      </c>
      <c r="K24" s="133" t="str">
        <f>+EVALUACION!L30</f>
        <v>MEDIO</v>
      </c>
      <c r="L24" s="132" t="s">
        <v>176</v>
      </c>
      <c r="M24" s="133">
        <v>100</v>
      </c>
      <c r="N24" s="132" t="str">
        <f>+'EVALUACION CON CONTROLES'!G29</f>
        <v>El supervisor del contrato realizará seguimiento mensual al consumo de combustible frente al presupuesto disponible y al saldo del monto agotable, con el fin de anticipar ajustes en la programación del parque automotor o gestionar oportunamente las adiciones presupuestales a que haya lugar.</v>
      </c>
      <c r="O24" s="132">
        <f>+'EVALUACION CON CONTROLES'!I29</f>
        <v>1</v>
      </c>
      <c r="P24" s="132">
        <f>+'EVALUACION CON CONTROLES'!J29</f>
        <v>2</v>
      </c>
      <c r="Q24" s="132">
        <f>+'EVALUACION CON CONTROLES'!K29</f>
        <v>3</v>
      </c>
      <c r="R24" s="133" t="str">
        <f>+'EVALUACION CON CONTROLES'!L29</f>
        <v>BAJO</v>
      </c>
      <c r="S24" s="132" t="str">
        <f>+'EVALUACION CON CONTROLES'!M29</f>
        <v>SI</v>
      </c>
      <c r="T24" s="132" t="str">
        <f>+'EVALUACION CON CONTROLES'!N29</f>
        <v>FDLCH</v>
      </c>
      <c r="U24" s="132" t="str">
        <f>+'EVALUACION CON CONTROLES'!O29</f>
        <v>Desde la formalización del contrato.</v>
      </c>
      <c r="V24" s="132" t="str">
        <f>+'EVALUACION CON CONTROLES'!P29</f>
        <v>Fecha de liquidación del contrato.</v>
      </c>
      <c r="W24" s="132" t="str">
        <f>+'EVALUACION CON CONTROLES'!Q29</f>
        <v>Una adecuada supervisión del contrato</v>
      </c>
      <c r="X24" s="132" t="str">
        <f>+'EVALUACION CON CONTROLES'!R29</f>
        <v>Durante la  planeación. 
Durante la ejecución.
Permanente.</v>
      </c>
    </row>
    <row r="25" spans="2:24" ht="148.5" customHeight="1" x14ac:dyDescent="0.15">
      <c r="B25" s="132">
        <v>15</v>
      </c>
      <c r="C25" s="134" t="str">
        <f>+'EVALUACION CON CONTROLES'!C30:F30</f>
        <v>Suministro de combustible con especificaciones de calidad diferentes a las exigidas por la normatividad técnica vigente, que afecte el funcionamiento de los vehículos del parque automotor</v>
      </c>
      <c r="D25" s="133" t="str">
        <f>+'EVALUACION CON CONTROLES'!B30</f>
        <v>EJECUCIÓN</v>
      </c>
      <c r="E25" s="133" t="str">
        <f>IFERROR(VLOOKUP(C25,'IDENTIFICACION Y ANALISIS'!$B$19:$F$80,3,FALSE()),"")</f>
        <v>Especifico</v>
      </c>
      <c r="F25" s="133" t="str">
        <f>IFERROR(VLOOKUP(C25,'IDENTIFICACION Y ANALISIS'!$B$19:$F$80,4,FALSE()),"")</f>
        <v>Externo</v>
      </c>
      <c r="G25" s="132" t="str">
        <f>+EVALUACION!H31</f>
        <v>Daños mecánicos en los vehículos del parque automotor, sobrecostos de mantenimiento correctivo y afectación de la operación de la Entidad.</v>
      </c>
      <c r="H25" s="132">
        <f>+EVALUACION!I31</f>
        <v>2</v>
      </c>
      <c r="I25" s="132">
        <f>+EVALUACION!J31</f>
        <v>4</v>
      </c>
      <c r="J25" s="132">
        <f>+EVALUACION!K31</f>
        <v>6</v>
      </c>
      <c r="K25" s="133" t="str">
        <f>+EVALUACION!L31</f>
        <v>ALTO</v>
      </c>
      <c r="L25" s="132" t="s">
        <v>213</v>
      </c>
      <c r="M25" s="133">
        <v>100</v>
      </c>
      <c r="N25" s="132" t="str">
        <f>+'EVALUACION CON CONTROLES'!G30</f>
        <v>Exigencia al contratista de certificados de calidad del combustible suministrado conforme a la normatividad técnica vigente (NTC), con verificación periódica por parte del supervisor y toma de muestras cuando se evidencien anomalías en el funcionamiento de los vehículos.</v>
      </c>
      <c r="O25" s="132">
        <f>+'EVALUACION CON CONTROLES'!I30</f>
        <v>1</v>
      </c>
      <c r="P25" s="132">
        <f>+'EVALUACION CON CONTROLES'!J30</f>
        <v>3</v>
      </c>
      <c r="Q25" s="132">
        <f>+'EVALUACION CON CONTROLES'!K30</f>
        <v>4</v>
      </c>
      <c r="R25" s="133" t="str">
        <f>+'EVALUACION CON CONTROLES'!L30</f>
        <v>BAJO</v>
      </c>
      <c r="S25" s="132" t="str">
        <f>+'EVALUACION CON CONTROLES'!M30</f>
        <v>SI</v>
      </c>
      <c r="T25" s="132" t="str">
        <f>+'EVALUACION CON CONTROLES'!N30</f>
        <v>CONTRATISTA</v>
      </c>
      <c r="U25" s="132" t="str">
        <f>+'EVALUACION CON CONTROLES'!O30</f>
        <v>Desde el periodo de ejecución</v>
      </c>
      <c r="V25" s="132" t="str">
        <f>+'EVALUACION CON CONTROLES'!P30</f>
        <v>Fecha de liquidación del contrato.</v>
      </c>
      <c r="W25" s="132" t="str">
        <f>+'EVALUACION CON CONTROLES'!Q30</f>
        <v>Una supervisión adecuada de los plazos establecidos por el contratista.</v>
      </c>
      <c r="X25" s="132" t="str">
        <f>+'EVALUACION CON CONTROLES'!R30</f>
        <v>MENSUAL</v>
      </c>
    </row>
    <row r="26" spans="2:24" ht="106.5" customHeight="1" x14ac:dyDescent="0.15">
      <c r="B26" s="132">
        <v>16</v>
      </c>
      <c r="C26" s="132" t="str">
        <f>+'EVALUACION CON CONTROLES'!C31:F31</f>
        <v>Desabastecimiento de combustible en el mercado que afecte la capacidad del contratista de cumplir con el suministro</v>
      </c>
      <c r="D26" s="133" t="str">
        <f>+'EVALUACION CON CONTROLES'!B31</f>
        <v>EJECUCIÓN</v>
      </c>
      <c r="E26" s="133" t="str">
        <f>IFERROR(VLOOKUP(C26,'IDENTIFICACION Y ANALISIS'!$B$19:$F$80,3,FALSE()),"")</f>
        <v>General</v>
      </c>
      <c r="F26" s="133" t="str">
        <f>IFERROR(VLOOKUP(C26,'IDENTIFICACION Y ANALISIS'!$B$19:$F$80,4,FALSE()),"")</f>
        <v>Externo</v>
      </c>
      <c r="G26" s="132" t="str">
        <f>+EVALUACION!H32</f>
        <v>Imposibilidad temporal de atender las necesidades de combustible del parque automotor por escasez generalizada en el mercado.</v>
      </c>
      <c r="H26" s="132">
        <f>+EVALUACION!I32</f>
        <v>1</v>
      </c>
      <c r="I26" s="132">
        <f>+EVALUACION!J32</f>
        <v>3</v>
      </c>
      <c r="J26" s="132">
        <f>+EVALUACION!K32</f>
        <v>4</v>
      </c>
      <c r="K26" s="133" t="str">
        <f>+EVALUACION!L32</f>
        <v>BAJO</v>
      </c>
      <c r="L26" s="132" t="s">
        <v>213</v>
      </c>
      <c r="M26" s="133">
        <v>100</v>
      </c>
      <c r="N26" s="132" t="str">
        <f>+'EVALUACION CON CONTROLES'!G31</f>
        <v>El contratista deberá contar con proveedores alternos o fuentes de abastecimiento de respaldo que garanticen la continuidad del suministro ante situaciones de desabastecimiento generalizado en el mercado.</v>
      </c>
      <c r="O26" s="132">
        <f>+'EVALUACION CON CONTROLES'!I31</f>
        <v>1</v>
      </c>
      <c r="P26" s="132">
        <f>+'EVALUACION CON CONTROLES'!J31</f>
        <v>1</v>
      </c>
      <c r="Q26" s="132">
        <f>+'EVALUACION CON CONTROLES'!K31</f>
        <v>2</v>
      </c>
      <c r="R26" s="133" t="str">
        <f>+'EVALUACION CON CONTROLES'!L31</f>
        <v>BAJO</v>
      </c>
      <c r="S26" s="132" t="str">
        <f>+'EVALUACION CON CONTROLES'!M31</f>
        <v>NO</v>
      </c>
      <c r="T26" s="132" t="str">
        <f>+'EVALUACION CON CONTROLES'!N31</f>
        <v>CONTRATISTA</v>
      </c>
      <c r="U26" s="132" t="str">
        <f>+'EVALUACION CON CONTROLES'!O31</f>
        <v>Desde el periodo de ejecución</v>
      </c>
      <c r="V26" s="132" t="str">
        <f>+'EVALUACION CON CONTROLES'!P31</f>
        <v>Fecha en la que se finaliza la afectación.</v>
      </c>
      <c r="W26" s="132" t="str">
        <f>+'EVALUACION CON CONTROLES'!Q31</f>
        <v xml:space="preserve">Una supervisión adecuada del cumplimiento junto a la verificación del método para la aprobación de insumos que se pretendan adquirir </v>
      </c>
      <c r="X26" s="132" t="str">
        <f>+'EVALUACION CON CONTROLES'!R31</f>
        <v>Permanente durante la ejecución del contrato</v>
      </c>
    </row>
    <row r="27" spans="2:24" ht="13.5" customHeight="1" x14ac:dyDescent="0.15">
      <c r="B27" s="136"/>
      <c r="X27" s="127"/>
    </row>
    <row r="28" spans="2:24" ht="13.5" customHeight="1" x14ac:dyDescent="0.15">
      <c r="B28" s="136"/>
      <c r="E28" s="123"/>
      <c r="F28" s="156" t="s">
        <v>250</v>
      </c>
      <c r="G28" s="156"/>
      <c r="H28" s="123"/>
      <c r="I28" s="123"/>
      <c r="J28" s="157" t="s">
        <v>238</v>
      </c>
      <c r="K28" s="157"/>
      <c r="L28" s="157"/>
      <c r="M28" s="157"/>
      <c r="X28" s="127"/>
    </row>
    <row r="29" spans="2:24" ht="13.5" customHeight="1" x14ac:dyDescent="0.15">
      <c r="B29" s="136"/>
      <c r="E29" s="158" t="s">
        <v>129</v>
      </c>
      <c r="F29" s="137" t="s">
        <v>130</v>
      </c>
      <c r="G29" s="137" t="s">
        <v>131</v>
      </c>
      <c r="H29" s="123"/>
      <c r="I29" s="123"/>
      <c r="J29" s="159" t="s">
        <v>130</v>
      </c>
      <c r="K29" s="159"/>
      <c r="L29" s="159" t="s">
        <v>131</v>
      </c>
      <c r="M29" s="159"/>
      <c r="X29" s="127"/>
    </row>
    <row r="30" spans="2:24" ht="13.5" customHeight="1" x14ac:dyDescent="0.15">
      <c r="B30" s="136"/>
      <c r="E30" s="158"/>
      <c r="F30" s="132" t="s">
        <v>132</v>
      </c>
      <c r="G30" s="132">
        <v>1</v>
      </c>
      <c r="H30" s="123"/>
      <c r="I30" s="123"/>
      <c r="J30" s="160" t="s">
        <v>133</v>
      </c>
      <c r="K30" s="160"/>
      <c r="L30" s="160">
        <v>1</v>
      </c>
      <c r="M30" s="160"/>
      <c r="X30" s="127"/>
    </row>
    <row r="31" spans="2:24" ht="13.5" customHeight="1" x14ac:dyDescent="0.15">
      <c r="B31" s="136"/>
      <c r="E31" s="158"/>
      <c r="F31" s="132" t="s">
        <v>134</v>
      </c>
      <c r="G31" s="132">
        <v>2</v>
      </c>
      <c r="H31" s="123"/>
      <c r="I31" s="123"/>
      <c r="J31" s="160" t="s">
        <v>135</v>
      </c>
      <c r="K31" s="160"/>
      <c r="L31" s="160">
        <v>2</v>
      </c>
      <c r="M31" s="160"/>
      <c r="X31" s="127"/>
    </row>
    <row r="32" spans="2:24" ht="13.5" customHeight="1" x14ac:dyDescent="0.15">
      <c r="B32" s="136"/>
      <c r="E32" s="158"/>
      <c r="F32" s="132" t="s">
        <v>136</v>
      </c>
      <c r="G32" s="132">
        <v>3</v>
      </c>
      <c r="H32" s="123"/>
      <c r="I32" s="123"/>
      <c r="J32" s="160" t="s">
        <v>137</v>
      </c>
      <c r="K32" s="160"/>
      <c r="L32" s="160">
        <v>3</v>
      </c>
      <c r="M32" s="160"/>
      <c r="X32" s="127"/>
    </row>
    <row r="33" spans="2:24" ht="13.5" customHeight="1" x14ac:dyDescent="0.15">
      <c r="B33" s="136"/>
      <c r="E33" s="158"/>
      <c r="F33" s="132" t="s">
        <v>138</v>
      </c>
      <c r="G33" s="132">
        <v>4</v>
      </c>
      <c r="H33" s="123"/>
      <c r="I33" s="123"/>
      <c r="J33" s="160" t="s">
        <v>139</v>
      </c>
      <c r="K33" s="160"/>
      <c r="L33" s="160">
        <v>4</v>
      </c>
      <c r="M33" s="160"/>
      <c r="X33" s="127"/>
    </row>
    <row r="34" spans="2:24" ht="13.5" customHeight="1" x14ac:dyDescent="0.15">
      <c r="B34" s="136"/>
      <c r="E34" s="158"/>
      <c r="F34" s="132" t="s">
        <v>140</v>
      </c>
      <c r="G34" s="132">
        <v>5</v>
      </c>
      <c r="H34" s="123"/>
      <c r="I34" s="123"/>
      <c r="J34" s="160" t="s">
        <v>141</v>
      </c>
      <c r="K34" s="160"/>
      <c r="L34" s="160">
        <v>5</v>
      </c>
      <c r="M34" s="160"/>
      <c r="X34" s="127"/>
    </row>
    <row r="35" spans="2:24" ht="13.5" customHeight="1" x14ac:dyDescent="0.15">
      <c r="B35" s="136"/>
      <c r="D35" s="123"/>
      <c r="E35" s="123"/>
      <c r="F35" s="123"/>
      <c r="G35" s="123"/>
      <c r="H35" s="123"/>
      <c r="I35" s="123"/>
      <c r="J35" s="123"/>
      <c r="K35" s="123"/>
      <c r="L35" s="123"/>
      <c r="M35" s="123"/>
      <c r="X35" s="127"/>
    </row>
    <row r="36" spans="2:24" ht="13.5" customHeight="1" x14ac:dyDescent="0.15">
      <c r="B36" s="136"/>
      <c r="D36" s="157" t="s">
        <v>142</v>
      </c>
      <c r="E36" s="157"/>
      <c r="F36" s="157"/>
      <c r="G36" s="157"/>
      <c r="H36" s="157"/>
      <c r="I36" s="157"/>
      <c r="J36" s="157"/>
      <c r="K36" s="157"/>
      <c r="X36" s="127"/>
    </row>
    <row r="37" spans="2:24" ht="13.5" customHeight="1" x14ac:dyDescent="0.15">
      <c r="B37" s="136"/>
      <c r="D37" s="159" t="s">
        <v>130</v>
      </c>
      <c r="E37" s="159" t="s">
        <v>131</v>
      </c>
      <c r="F37" s="161" t="s">
        <v>133</v>
      </c>
      <c r="G37" s="161"/>
      <c r="H37" s="161" t="s">
        <v>135</v>
      </c>
      <c r="I37" s="161"/>
      <c r="J37" s="138" t="s">
        <v>137</v>
      </c>
      <c r="K37" s="138" t="s">
        <v>139</v>
      </c>
      <c r="L37" s="137" t="s">
        <v>141</v>
      </c>
      <c r="P37" s="157" t="s">
        <v>155</v>
      </c>
      <c r="Q37" s="157"/>
      <c r="R37" s="157"/>
      <c r="S37" s="157"/>
      <c r="T37" s="157"/>
      <c r="X37" s="127"/>
    </row>
    <row r="38" spans="2:24" ht="13.5" customHeight="1" x14ac:dyDescent="0.15">
      <c r="B38" s="136"/>
      <c r="D38" s="159"/>
      <c r="E38" s="159"/>
      <c r="F38" s="162">
        <v>1</v>
      </c>
      <c r="G38" s="162"/>
      <c r="H38" s="162">
        <v>2</v>
      </c>
      <c r="I38" s="162"/>
      <c r="J38" s="139">
        <v>3</v>
      </c>
      <c r="K38" s="139">
        <v>4</v>
      </c>
      <c r="L38" s="139">
        <v>5</v>
      </c>
      <c r="P38" s="161" t="s">
        <v>142</v>
      </c>
      <c r="Q38" s="161"/>
      <c r="R38" s="161"/>
      <c r="S38" s="161" t="s">
        <v>130</v>
      </c>
      <c r="T38" s="161"/>
      <c r="X38" s="127"/>
    </row>
    <row r="39" spans="2:24" ht="13.5" customHeight="1" x14ac:dyDescent="0.15">
      <c r="B39" s="136"/>
      <c r="D39" s="132" t="s">
        <v>132</v>
      </c>
      <c r="E39" s="140">
        <v>1</v>
      </c>
      <c r="F39" s="163">
        <v>2</v>
      </c>
      <c r="G39" s="163"/>
      <c r="H39" s="163">
        <v>3</v>
      </c>
      <c r="I39" s="163"/>
      <c r="J39" s="141">
        <v>4</v>
      </c>
      <c r="K39" s="142">
        <v>5</v>
      </c>
      <c r="L39" s="143">
        <v>6</v>
      </c>
      <c r="P39" s="164" t="s">
        <v>156</v>
      </c>
      <c r="Q39" s="164"/>
      <c r="R39" s="164"/>
      <c r="S39" s="165" t="s">
        <v>157</v>
      </c>
      <c r="T39" s="165"/>
      <c r="X39" s="127"/>
    </row>
    <row r="40" spans="2:24" ht="13.5" customHeight="1" x14ac:dyDescent="0.15">
      <c r="B40" s="136"/>
      <c r="D40" s="132" t="s">
        <v>134</v>
      </c>
      <c r="E40" s="140">
        <v>2</v>
      </c>
      <c r="F40" s="163">
        <v>3</v>
      </c>
      <c r="G40" s="163"/>
      <c r="H40" s="163">
        <v>4</v>
      </c>
      <c r="I40" s="163"/>
      <c r="J40" s="142">
        <v>5</v>
      </c>
      <c r="K40" s="143">
        <v>6</v>
      </c>
      <c r="L40" s="143">
        <v>7</v>
      </c>
      <c r="P40" s="166" t="s">
        <v>158</v>
      </c>
      <c r="Q40" s="166"/>
      <c r="R40" s="166"/>
      <c r="S40" s="165" t="s">
        <v>159</v>
      </c>
      <c r="T40" s="165"/>
      <c r="X40" s="127"/>
    </row>
    <row r="41" spans="2:24" ht="13.5" customHeight="1" x14ac:dyDescent="0.15">
      <c r="B41" s="136"/>
      <c r="D41" s="132" t="s">
        <v>136</v>
      </c>
      <c r="E41" s="140">
        <v>3</v>
      </c>
      <c r="F41" s="163">
        <v>4</v>
      </c>
      <c r="G41" s="163"/>
      <c r="H41" s="167">
        <v>5</v>
      </c>
      <c r="I41" s="167"/>
      <c r="J41" s="143">
        <v>6</v>
      </c>
      <c r="K41" s="143">
        <v>7</v>
      </c>
      <c r="L41" s="144">
        <v>8</v>
      </c>
      <c r="P41" s="167">
        <v>5</v>
      </c>
      <c r="Q41" s="167"/>
      <c r="R41" s="167"/>
      <c r="S41" s="165" t="s">
        <v>160</v>
      </c>
      <c r="T41" s="165"/>
      <c r="X41" s="127"/>
    </row>
    <row r="42" spans="2:24" ht="13.5" customHeight="1" x14ac:dyDescent="0.15">
      <c r="B42" s="136"/>
      <c r="D42" s="132" t="s">
        <v>138</v>
      </c>
      <c r="E42" s="140">
        <v>4</v>
      </c>
      <c r="F42" s="167">
        <v>5</v>
      </c>
      <c r="G42" s="167"/>
      <c r="H42" s="166">
        <v>6</v>
      </c>
      <c r="I42" s="166"/>
      <c r="J42" s="143">
        <v>7</v>
      </c>
      <c r="K42" s="144">
        <v>8</v>
      </c>
      <c r="L42" s="144">
        <v>9</v>
      </c>
      <c r="P42" s="163" t="s">
        <v>161</v>
      </c>
      <c r="Q42" s="163"/>
      <c r="R42" s="163"/>
      <c r="S42" s="165" t="s">
        <v>162</v>
      </c>
      <c r="T42" s="165"/>
      <c r="X42" s="127"/>
    </row>
    <row r="43" spans="2:24" ht="13.5" customHeight="1" x14ac:dyDescent="0.15">
      <c r="B43" s="136"/>
      <c r="D43" s="132" t="s">
        <v>140</v>
      </c>
      <c r="E43" s="140">
        <v>5</v>
      </c>
      <c r="F43" s="166">
        <v>6</v>
      </c>
      <c r="G43" s="166"/>
      <c r="H43" s="166">
        <v>7</v>
      </c>
      <c r="I43" s="166"/>
      <c r="J43" s="144">
        <v>8</v>
      </c>
      <c r="K43" s="144">
        <v>9</v>
      </c>
      <c r="L43" s="144">
        <v>10</v>
      </c>
      <c r="X43" s="127"/>
    </row>
    <row r="44" spans="2:24" ht="13.5" customHeight="1" x14ac:dyDescent="0.15">
      <c r="B44" s="145"/>
      <c r="C44" s="146"/>
      <c r="D44" s="147"/>
      <c r="E44" s="147"/>
      <c r="F44" s="147"/>
      <c r="G44" s="147"/>
      <c r="H44" s="147"/>
      <c r="I44" s="147"/>
      <c r="J44" s="147"/>
      <c r="K44" s="147"/>
      <c r="L44" s="147"/>
      <c r="M44" s="147"/>
      <c r="N44" s="146"/>
      <c r="O44" s="146"/>
      <c r="P44" s="146"/>
      <c r="Q44" s="146"/>
      <c r="R44" s="146"/>
      <c r="S44" s="146"/>
      <c r="T44" s="146"/>
      <c r="U44" s="146"/>
      <c r="V44" s="146"/>
      <c r="W44" s="146"/>
      <c r="X44" s="148"/>
    </row>
    <row r="45" spans="2:24" ht="16.5" customHeight="1" x14ac:dyDescent="0.15">
      <c r="D45" s="123"/>
      <c r="F45" s="123"/>
      <c r="G45" s="123"/>
      <c r="H45" s="123"/>
      <c r="I45" s="123"/>
      <c r="J45" s="123"/>
      <c r="K45" s="123"/>
      <c r="L45" s="123"/>
      <c r="M45" s="123"/>
      <c r="N45" s="123"/>
      <c r="O45" s="123"/>
      <c r="P45" s="123"/>
      <c r="Q45" s="123"/>
      <c r="R45" s="123"/>
    </row>
    <row r="46" spans="2:24" ht="16.5" customHeight="1" x14ac:dyDescent="0.15">
      <c r="D46" s="123"/>
      <c r="F46" s="123"/>
      <c r="G46" s="123"/>
      <c r="H46" s="123"/>
      <c r="I46" s="123"/>
      <c r="J46" s="123"/>
      <c r="K46" s="123"/>
      <c r="L46" s="123"/>
      <c r="M46" s="123"/>
      <c r="N46" s="123"/>
      <c r="O46" s="123"/>
      <c r="P46" s="123"/>
      <c r="Q46" s="123"/>
      <c r="R46" s="123"/>
    </row>
    <row r="47" spans="2:24" ht="12.75" hidden="1" customHeight="1" x14ac:dyDescent="0.15">
      <c r="D47" s="123"/>
      <c r="F47" s="123"/>
      <c r="G47" s="123"/>
      <c r="H47" s="123"/>
      <c r="I47" s="123"/>
      <c r="J47" s="123"/>
      <c r="K47" s="123"/>
      <c r="L47" s="123"/>
      <c r="M47" s="123"/>
      <c r="N47" s="123"/>
      <c r="O47" s="123"/>
      <c r="P47" s="123"/>
      <c r="Q47" s="123"/>
      <c r="R47" s="123"/>
    </row>
    <row r="48" spans="2:24" ht="13.5" hidden="1" customHeight="1" x14ac:dyDescent="0.15">
      <c r="B48" s="122" t="s">
        <v>213</v>
      </c>
      <c r="D48" s="123"/>
      <c r="F48" s="123"/>
      <c r="G48" s="123"/>
      <c r="H48" s="123"/>
      <c r="I48" s="123"/>
      <c r="J48" s="123"/>
      <c r="K48" s="123"/>
      <c r="L48" s="123"/>
      <c r="M48" s="123"/>
      <c r="N48" s="123"/>
      <c r="O48" s="123"/>
      <c r="P48" s="123"/>
      <c r="Q48" s="123"/>
      <c r="R48" s="123"/>
    </row>
    <row r="49" spans="2:18" ht="13.5" hidden="1" customHeight="1" x14ac:dyDescent="0.15">
      <c r="B49" s="122" t="s">
        <v>251</v>
      </c>
      <c r="D49" s="149"/>
      <c r="F49" s="123"/>
      <c r="G49" s="149"/>
      <c r="H49" s="149"/>
      <c r="I49" s="149"/>
      <c r="J49" s="149"/>
      <c r="K49" s="149"/>
      <c r="L49" s="149"/>
      <c r="M49" s="149"/>
      <c r="N49" s="149"/>
      <c r="O49" s="149"/>
      <c r="P49" s="149"/>
      <c r="Q49" s="149"/>
      <c r="R49" s="149"/>
    </row>
    <row r="50" spans="2:18" ht="13.5" customHeight="1" x14ac:dyDescent="0.15">
      <c r="B50" s="122" t="s">
        <v>252</v>
      </c>
      <c r="D50" s="123"/>
      <c r="F50" s="123"/>
      <c r="G50" s="123"/>
      <c r="H50" s="123"/>
      <c r="I50" s="123"/>
      <c r="J50" s="123"/>
      <c r="K50" s="123"/>
      <c r="L50" s="123"/>
      <c r="M50" s="123"/>
      <c r="N50" s="123"/>
      <c r="O50" s="123"/>
      <c r="P50" s="123"/>
      <c r="Q50" s="123"/>
      <c r="R50" s="123"/>
    </row>
    <row r="51" spans="2:18" ht="13.5" customHeight="1" x14ac:dyDescent="0.15">
      <c r="D51" s="123"/>
      <c r="F51" s="123"/>
      <c r="G51" s="123"/>
      <c r="H51" s="123"/>
      <c r="I51" s="123"/>
      <c r="J51" s="123"/>
      <c r="K51" s="123"/>
      <c r="L51" s="123"/>
      <c r="M51" s="123"/>
      <c r="N51" s="123"/>
      <c r="O51" s="123"/>
      <c r="P51" s="123"/>
      <c r="Q51" s="123"/>
      <c r="R51" s="123"/>
    </row>
    <row r="52" spans="2:18" ht="13.5" customHeight="1" x14ac:dyDescent="0.15">
      <c r="D52" s="123"/>
      <c r="F52" s="123"/>
      <c r="G52" s="123"/>
      <c r="H52" s="123"/>
      <c r="I52" s="123"/>
      <c r="J52" s="123"/>
      <c r="K52" s="123"/>
      <c r="L52" s="123"/>
      <c r="M52" s="123"/>
      <c r="N52" s="123"/>
      <c r="O52" s="123"/>
      <c r="P52" s="123"/>
      <c r="Q52" s="123"/>
      <c r="R52" s="123"/>
    </row>
    <row r="53" spans="2:18" ht="12.75" customHeight="1" x14ac:dyDescent="0.15">
      <c r="D53" s="123"/>
      <c r="F53" s="123"/>
      <c r="G53" s="123"/>
      <c r="H53" s="123"/>
      <c r="I53" s="123"/>
      <c r="J53" s="123"/>
      <c r="K53" s="123"/>
      <c r="L53" s="123"/>
      <c r="M53" s="123"/>
      <c r="N53" s="123"/>
      <c r="O53" s="123"/>
      <c r="P53" s="123"/>
      <c r="Q53" s="123"/>
      <c r="R53" s="123"/>
    </row>
    <row r="54" spans="2:18" ht="12.75" customHeight="1" x14ac:dyDescent="0.15">
      <c r="D54" s="123"/>
    </row>
    <row r="55" spans="2:18" ht="13.5" customHeight="1" x14ac:dyDescent="0.15">
      <c r="D55" s="123"/>
    </row>
  </sheetData>
  <mergeCells count="49">
    <mergeCell ref="F43:G43"/>
    <mergeCell ref="H43:I43"/>
    <mergeCell ref="F41:G41"/>
    <mergeCell ref="H41:I41"/>
    <mergeCell ref="P41:R41"/>
    <mergeCell ref="S41:T41"/>
    <mergeCell ref="F42:G42"/>
    <mergeCell ref="H42:I42"/>
    <mergeCell ref="P42:R42"/>
    <mergeCell ref="S42:T42"/>
    <mergeCell ref="F39:G39"/>
    <mergeCell ref="H39:I39"/>
    <mergeCell ref="P39:R39"/>
    <mergeCell ref="S39:T39"/>
    <mergeCell ref="F40:G40"/>
    <mergeCell ref="H40:I40"/>
    <mergeCell ref="P40:R40"/>
    <mergeCell ref="S40:T40"/>
    <mergeCell ref="P37:T37"/>
    <mergeCell ref="F38:G38"/>
    <mergeCell ref="H38:I38"/>
    <mergeCell ref="P38:R38"/>
    <mergeCell ref="S38:T38"/>
    <mergeCell ref="D36:K36"/>
    <mergeCell ref="D37:D38"/>
    <mergeCell ref="E37:E38"/>
    <mergeCell ref="F37:G37"/>
    <mergeCell ref="H37:I37"/>
    <mergeCell ref="B9:R9"/>
    <mergeCell ref="F28:G28"/>
    <mergeCell ref="J28:M28"/>
    <mergeCell ref="E29:E34"/>
    <mergeCell ref="J29:K29"/>
    <mergeCell ref="L29:M29"/>
    <mergeCell ref="J30:K30"/>
    <mergeCell ref="L30:M30"/>
    <mergeCell ref="J31:K31"/>
    <mergeCell ref="L31:M31"/>
    <mergeCell ref="J32:K32"/>
    <mergeCell ref="L32:M32"/>
    <mergeCell ref="J33:K33"/>
    <mergeCell ref="L33:M33"/>
    <mergeCell ref="J34:K34"/>
    <mergeCell ref="L34:M34"/>
    <mergeCell ref="B2:B4"/>
    <mergeCell ref="C2:V4"/>
    <mergeCell ref="W2:X4"/>
    <mergeCell ref="B6:X6"/>
    <mergeCell ref="B7:X8"/>
  </mergeCells>
  <conditionalFormatting sqref="K11:K25">
    <cfRule type="cellIs" dxfId="7" priority="2" operator="equal">
      <formula>"EXTREMO"</formula>
    </cfRule>
    <cfRule type="cellIs" dxfId="6" priority="3" operator="equal">
      <formula>"ALTO"</formula>
    </cfRule>
    <cfRule type="cellIs" dxfId="5" priority="4" operator="equal">
      <formula>"MEDIO"</formula>
    </cfRule>
    <cfRule type="cellIs" dxfId="4" priority="5" operator="equal">
      <formula>"BAJO"</formula>
    </cfRule>
  </conditionalFormatting>
  <conditionalFormatting sqref="R11:R25">
    <cfRule type="cellIs" dxfId="3" priority="6" operator="equal">
      <formula>"EXTREMO"</formula>
    </cfRule>
    <cfRule type="cellIs" dxfId="2" priority="7" operator="equal">
      <formula>"ALTO"</formula>
    </cfRule>
    <cfRule type="cellIs" dxfId="1" priority="8" operator="equal">
      <formula>"MEDIO"</formula>
    </cfRule>
    <cfRule type="cellIs" dxfId="0" priority="9" operator="equal">
      <formula>"BAJO"</formula>
    </cfRule>
  </conditionalFormatting>
  <printOptions horizontalCentered="1" verticalCentered="1"/>
  <pageMargins left="0.25" right="0.25" top="0.75" bottom="0.75" header="0.511811023622047" footer="0.511811023622047"/>
  <pageSetup scale="45" orientation="landscape" horizontalDpi="300" verticalDpi="300"/>
  <rowBreaks count="2" manualBreakCount="2">
    <brk id="16" max="16383" man="1"/>
    <brk id="23" max="16383" man="1"/>
  </rowBreaks>
  <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dc:description/>
  <cp:lastModifiedBy>Liliana Angelica Ramirez Alvarez</cp:lastModifiedBy>
  <cp:revision>0</cp:revision>
  <dcterms:created xsi:type="dcterms:W3CDTF">2007-06-14T01:55:06Z</dcterms:created>
  <dcterms:modified xsi:type="dcterms:W3CDTF">2026-09-17T00:11:11Z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0x01010029222AA7957F2F4C82FF4CE45781D5C2</vt:lpwstr>
  </property>
</Properties>
</file>