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co.olaya\Desktop\minima cuantia\9. DESFRIBILADOR  MI PROCESO\3. Doc. finales - ajustados\"/>
    </mc:Choice>
  </mc:AlternateContent>
  <bookViews>
    <workbookView xWindow="0" yWindow="0" windowWidth="11475" windowHeight="6225" tabRatio="900" firstSheet="4" activeTab="4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TRATAMIENTO'!$B$2:$X$43</definedName>
    <definedName name="_xlnm.Print_Area" localSheetId="0">CONTEXTO!$B$2:$F$19</definedName>
    <definedName name="_xlnm.Print_Area" localSheetId="2">EVALUACION!$B$2:$L$59</definedName>
    <definedName name="_xlnm.Print_Area" localSheetId="3">'EVALUACION CON CONTROLES'!$B$2:$R$45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TRATAMIENTO'!$B$47:$B$49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0" i="11" l="1"/>
  <c r="L20" i="11" s="1"/>
  <c r="J11" i="15" l="1"/>
  <c r="N12" i="6"/>
  <c r="J21" i="15" l="1"/>
  <c r="N11" i="6"/>
  <c r="K17" i="11" l="1"/>
  <c r="L17" i="11" s="1"/>
  <c r="B12" i="15"/>
  <c r="C11" i="15"/>
  <c r="B11" i="15"/>
  <c r="I11" i="15" l="1"/>
  <c r="O11" i="6" s="1"/>
  <c r="P11" i="6"/>
  <c r="C11" i="6"/>
  <c r="F11" i="6" s="1"/>
  <c r="J11" i="6"/>
  <c r="G12" i="6"/>
  <c r="H12" i="6"/>
  <c r="I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G23" i="6"/>
  <c r="H23" i="6"/>
  <c r="I23" i="6"/>
  <c r="N23" i="6"/>
  <c r="S23" i="6"/>
  <c r="T23" i="6"/>
  <c r="U23" i="6"/>
  <c r="V23" i="6"/>
  <c r="W23" i="6"/>
  <c r="X23" i="6"/>
  <c r="G24" i="6"/>
  <c r="H24" i="6"/>
  <c r="I24" i="6"/>
  <c r="N24" i="6"/>
  <c r="S24" i="6"/>
  <c r="T24" i="6"/>
  <c r="U24" i="6"/>
  <c r="V24" i="6"/>
  <c r="W24" i="6"/>
  <c r="X24" i="6"/>
  <c r="G25" i="6"/>
  <c r="H25" i="6"/>
  <c r="I25" i="6"/>
  <c r="N25" i="6"/>
  <c r="S25" i="6"/>
  <c r="T25" i="6"/>
  <c r="U25" i="6"/>
  <c r="V25" i="6"/>
  <c r="W25" i="6"/>
  <c r="X25" i="6"/>
  <c r="B23" i="15"/>
  <c r="D23" i="6" s="1"/>
  <c r="C23" i="15"/>
  <c r="C23" i="6" s="1"/>
  <c r="I23" i="15"/>
  <c r="J23" i="15"/>
  <c r="P23" i="6" s="1"/>
  <c r="B24" i="15"/>
  <c r="D24" i="6" s="1"/>
  <c r="C24" i="15"/>
  <c r="C24" i="6" s="1"/>
  <c r="I24" i="15"/>
  <c r="J24" i="15"/>
  <c r="P24" i="6" s="1"/>
  <c r="B25" i="15"/>
  <c r="D25" i="6" s="1"/>
  <c r="C25" i="15"/>
  <c r="C25" i="6" s="1"/>
  <c r="I25" i="15"/>
  <c r="J25" i="15"/>
  <c r="P25" i="6" s="1"/>
  <c r="B13" i="15"/>
  <c r="D13" i="6" s="1"/>
  <c r="C13" i="15"/>
  <c r="C13" i="6" s="1"/>
  <c r="I13" i="15"/>
  <c r="J13" i="15"/>
  <c r="P13" i="6" s="1"/>
  <c r="B14" i="15"/>
  <c r="D14" i="6" s="1"/>
  <c r="C14" i="15"/>
  <c r="C14" i="6" s="1"/>
  <c r="I14" i="15"/>
  <c r="O14" i="6" s="1"/>
  <c r="J14" i="15"/>
  <c r="P14" i="6" s="1"/>
  <c r="B15" i="15"/>
  <c r="D15" i="6" s="1"/>
  <c r="C15" i="15"/>
  <c r="C15" i="6" s="1"/>
  <c r="I15" i="15"/>
  <c r="O15" i="6" s="1"/>
  <c r="J15" i="15"/>
  <c r="P15" i="6" s="1"/>
  <c r="B16" i="15"/>
  <c r="D16" i="6" s="1"/>
  <c r="C16" i="15"/>
  <c r="C16" i="6" s="1"/>
  <c r="I16" i="15"/>
  <c r="O16" i="6" s="1"/>
  <c r="J16" i="15"/>
  <c r="P16" i="6" s="1"/>
  <c r="B17" i="15"/>
  <c r="D17" i="6" s="1"/>
  <c r="C17" i="15"/>
  <c r="C17" i="6" s="1"/>
  <c r="I17" i="15"/>
  <c r="O17" i="6" s="1"/>
  <c r="J17" i="15"/>
  <c r="P17" i="6" s="1"/>
  <c r="B18" i="15"/>
  <c r="D18" i="6" s="1"/>
  <c r="C18" i="15"/>
  <c r="C18" i="6" s="1"/>
  <c r="I18" i="15"/>
  <c r="O18" i="6" s="1"/>
  <c r="J18" i="15"/>
  <c r="P18" i="6" s="1"/>
  <c r="B19" i="15"/>
  <c r="D19" i="6" s="1"/>
  <c r="C19" i="15"/>
  <c r="C19" i="6" s="1"/>
  <c r="I19" i="15"/>
  <c r="O19" i="6" s="1"/>
  <c r="J19" i="15"/>
  <c r="P19" i="6" s="1"/>
  <c r="B20" i="15"/>
  <c r="D20" i="6" s="1"/>
  <c r="C20" i="15"/>
  <c r="C20" i="6" s="1"/>
  <c r="I20" i="15"/>
  <c r="O20" i="6" s="1"/>
  <c r="J20" i="15"/>
  <c r="P20" i="6" s="1"/>
  <c r="B21" i="15"/>
  <c r="D21" i="6" s="1"/>
  <c r="C21" i="15"/>
  <c r="C21" i="6" s="1"/>
  <c r="I21" i="15"/>
  <c r="O21" i="6" s="1"/>
  <c r="P21" i="6"/>
  <c r="B22" i="15"/>
  <c r="D22" i="6" s="1"/>
  <c r="C22" i="15"/>
  <c r="C22" i="6" s="1"/>
  <c r="F22" i="6" s="1"/>
  <c r="I22" i="15"/>
  <c r="J22" i="15"/>
  <c r="P22" i="6" s="1"/>
  <c r="D12" i="6"/>
  <c r="C12" i="15"/>
  <c r="C12" i="6" s="1"/>
  <c r="I12" i="15"/>
  <c r="J12" i="15"/>
  <c r="P12" i="6" s="1"/>
  <c r="K32" i="11"/>
  <c r="J25" i="6" s="1"/>
  <c r="K31" i="11"/>
  <c r="J24" i="6" s="1"/>
  <c r="K30" i="11"/>
  <c r="L30" i="11" s="1"/>
  <c r="K23" i="6" s="1"/>
  <c r="K29" i="11"/>
  <c r="L29" i="11" s="1"/>
  <c r="K22" i="6" s="1"/>
  <c r="K28" i="11"/>
  <c r="L28" i="11" s="1"/>
  <c r="K21" i="6" s="1"/>
  <c r="K27" i="11"/>
  <c r="L27" i="11" s="1"/>
  <c r="K20" i="6" s="1"/>
  <c r="K26" i="11"/>
  <c r="J19" i="6" s="1"/>
  <c r="K25" i="11"/>
  <c r="J18" i="6" s="1"/>
  <c r="K24" i="11"/>
  <c r="L24" i="11" s="1"/>
  <c r="K17" i="6" s="1"/>
  <c r="K23" i="11"/>
  <c r="L23" i="11" s="1"/>
  <c r="K16" i="6" s="1"/>
  <c r="K22" i="11"/>
  <c r="L22" i="11" s="1"/>
  <c r="K15" i="6" s="1"/>
  <c r="K21" i="11"/>
  <c r="L21" i="11" s="1"/>
  <c r="K14" i="6" s="1"/>
  <c r="K19" i="11"/>
  <c r="J13" i="6" s="1"/>
  <c r="K18" i="11"/>
  <c r="J12" i="6" s="1"/>
  <c r="D11" i="6"/>
  <c r="X11" i="6"/>
  <c r="W11" i="6"/>
  <c r="V11" i="6"/>
  <c r="U11" i="6"/>
  <c r="T11" i="6"/>
  <c r="S11" i="6"/>
  <c r="I11" i="6"/>
  <c r="H11" i="6"/>
  <c r="G11" i="6"/>
  <c r="J22" i="6" l="1"/>
  <c r="L32" i="11"/>
  <c r="K25" i="6" s="1"/>
  <c r="K16" i="15"/>
  <c r="Q16" i="6" s="1"/>
  <c r="J15" i="6"/>
  <c r="L25" i="11"/>
  <c r="K18" i="6" s="1"/>
  <c r="L19" i="11"/>
  <c r="K13" i="6" s="1"/>
  <c r="J16" i="6"/>
  <c r="J23" i="6"/>
  <c r="K18" i="15"/>
  <c r="L18" i="15" s="1"/>
  <c r="R18" i="6" s="1"/>
  <c r="L18" i="11"/>
  <c r="K12" i="6" s="1"/>
  <c r="J20" i="6"/>
  <c r="F17" i="6"/>
  <c r="E17" i="6"/>
  <c r="E21" i="6"/>
  <c r="F21" i="6"/>
  <c r="F19" i="6"/>
  <c r="E19" i="6"/>
  <c r="E16" i="6"/>
  <c r="F16" i="6"/>
  <c r="F20" i="6"/>
  <c r="E20" i="6"/>
  <c r="F18" i="6"/>
  <c r="E18" i="6"/>
  <c r="K19" i="15"/>
  <c r="J21" i="6"/>
  <c r="K21" i="15"/>
  <c r="L21" i="15" s="1"/>
  <c r="R21" i="6" s="1"/>
  <c r="K20" i="15"/>
  <c r="K17" i="15"/>
  <c r="L17" i="15" s="1"/>
  <c r="R17" i="6" s="1"/>
  <c r="K15" i="15"/>
  <c r="E11" i="6"/>
  <c r="L26" i="11"/>
  <c r="K19" i="6" s="1"/>
  <c r="J14" i="6"/>
  <c r="K12" i="15"/>
  <c r="L12" i="15" s="1"/>
  <c r="R12" i="6" s="1"/>
  <c r="K22" i="15"/>
  <c r="L22" i="15" s="1"/>
  <c r="R22" i="6" s="1"/>
  <c r="K14" i="15"/>
  <c r="Q14" i="6" s="1"/>
  <c r="K13" i="15"/>
  <c r="Q13" i="6" s="1"/>
  <c r="K25" i="15"/>
  <c r="L25" i="15" s="1"/>
  <c r="R25" i="6" s="1"/>
  <c r="K24" i="15"/>
  <c r="Q24" i="6" s="1"/>
  <c r="K23" i="15"/>
  <c r="L23" i="15" s="1"/>
  <c r="R23" i="6" s="1"/>
  <c r="L31" i="11"/>
  <c r="K24" i="6" s="1"/>
  <c r="O22" i="6"/>
  <c r="E12" i="6"/>
  <c r="F12" i="6"/>
  <c r="E15" i="6"/>
  <c r="F15" i="6"/>
  <c r="F14" i="6"/>
  <c r="E14" i="6"/>
  <c r="E13" i="6"/>
  <c r="F13" i="6"/>
  <c r="F25" i="6"/>
  <c r="E25" i="6"/>
  <c r="F24" i="6"/>
  <c r="E24" i="6"/>
  <c r="E23" i="6"/>
  <c r="F23" i="6"/>
  <c r="K11" i="15"/>
  <c r="O24" i="6"/>
  <c r="K11" i="6"/>
  <c r="O12" i="6"/>
  <c r="E22" i="6"/>
  <c r="O25" i="6"/>
  <c r="O23" i="6"/>
  <c r="O13" i="6"/>
  <c r="J17" i="6"/>
  <c r="Q21" i="6" l="1"/>
  <c r="Q25" i="6"/>
  <c r="Q18" i="6"/>
  <c r="L14" i="15"/>
  <c r="R14" i="6" s="1"/>
  <c r="Q17" i="6"/>
  <c r="L16" i="15"/>
  <c r="R16" i="6" s="1"/>
  <c r="Q23" i="6"/>
  <c r="L13" i="15"/>
  <c r="R13" i="6" s="1"/>
  <c r="Q12" i="6"/>
  <c r="L24" i="15"/>
  <c r="R24" i="6" s="1"/>
  <c r="Q22" i="6"/>
  <c r="Q15" i="6"/>
  <c r="L15" i="15"/>
  <c r="R15" i="6" s="1"/>
  <c r="L20" i="15"/>
  <c r="R20" i="6" s="1"/>
  <c r="Q20" i="6"/>
  <c r="Q19" i="6"/>
  <c r="L19" i="15"/>
  <c r="R19" i="6" s="1"/>
  <c r="Q11" i="6"/>
  <c r="L11" i="15"/>
  <c r="R11" i="6" s="1"/>
</calcChain>
</file>

<file path=xl/sharedStrings.xml><?xml version="1.0" encoding="utf-8"?>
<sst xmlns="http://schemas.openxmlformats.org/spreadsheetml/2006/main" count="540" uniqueCount="203">
  <si>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</si>
  <si>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</si>
  <si>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</si>
  <si>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</si>
  <si>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Contratación: CONTRATAR EL SUMINISTRO DE ELEMENTOS DE PROTECCIÓN PERSONAL PARA FUNCIONARIOS Y CONTRATISTAS DE LA ALCALDÍA LOCAL DE SAN CRISTÓBAL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</si>
  <si>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</si>
  <si>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</si>
  <si>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</si>
  <si>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</si>
  <si>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</si>
  <si>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</si>
  <si>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</si>
  <si>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</si>
  <si>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</si>
  <si>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</si>
  <si>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</si>
  <si>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</si>
  <si>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</si>
  <si>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</si>
  <si>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</si>
  <si>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</si>
  <si>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</si>
  <si>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</si>
  <si>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</si>
  <si>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</si>
  <si>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</si>
  <si>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</si>
  <si>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General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</si>
  <si>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</si>
  <si>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</si>
  <si>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</si>
  <si>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</si>
  <si>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Especifico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</si>
  <si>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</si>
  <si>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</si>
  <si>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</si>
  <si>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</si>
  <si>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</si>
  <si>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</si>
  <si>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</si>
  <si>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</si>
  <si>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</si>
  <si>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</si>
  <si>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</si>
  <si>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</si>
  <si>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</si>
  <si>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</si>
  <si>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</si>
  <si>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</si>
  <si>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</si>
  <si>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</si>
  <si>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</si>
  <si>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</si>
  <si>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Externo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</si>
  <si>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</si>
  <si>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</si>
  <si>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</si>
  <si>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</si>
  <si>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</si>
  <si>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</si>
  <si>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</si>
  <si>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</si>
  <si>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</si>
  <si>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</si>
  <si>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</si>
  <si>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</si>
  <si>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</si>
  <si>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</si>
  <si>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</si>
  <si>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</si>
  <si>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</si>
  <si>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</si>
  <si>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</si>
  <si>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</si>
  <si>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</si>
  <si>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</si>
  <si>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</si>
  <si>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</si>
  <si>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</si>
  <si>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</si>
  <si>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</si>
  <si>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</si>
  <si>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</si>
  <si>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</si>
  <si>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</si>
  <si>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</si>
  <si>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</si>
  <si>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>Estatal</t>
  </si>
  <si>
    <t>Objeto: Contratar el servicio de mantenimiento preventivo y correctivo para el desfibrilador externo automático de la Alcaldía Local de San Cristóbal vigencia 2026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</si>
  <si>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</si>
  <si>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</si>
  <si>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</si>
  <si>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</si>
  <si>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</si>
  <si>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</si>
  <si>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</si>
  <si>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</si>
  <si>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</si>
  <si>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</si>
  <si>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</si>
  <si>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</si>
  <si>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</si>
  <si>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</si>
  <si>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</si>
  <si>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Que no se logre realizar el proceso de contratación.</t>
  </si>
  <si>
    <t>Diferencia en el valor del contrato vs lo que realmente cuesta</t>
  </si>
  <si>
    <t>Que se no entregen los bienes o servicios requeridos por la Entidad</t>
  </si>
  <si>
    <t>Que el proceso no satisfaga la necesidad de la entidad</t>
  </si>
  <si>
    <t>Que estudio de sector no sea acorde con la necesidad de la Entidad</t>
  </si>
  <si>
    <t>Retardos en el proceso de contratación</t>
  </si>
  <si>
    <t>Indisponibildad del servicio o bien a contratar</t>
  </si>
  <si>
    <t>Retardo en el incio del contrato</t>
  </si>
  <si>
    <t>Se genera una diferencia en el valor del contrato, ya sea a favor o en contra de la entidad</t>
  </si>
  <si>
    <t>Se genera una indisponibilidad en la prestación del servicio</t>
  </si>
  <si>
    <t xml:space="preserve">
Incumpliendo PAC
</t>
  </si>
  <si>
    <t xml:space="preserve">Se genera una diferencia mauyor en el valor del contrato 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</si>
  <si>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</si>
  <si>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</si>
  <si>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</si>
  <si>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</si>
  <si>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</si>
  <si>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</si>
  <si>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</si>
  <si>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</si>
  <si>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</si>
  <si>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</si>
  <si>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</si>
  <si>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</si>
  <si>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</si>
  <si>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</si>
  <si>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</si>
  <si>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</si>
  <si>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</si>
  <si>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</si>
  <si>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</si>
  <si>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</si>
  <si>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</si>
  <si>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</si>
  <si>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</si>
  <si>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</si>
  <si>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</si>
  <si>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</si>
  <si>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</si>
  <si>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</si>
  <si>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</si>
  <si>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</si>
  <si>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</si>
  <si>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</si>
  <si>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</si>
  <si>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</si>
  <si>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</si>
  <si>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</si>
  <si>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</si>
  <si>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</si>
  <si>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</si>
  <si>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</si>
  <si>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</si>
  <si>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</si>
  <si>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</si>
  <si>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</si>
  <si>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Realizar revisión jurídica previa por parte de la Oficina Asesora Jurídica. Capacitación en modalidades contractuales. Checklist normativo obligatorio.</t>
  </si>
  <si>
    <t>SI</t>
  </si>
  <si>
    <t>Lider Oficina Contratación</t>
  </si>
  <si>
    <t>Desde la estructuración del proceso</t>
  </si>
  <si>
    <t>Hasta el incio de ejecución del contrato</t>
  </si>
  <si>
    <t>Al momento de la evaluación o revisión del  proceso</t>
  </si>
  <si>
    <t>Diario</t>
  </si>
  <si>
    <t>Validación cruzada de precios históricos, cotizaciones de mercado actualizadas y uso de herramientas de análisis sectorial.</t>
  </si>
  <si>
    <t>Área tecnica, financiera y juridica a cargo del proceso</t>
  </si>
  <si>
    <t>Personal idóneo y conocimientos y experiencia en los procesos de contratación</t>
  </si>
  <si>
    <t xml:space="preserve">Personal idoneo en la formulacion tecnica y financiera del proceso. </t>
  </si>
  <si>
    <t>NO</t>
  </si>
  <si>
    <t>Revisión jurídica previa obligatoria. Estandarización de modelos de actos.</t>
  </si>
  <si>
    <t>Realizar un seguimiento de cronograma de planeación y contratación</t>
  </si>
  <si>
    <t>Entidad y el contratista</t>
  </si>
  <si>
    <t>Contratista</t>
  </si>
  <si>
    <t>Establecer condiciones en el contrato que no permitan la variación en los precios y que se mantengan hasta la terminación inicial del contrato.</t>
  </si>
  <si>
    <t>Desde el inicio del contrato</t>
  </si>
  <si>
    <t>Hasta la terminación del contrato</t>
  </si>
  <si>
    <t>Ejerciendo seguimiento y ejecución del contrato</t>
  </si>
  <si>
    <t>Mensual</t>
  </si>
  <si>
    <t>Seguimiento y supervisión del contrato</t>
  </si>
  <si>
    <t>Programación PAC adecuada y generación de facturas mensuales.</t>
  </si>
  <si>
    <t>Supervisor y/o Contratista</t>
  </si>
  <si>
    <t>Realizar monitoreo a las actividades inherentes a la programacion de PAC (fecha limite, documentacion requerida y factura)</t>
  </si>
  <si>
    <t>Semanal</t>
  </si>
  <si>
    <t>Cumplir con los valores de la Oferta Economica</t>
  </si>
  <si>
    <t>Activar plan de continuidad del negocio que garantice la prestación de los servicios contratados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</si>
  <si>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</si>
  <si>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</si>
  <si>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</si>
  <si>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</si>
  <si>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</si>
  <si>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</si>
  <si>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</si>
  <si>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</si>
  <si>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</si>
  <si>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</si>
  <si>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SDG</t>
  </si>
  <si>
    <t>CONTRATISTA Y SDG</t>
  </si>
  <si>
    <t>CONTRATISTA</t>
  </si>
  <si>
    <t xml:space="preserve">Categoria </t>
  </si>
  <si>
    <t>Objeto: Contratar el servicio de mantenimiento preventivo y correctivo para el desfibrilador externo automático destinado a la atención de emergencias, incluido el suministro de consumibles y repuestos, en las condiciones técnicas y de calidad requeridas por la por la alcaldía Local de San Cristóbal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</si>
</sst>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b/>
      <sz val="12"/>
      <color rgb="FFFF0D0D"/>
      <name val="Garamond"/>
      <family val="1"/>
    </font>
    <font>
      <b/>
      <sz val="12"/>
      <color theme="1" tint="0.499984740745262"/>
      <name val="Garamond"/>
      <family val="1"/>
    </font>
    <font>
      <b/>
      <sz val="16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6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20" fillId="2" borderId="22" xfId="0" applyFont="1" applyFill="1" applyBorder="1" applyAlignment="1">
      <alignment vertical="center" wrapText="1"/>
    </xf>
    <xf numFmtId="0" fontId="20" fillId="0" borderId="22" xfId="0" applyFont="1" applyBorder="1"/>
    <xf numFmtId="0" fontId="17" fillId="2" borderId="13" xfId="0" applyFont="1" applyFill="1" applyBorder="1" applyAlignment="1">
      <alignment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20" fillId="2" borderId="23" xfId="0" applyFont="1" applyFill="1" applyBorder="1" applyAlignment="1">
      <alignment vertical="center" wrapText="1"/>
    </xf>
    <xf numFmtId="0" fontId="20" fillId="0" borderId="23" xfId="0" applyFont="1" applyBorder="1"/>
    <xf numFmtId="0" fontId="17" fillId="2" borderId="15" xfId="0" applyFont="1" applyFill="1" applyBorder="1" applyAlignment="1">
      <alignment vertical="center" wrapText="1"/>
    </xf>
    <xf numFmtId="0" fontId="17" fillId="2" borderId="16" xfId="0" applyFont="1" applyFill="1" applyBorder="1" applyAlignment="1">
      <alignment vertical="center" wrapText="1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20" fillId="0" borderId="24" xfId="0" applyFont="1" applyBorder="1"/>
    <xf numFmtId="0" fontId="17" fillId="2" borderId="18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7" fillId="2" borderId="19" xfId="0" applyFont="1" applyFill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20" fillId="2" borderId="24" xfId="0" applyFont="1" applyFill="1" applyBorder="1" applyAlignment="1">
      <alignment vertical="center" wrapText="1"/>
    </xf>
    <xf numFmtId="0" fontId="20" fillId="2" borderId="26" xfId="0" applyFont="1" applyFill="1" applyBorder="1" applyAlignment="1">
      <alignment vertical="center" wrapText="1"/>
    </xf>
    <xf numFmtId="0" fontId="17" fillId="2" borderId="20" xfId="0" applyFont="1" applyFill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0" fillId="0" borderId="26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5" xfId="0" applyFont="1" applyBorder="1" applyAlignment="1">
      <alignment vertical="center"/>
    </xf>
    <xf numFmtId="0" fontId="20" fillId="2" borderId="25" xfId="0" applyFont="1" applyFill="1" applyBorder="1" applyAlignment="1">
      <alignment vertical="center" wrapText="1"/>
    </xf>
    <xf numFmtId="0" fontId="20" fillId="0" borderId="25" xfId="0" applyFont="1" applyBorder="1"/>
    <xf numFmtId="0" fontId="17" fillId="0" borderId="21" xfId="0" applyFont="1" applyBorder="1" applyAlignment="1">
      <alignment vertical="center" wrapText="1"/>
    </xf>
    <xf numFmtId="0" fontId="20" fillId="0" borderId="1" xfId="0" applyFont="1" applyBorder="1"/>
    <xf numFmtId="0" fontId="20" fillId="0" borderId="0" xfId="0" applyFont="1"/>
    <xf numFmtId="0" fontId="20" fillId="0" borderId="2" xfId="0" applyFont="1" applyBorder="1" applyAlignment="1">
      <alignment horizontal="center"/>
    </xf>
    <xf numFmtId="0" fontId="20" fillId="0" borderId="8" xfId="0" applyFont="1" applyBorder="1"/>
    <xf numFmtId="0" fontId="20" fillId="0" borderId="10" xfId="0" applyFont="1" applyBorder="1"/>
    <xf numFmtId="0" fontId="20" fillId="0" borderId="11" xfId="0" applyFont="1" applyBorder="1" applyAlignment="1">
      <alignment horizontal="center"/>
    </xf>
    <xf numFmtId="0" fontId="21" fillId="4" borderId="29" xfId="0" applyFont="1" applyFill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2" fillId="4" borderId="31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left" vertical="center" wrapText="1"/>
    </xf>
    <xf numFmtId="0" fontId="20" fillId="0" borderId="34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center" vertical="center" wrapText="1"/>
    </xf>
    <xf numFmtId="0" fontId="20" fillId="0" borderId="39" xfId="0" applyFont="1" applyBorder="1"/>
    <xf numFmtId="0" fontId="20" fillId="0" borderId="40" xfId="0" applyFont="1" applyBorder="1"/>
    <xf numFmtId="0" fontId="20" fillId="0" borderId="41" xfId="0" applyFont="1" applyBorder="1" applyAlignment="1">
      <alignment horizontal="center"/>
    </xf>
    <xf numFmtId="0" fontId="15" fillId="3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0" fontId="14" fillId="0" borderId="1" xfId="0" applyFont="1" applyBorder="1" applyAlignment="1">
      <alignment horizontal="right" vertical="center" textRotation="90"/>
    </xf>
    <xf numFmtId="0" fontId="20" fillId="0" borderId="0" xfId="0" applyFont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28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2" fillId="4" borderId="29" xfId="0" applyFont="1" applyFill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0" fillId="0" borderId="9" xfId="0" applyFont="1" applyBorder="1" applyAlignment="1">
      <alignment vertical="center"/>
    </xf>
    <xf numFmtId="0" fontId="25" fillId="0" borderId="1" xfId="0" applyFont="1" applyBorder="1"/>
    <xf numFmtId="0" fontId="25" fillId="0" borderId="0" xfId="0" applyFont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horizontal="left"/>
    </xf>
    <xf numFmtId="0" fontId="25" fillId="0" borderId="2" xfId="0" applyFont="1" applyBorder="1" applyAlignment="1">
      <alignment horizontal="center"/>
    </xf>
    <xf numFmtId="14" fontId="24" fillId="0" borderId="3" xfId="0" applyNumberFormat="1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14" fontId="24" fillId="0" borderId="28" xfId="0" applyNumberFormat="1" applyFont="1" applyBorder="1" applyAlignment="1">
      <alignment horizontal="center" vertical="center" wrapText="1"/>
    </xf>
    <xf numFmtId="0" fontId="0" fillId="0" borderId="8" xfId="0" applyBorder="1"/>
    <xf numFmtId="0" fontId="0" fillId="0" borderId="10" xfId="0" applyBorder="1"/>
    <xf numFmtId="0" fontId="17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27" fillId="0" borderId="0" xfId="0" applyFont="1" applyAlignment="1">
      <alignment vertical="top" wrapText="1"/>
    </xf>
    <xf numFmtId="0" fontId="5" fillId="0" borderId="3" xfId="0" applyFont="1" applyBorder="1" applyAlignment="1">
      <alignment horizontal="center"/>
    </xf>
    <xf numFmtId="0" fontId="14" fillId="0" borderId="35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14" fillId="0" borderId="29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19" fillId="0" borderId="35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19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46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7" fillId="0" borderId="47" xfId="0" applyFont="1" applyBorder="1" applyAlignment="1">
      <alignment horizontal="left" vertical="center" wrapText="1"/>
    </xf>
    <xf numFmtId="0" fontId="17" fillId="0" borderId="6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4" fillId="0" borderId="36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14" fillId="0" borderId="38" xfId="0" applyFont="1" applyBorder="1" applyAlignment="1">
      <alignment horizontal="left" vertical="top" wrapText="1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4" fillId="0" borderId="39" xfId="0" applyFont="1" applyBorder="1" applyAlignment="1">
      <alignment horizontal="left" wrapText="1"/>
    </xf>
    <xf numFmtId="0" fontId="14" fillId="0" borderId="40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8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26" fillId="0" borderId="65" xfId="0" applyFont="1" applyBorder="1" applyAlignment="1">
      <alignment horizontal="left" vertical="center" wrapText="1"/>
    </xf>
    <xf numFmtId="0" fontId="26" fillId="0" borderId="66" xfId="0" applyFont="1" applyBorder="1" applyAlignment="1">
      <alignment horizontal="left" vertical="center" wrapText="1"/>
    </xf>
    <xf numFmtId="0" fontId="26" fillId="0" borderId="67" xfId="0" applyFont="1" applyBorder="1" applyAlignment="1">
      <alignment horizontal="left"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25" fillId="0" borderId="1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2" xfId="0" applyFont="1" applyBorder="1" applyAlignment="1">
      <alignment horizontal="left" vertical="center" wrapText="1"/>
    </xf>
    <xf numFmtId="0" fontId="23" fillId="0" borderId="39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17" fillId="0" borderId="55" xfId="0" applyFont="1" applyBorder="1" applyAlignment="1">
      <alignment horizontal="left" vertical="center" wrapText="1"/>
    </xf>
    <xf numFmtId="0" fontId="17" fillId="0" borderId="57" xfId="0" applyFont="1" applyBorder="1" applyAlignment="1">
      <alignment horizontal="left" vertical="center" wrapText="1"/>
    </xf>
    <xf numFmtId="0" fontId="17" fillId="0" borderId="63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58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27" fillId="0" borderId="48" xfId="0" applyFont="1" applyBorder="1" applyAlignment="1">
      <alignment horizontal="center" vertical="top" wrapText="1"/>
    </xf>
    <xf numFmtId="0" fontId="27" fillId="0" borderId="49" xfId="0" applyFont="1" applyBorder="1" applyAlignment="1">
      <alignment horizontal="center" vertical="top" wrapText="1"/>
    </xf>
    <xf numFmtId="0" fontId="27" fillId="0" borderId="50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left" vertical="center" wrapText="1"/>
    </xf>
    <xf numFmtId="0" fontId="16" fillId="0" borderId="44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5" fillId="0" borderId="53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21" fillId="4" borderId="48" xfId="0" applyFont="1" applyFill="1" applyBorder="1" applyAlignment="1">
      <alignment horizontal="center" vertical="center" wrapText="1"/>
    </xf>
    <xf numFmtId="0" fontId="21" fillId="4" borderId="49" xfId="0" applyFont="1" applyFill="1" applyBorder="1" applyAlignment="1">
      <alignment horizontal="center" vertical="center" wrapText="1"/>
    </xf>
    <xf numFmtId="0" fontId="21" fillId="4" borderId="54" xfId="0" applyFont="1" applyFill="1" applyBorder="1" applyAlignment="1">
      <alignment horizontal="center" vertical="center" wrapText="1"/>
    </xf>
    <xf numFmtId="0" fontId="21" fillId="4" borderId="30" xfId="0" applyFont="1" applyFill="1" applyBorder="1" applyAlignment="1">
      <alignment horizontal="center" vertical="center" wrapText="1"/>
    </xf>
    <xf numFmtId="0" fontId="16" fillId="0" borderId="68" xfId="0" applyFont="1" applyBorder="1" applyAlignment="1">
      <alignment horizontal="left" vertical="center" wrapText="1"/>
    </xf>
    <xf numFmtId="0" fontId="16" fillId="0" borderId="66" xfId="0" applyFont="1" applyBorder="1" applyAlignment="1">
      <alignment horizontal="left" vertical="center" wrapText="1"/>
    </xf>
    <xf numFmtId="0" fontId="16" fillId="0" borderId="69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 textRotation="90"/>
    </xf>
    <xf numFmtId="0" fontId="14" fillId="0" borderId="52" xfId="0" applyFont="1" applyBorder="1" applyAlignment="1">
      <alignment horizontal="right" vertical="center" textRotation="90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5" fillId="0" borderId="51" xfId="0" applyFont="1" applyBorder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10" borderId="19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8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6" borderId="19" xfId="0" applyFont="1" applyFill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/>
    </xf>
    <xf numFmtId="0" fontId="15" fillId="2" borderId="0" xfId="0" applyFont="1" applyFill="1" applyAlignment="1">
      <alignment horizontal="center"/>
    </xf>
    <xf numFmtId="0" fontId="16" fillId="0" borderId="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20" fillId="5" borderId="3" xfId="0" applyFont="1" applyFill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20" fillId="5" borderId="28" xfId="0" applyFont="1" applyFill="1" applyBorder="1" applyAlignment="1">
      <alignment horizontal="center" vertical="center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6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7" borderId="4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15" fillId="2" borderId="51" xfId="0" applyFont="1" applyFill="1" applyBorder="1" applyAlignment="1">
      <alignment horizontal="center"/>
    </xf>
    <xf numFmtId="0" fontId="15" fillId="6" borderId="4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20" fillId="10" borderId="26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20" fillId="9" borderId="26" xfId="0" applyFont="1" applyFill="1" applyBorder="1" applyAlignment="1">
      <alignment horizontal="center" vertical="center"/>
    </xf>
    <xf numFmtId="0" fontId="20" fillId="7" borderId="60" xfId="0" applyFont="1" applyFill="1" applyBorder="1" applyAlignment="1">
      <alignment horizontal="center" vertical="center"/>
    </xf>
    <xf numFmtId="0" fontId="20" fillId="7" borderId="61" xfId="0" applyFont="1" applyFill="1" applyBorder="1" applyAlignment="1">
      <alignment horizontal="center" vertical="center"/>
    </xf>
    <xf numFmtId="0" fontId="20" fillId="6" borderId="4" xfId="0" applyFont="1" applyFill="1" applyBorder="1" applyAlignment="1">
      <alignment horizontal="center"/>
    </xf>
    <xf numFmtId="0" fontId="20" fillId="6" borderId="44" xfId="0" applyFont="1" applyFill="1" applyBorder="1" applyAlignment="1">
      <alignment horizontal="center"/>
    </xf>
    <xf numFmtId="0" fontId="20" fillId="6" borderId="26" xfId="0" applyFont="1" applyFill="1" applyBorder="1" applyAlignment="1">
      <alignment horizontal="center"/>
    </xf>
    <xf numFmtId="0" fontId="20" fillId="7" borderId="44" xfId="0" applyFont="1" applyFill="1" applyBorder="1" applyAlignment="1">
      <alignment horizontal="center" vertical="center"/>
    </xf>
    <xf numFmtId="0" fontId="15" fillId="6" borderId="44" xfId="0" applyFont="1" applyFill="1" applyBorder="1" applyAlignment="1">
      <alignment horizontal="center" vertical="center" wrapText="1"/>
    </xf>
    <xf numFmtId="0" fontId="20" fillId="8" borderId="44" xfId="0" applyFont="1" applyFill="1" applyBorder="1" applyAlignment="1">
      <alignment horizontal="center" vertical="center"/>
    </xf>
    <xf numFmtId="0" fontId="15" fillId="6" borderId="55" xfId="0" applyFont="1" applyFill="1" applyBorder="1" applyAlignment="1">
      <alignment horizontal="center" vertical="center" wrapText="1"/>
    </xf>
    <xf numFmtId="0" fontId="15" fillId="6" borderId="56" xfId="0" applyFont="1" applyFill="1" applyBorder="1" applyAlignment="1">
      <alignment horizontal="center" vertical="center" wrapText="1"/>
    </xf>
    <xf numFmtId="0" fontId="15" fillId="6" borderId="57" xfId="0" applyFont="1" applyFill="1" applyBorder="1" applyAlignment="1">
      <alignment horizontal="center" vertical="center" wrapText="1"/>
    </xf>
    <xf numFmtId="0" fontId="15" fillId="6" borderId="58" xfId="0" applyFont="1" applyFill="1" applyBorder="1" applyAlignment="1">
      <alignment horizontal="center" vertical="center" wrapText="1"/>
    </xf>
    <xf numFmtId="0" fontId="15" fillId="6" borderId="51" xfId="0" applyFont="1" applyFill="1" applyBorder="1" applyAlignment="1">
      <alignment horizontal="center" vertical="center" wrapText="1"/>
    </xf>
    <xf numFmtId="0" fontId="15" fillId="6" borderId="59" xfId="0" applyFont="1" applyFill="1" applyBorder="1" applyAlignment="1">
      <alignment horizontal="center" vertical="center" wrapText="1"/>
    </xf>
    <xf numFmtId="0" fontId="15" fillId="6" borderId="47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15" fillId="6" borderId="44" xfId="0" applyFont="1" applyFill="1" applyBorder="1" applyAlignment="1">
      <alignment horizontal="center" vertical="center"/>
    </xf>
    <xf numFmtId="0" fontId="20" fillId="9" borderId="44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2" borderId="0" xfId="0" applyFont="1" applyFill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2" xfId="0" applyFont="1" applyBorder="1" applyAlignment="1">
      <alignment horizontal="right" vertical="center" textRotation="90"/>
    </xf>
    <xf numFmtId="0" fontId="17" fillId="0" borderId="57" xfId="0" applyFont="1" applyBorder="1" applyAlignment="1">
      <alignment horizontal="left" vertical="center"/>
    </xf>
    <xf numFmtId="0" fontId="17" fillId="0" borderId="63" xfId="0" applyFont="1" applyBorder="1" applyAlignment="1">
      <alignment horizontal="left" vertical="center"/>
    </xf>
    <xf numFmtId="0" fontId="17" fillId="0" borderId="62" xfId="0" applyFont="1" applyBorder="1" applyAlignment="1">
      <alignment horizontal="left" vertical="center"/>
    </xf>
    <xf numFmtId="0" fontId="17" fillId="0" borderId="58" xfId="0" applyFont="1" applyBorder="1" applyAlignment="1">
      <alignment horizontal="left" vertical="center"/>
    </xf>
    <xf numFmtId="0" fontId="17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"/>
  <sheetViews>
    <sheetView showGridLines="0" topLeftCell="A7" zoomScale="85" zoomScaleNormal="85" zoomScalePageLayoutView="40" workbookViewId="0">
      <selection activeCell="B9" sqref="B9:F9"/>
    </sheetView>
  </sheetViews>
  <sheetFormatPr baseColWidth="10" defaultColWidth="11.42578125" defaultRowHeight="12.75" x14ac:dyDescent="0.2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 x14ac:dyDescent="0.2"/>
    <row r="2" spans="2:6" ht="84" customHeight="1" x14ac:dyDescent="0.2">
      <c r="B2" s="142"/>
      <c r="C2" s="155" t="s">
        <v>0</v>
      </c>
      <c r="D2" s="156"/>
      <c r="E2" s="157"/>
      <c r="F2" s="164" t="s">
        <v>1</v>
      </c>
    </row>
    <row r="3" spans="2:6" ht="42.75" customHeight="1" x14ac:dyDescent="0.2">
      <c r="B3" s="142"/>
      <c r="C3" s="158"/>
      <c r="D3" s="159"/>
      <c r="E3" s="160"/>
      <c r="F3" s="165"/>
    </row>
    <row r="4" spans="2:6" ht="41.25" customHeight="1" x14ac:dyDescent="0.2">
      <c r="B4" s="142"/>
      <c r="C4" s="161"/>
      <c r="D4" s="162"/>
      <c r="E4" s="163"/>
      <c r="F4" s="153"/>
    </row>
    <row r="5" spans="2:6" ht="37.5" customHeight="1" thickBot="1" x14ac:dyDescent="0.25">
      <c r="B5" s="11"/>
      <c r="C5" s="12"/>
      <c r="D5" s="12"/>
      <c r="E5" s="12"/>
      <c r="F5" s="12"/>
    </row>
    <row r="6" spans="2:6" ht="21" customHeight="1" thickBot="1" x14ac:dyDescent="0.3">
      <c r="B6" s="146" t="s">
        <v>2</v>
      </c>
      <c r="C6" s="147"/>
      <c r="D6" s="147"/>
      <c r="E6" s="147"/>
      <c r="F6" s="148"/>
    </row>
    <row r="7" spans="2:6" ht="78.75" customHeight="1" x14ac:dyDescent="0.2">
      <c r="B7" s="152" t="s">
        <v>3</v>
      </c>
      <c r="C7" s="153"/>
      <c r="D7" s="153"/>
      <c r="E7" s="153"/>
      <c r="F7" s="154"/>
    </row>
    <row r="8" spans="2:6" ht="21" customHeight="1" x14ac:dyDescent="0.2">
      <c r="B8" s="149" t="s">
        <v>4</v>
      </c>
      <c r="C8" s="150"/>
      <c r="D8" s="150"/>
      <c r="E8" s="150"/>
      <c r="F8" s="151"/>
    </row>
    <row r="9" spans="2:6" ht="34.5" customHeight="1" x14ac:dyDescent="0.2">
      <c r="B9" s="143" t="s">
        <v>5</v>
      </c>
      <c r="C9" s="144"/>
      <c r="D9" s="144"/>
      <c r="E9" s="144"/>
      <c r="F9" s="145"/>
    </row>
    <row r="10" spans="2:6" ht="36" customHeight="1" x14ac:dyDescent="0.2">
      <c r="B10" s="143" t="s">
        <v>6</v>
      </c>
      <c r="C10" s="144"/>
      <c r="D10" s="144"/>
      <c r="E10" s="144"/>
      <c r="F10" s="145"/>
    </row>
    <row r="11" spans="2:6" ht="72" customHeight="1" x14ac:dyDescent="0.2">
      <c r="B11" s="143" t="s">
        <v>7</v>
      </c>
      <c r="C11" s="144"/>
      <c r="D11" s="144"/>
      <c r="E11" s="144"/>
      <c r="F11" s="145"/>
    </row>
    <row r="12" spans="2:6" ht="34.5" customHeight="1" x14ac:dyDescent="0.2">
      <c r="B12" s="143" t="s">
        <v>8</v>
      </c>
      <c r="C12" s="144"/>
      <c r="D12" s="144"/>
      <c r="E12" s="144"/>
      <c r="F12" s="145"/>
    </row>
    <row r="13" spans="2:6" ht="44.25" customHeight="1" x14ac:dyDescent="0.2">
      <c r="B13" s="143" t="s">
        <v>9</v>
      </c>
      <c r="C13" s="144"/>
      <c r="D13" s="144"/>
      <c r="E13" s="144"/>
      <c r="F13" s="145"/>
    </row>
    <row r="14" spans="2:6" ht="26.25" customHeight="1" x14ac:dyDescent="0.2">
      <c r="B14" s="143" t="s">
        <v>10</v>
      </c>
      <c r="C14" s="144"/>
      <c r="D14" s="144"/>
      <c r="E14" s="144"/>
      <c r="F14" s="145"/>
    </row>
    <row r="15" spans="2:6" ht="22.5" customHeight="1" x14ac:dyDescent="0.2">
      <c r="B15" s="143" t="s">
        <v>11</v>
      </c>
      <c r="C15" s="144"/>
      <c r="D15" s="144"/>
      <c r="E15" s="144"/>
      <c r="F15" s="145"/>
    </row>
    <row r="16" spans="2:6" ht="33" customHeight="1" x14ac:dyDescent="0.2">
      <c r="B16" s="143" t="s">
        <v>12</v>
      </c>
      <c r="C16" s="144"/>
      <c r="D16" s="144"/>
      <c r="E16" s="144"/>
      <c r="F16" s="145"/>
    </row>
    <row r="17" spans="2:6" ht="36.75" customHeight="1" x14ac:dyDescent="0.2">
      <c r="B17" s="143" t="s">
        <v>13</v>
      </c>
      <c r="C17" s="144"/>
      <c r="D17" s="144"/>
      <c r="E17" s="144"/>
      <c r="F17" s="145"/>
    </row>
    <row r="18" spans="2:6" ht="26.25" customHeight="1" x14ac:dyDescent="0.2">
      <c r="B18" s="143" t="s">
        <v>14</v>
      </c>
      <c r="C18" s="144"/>
      <c r="D18" s="144"/>
      <c r="E18" s="144"/>
      <c r="F18" s="145"/>
    </row>
    <row r="19" spans="2:6" ht="27" customHeight="1" thickBot="1" x14ac:dyDescent="0.25">
      <c r="B19" s="167" t="s">
        <v>15</v>
      </c>
      <c r="C19" s="168"/>
      <c r="D19" s="168"/>
      <c r="E19" s="168"/>
      <c r="F19" s="169"/>
    </row>
    <row r="20" spans="2:6" ht="14.25" customHeight="1" x14ac:dyDescent="0.2">
      <c r="B20" s="5"/>
    </row>
    <row r="21" spans="2:6" x14ac:dyDescent="0.2">
      <c r="B21" s="6"/>
    </row>
    <row r="22" spans="2:6" ht="17.25" customHeight="1" x14ac:dyDescent="0.2">
      <c r="B22" s="166"/>
      <c r="C22" s="166"/>
      <c r="D22" s="166"/>
      <c r="E22" s="166"/>
      <c r="F22" s="166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F78"/>
  <sheetViews>
    <sheetView showGridLines="0" topLeftCell="A19" zoomScale="80" zoomScaleNormal="80" zoomScalePageLayoutView="85" workbookViewId="0">
      <selection activeCell="C20" sqref="C20"/>
    </sheetView>
  </sheetViews>
  <sheetFormatPr baseColWidth="10" defaultColWidth="11.42578125" defaultRowHeight="12.75" x14ac:dyDescent="0.2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 x14ac:dyDescent="0.2">
      <c r="B2" s="142"/>
      <c r="C2" s="155" t="s">
        <v>16</v>
      </c>
      <c r="D2" s="156"/>
      <c r="E2" s="157"/>
      <c r="F2" s="164" t="s">
        <v>1</v>
      </c>
    </row>
    <row r="3" spans="2:6" ht="51" customHeight="1" x14ac:dyDescent="0.2">
      <c r="B3" s="142"/>
      <c r="C3" s="158"/>
      <c r="D3" s="159"/>
      <c r="E3" s="160"/>
      <c r="F3" s="165"/>
    </row>
    <row r="4" spans="2:6" ht="54" customHeight="1" x14ac:dyDescent="0.2">
      <c r="B4" s="142"/>
      <c r="C4" s="161"/>
      <c r="D4" s="162"/>
      <c r="E4" s="163"/>
      <c r="F4" s="153"/>
    </row>
    <row r="5" spans="2:6" ht="24.75" customHeight="1" thickBot="1" x14ac:dyDescent="0.25">
      <c r="B5" s="11"/>
      <c r="C5" s="12"/>
      <c r="D5" s="12"/>
      <c r="E5" s="12"/>
      <c r="F5" s="12"/>
    </row>
    <row r="6" spans="2:6" ht="18" customHeight="1" thickBot="1" x14ac:dyDescent="0.25">
      <c r="B6" s="170" t="s">
        <v>17</v>
      </c>
      <c r="C6" s="171"/>
      <c r="D6" s="171"/>
      <c r="E6" s="171"/>
      <c r="F6" s="172"/>
    </row>
    <row r="7" spans="2:6" ht="42.75" customHeight="1" x14ac:dyDescent="0.2">
      <c r="B7" s="173" t="s">
        <v>18</v>
      </c>
      <c r="C7" s="174"/>
      <c r="D7" s="174"/>
      <c r="E7" s="174"/>
      <c r="F7" s="174"/>
    </row>
    <row r="8" spans="2:6" ht="63" customHeight="1" x14ac:dyDescent="0.2">
      <c r="B8" s="175"/>
      <c r="C8" s="176"/>
      <c r="D8" s="176"/>
      <c r="E8" s="176"/>
      <c r="F8" s="176"/>
    </row>
    <row r="9" spans="2:6" ht="37.5" customHeight="1" x14ac:dyDescent="0.2">
      <c r="B9" s="175"/>
      <c r="C9" s="176"/>
      <c r="D9" s="176"/>
      <c r="E9" s="176"/>
      <c r="F9" s="176"/>
    </row>
    <row r="10" spans="2:6" ht="43.5" customHeight="1" x14ac:dyDescent="0.2">
      <c r="B10" s="175"/>
      <c r="C10" s="176"/>
      <c r="D10" s="176"/>
      <c r="E10" s="176"/>
      <c r="F10" s="176"/>
    </row>
    <row r="11" spans="2:6" ht="58.5" customHeight="1" x14ac:dyDescent="0.2">
      <c r="B11" s="175"/>
      <c r="C11" s="176"/>
      <c r="D11" s="176"/>
      <c r="E11" s="176"/>
      <c r="F11" s="176"/>
    </row>
    <row r="12" spans="2:6" ht="46.5" customHeight="1" x14ac:dyDescent="0.2">
      <c r="B12" s="175"/>
      <c r="C12" s="176"/>
      <c r="D12" s="176"/>
      <c r="E12" s="176"/>
      <c r="F12" s="176"/>
    </row>
    <row r="13" spans="2:6" ht="47.25" customHeight="1" x14ac:dyDescent="0.2">
      <c r="B13" s="175"/>
      <c r="C13" s="176"/>
      <c r="D13" s="176"/>
      <c r="E13" s="176"/>
      <c r="F13" s="176"/>
    </row>
    <row r="14" spans="2:6" ht="22.5" customHeight="1" thickBot="1" x14ac:dyDescent="0.25">
      <c r="B14" s="177"/>
      <c r="C14" s="178"/>
      <c r="D14" s="178"/>
      <c r="E14" s="178"/>
      <c r="F14" s="178"/>
    </row>
    <row r="15" spans="2:6" ht="16.5" customHeight="1" thickBot="1" x14ac:dyDescent="0.25">
      <c r="B15" s="186" t="s">
        <v>19</v>
      </c>
      <c r="C15" s="187"/>
      <c r="D15" s="187"/>
      <c r="E15" s="187"/>
      <c r="F15" s="188"/>
    </row>
    <row r="16" spans="2:6" ht="127.5" customHeight="1" x14ac:dyDescent="0.2">
      <c r="B16" s="179" t="s">
        <v>20</v>
      </c>
      <c r="C16" s="180"/>
      <c r="D16" s="180"/>
      <c r="E16" s="180"/>
      <c r="F16" s="181"/>
    </row>
    <row r="17" spans="2:6" ht="19.5" customHeight="1" x14ac:dyDescent="0.2">
      <c r="B17" s="47"/>
      <c r="C17" s="48" t="s">
        <v>21</v>
      </c>
      <c r="D17" s="184" t="s">
        <v>22</v>
      </c>
      <c r="E17" s="184" t="s">
        <v>23</v>
      </c>
      <c r="F17" s="182" t="s">
        <v>24</v>
      </c>
    </row>
    <row r="18" spans="2:6" ht="21" customHeight="1" x14ac:dyDescent="0.2">
      <c r="B18" s="47"/>
      <c r="C18" s="48" t="s">
        <v>25</v>
      </c>
      <c r="D18" s="185"/>
      <c r="E18" s="185"/>
      <c r="F18" s="183"/>
    </row>
    <row r="19" spans="2:6" ht="18.75" customHeight="1" x14ac:dyDescent="0.2">
      <c r="B19" s="49" t="s">
        <v>26</v>
      </c>
      <c r="C19" s="50"/>
      <c r="D19" s="51" t="s">
        <v>27</v>
      </c>
      <c r="E19" s="52" t="s">
        <v>28</v>
      </c>
      <c r="F19" s="53" t="s">
        <v>29</v>
      </c>
    </row>
    <row r="20" spans="2:6" ht="18.75" customHeight="1" x14ac:dyDescent="0.2">
      <c r="B20" s="54" t="s">
        <v>30</v>
      </c>
      <c r="C20" s="55"/>
      <c r="D20" s="56"/>
      <c r="E20" s="57"/>
      <c r="F20" s="58" t="s">
        <v>29</v>
      </c>
    </row>
    <row r="21" spans="2:6" ht="18.75" customHeight="1" x14ac:dyDescent="0.2">
      <c r="B21" s="54" t="s">
        <v>31</v>
      </c>
      <c r="C21" s="55"/>
      <c r="D21" s="56" t="s">
        <v>32</v>
      </c>
      <c r="E21" s="57" t="s">
        <v>28</v>
      </c>
      <c r="F21" s="58" t="s">
        <v>33</v>
      </c>
    </row>
    <row r="22" spans="2:6" ht="18.75" customHeight="1" x14ac:dyDescent="0.2">
      <c r="B22" s="54" t="s">
        <v>34</v>
      </c>
      <c r="C22" s="55"/>
      <c r="D22" s="56" t="s">
        <v>32</v>
      </c>
      <c r="E22" s="57" t="s">
        <v>28</v>
      </c>
      <c r="F22" s="58" t="s">
        <v>29</v>
      </c>
    </row>
    <row r="23" spans="2:6" ht="18.75" customHeight="1" x14ac:dyDescent="0.2">
      <c r="B23" s="54" t="s">
        <v>35</v>
      </c>
      <c r="C23" s="55"/>
      <c r="D23" s="56" t="s">
        <v>32</v>
      </c>
      <c r="E23" s="57" t="s">
        <v>28</v>
      </c>
      <c r="F23" s="58" t="s">
        <v>29</v>
      </c>
    </row>
    <row r="24" spans="2:6" ht="18.75" customHeight="1" x14ac:dyDescent="0.2">
      <c r="B24" s="54" t="s">
        <v>36</v>
      </c>
      <c r="C24" s="55"/>
      <c r="D24" s="56"/>
      <c r="E24" s="57"/>
      <c r="F24" s="58" t="s">
        <v>29</v>
      </c>
    </row>
    <row r="25" spans="2:6" ht="18.75" customHeight="1" x14ac:dyDescent="0.2">
      <c r="B25" s="54" t="s">
        <v>37</v>
      </c>
      <c r="C25" s="55"/>
      <c r="D25" s="56" t="s">
        <v>32</v>
      </c>
      <c r="E25" s="57" t="s">
        <v>28</v>
      </c>
      <c r="F25" s="59" t="s">
        <v>33</v>
      </c>
    </row>
    <row r="26" spans="2:6" ht="18.75" customHeight="1" x14ac:dyDescent="0.2">
      <c r="B26" s="54" t="s">
        <v>38</v>
      </c>
      <c r="C26" s="55"/>
      <c r="D26" s="56"/>
      <c r="E26" s="57"/>
      <c r="F26" s="58" t="s">
        <v>29</v>
      </c>
    </row>
    <row r="27" spans="2:6" ht="18.75" customHeight="1" x14ac:dyDescent="0.2">
      <c r="B27" s="54" t="s">
        <v>39</v>
      </c>
      <c r="C27" s="55"/>
      <c r="D27" s="56"/>
      <c r="E27" s="57"/>
      <c r="F27" s="58" t="s">
        <v>29</v>
      </c>
    </row>
    <row r="28" spans="2:6" ht="18.75" customHeight="1" x14ac:dyDescent="0.2">
      <c r="B28" s="54" t="s">
        <v>40</v>
      </c>
      <c r="C28" s="55"/>
      <c r="D28" s="56"/>
      <c r="E28" s="57"/>
      <c r="F28" s="58" t="s">
        <v>29</v>
      </c>
    </row>
    <row r="29" spans="2:6" ht="18.75" customHeight="1" x14ac:dyDescent="0.2">
      <c r="B29" s="60" t="s">
        <v>41</v>
      </c>
      <c r="C29" s="61"/>
      <c r="D29" s="56"/>
      <c r="E29" s="62"/>
      <c r="F29" s="63" t="s">
        <v>29</v>
      </c>
    </row>
    <row r="30" spans="2:6" ht="24" customHeight="1" x14ac:dyDescent="0.2">
      <c r="B30" s="47"/>
      <c r="C30" s="48" t="s">
        <v>42</v>
      </c>
      <c r="D30" s="64"/>
      <c r="E30" s="64"/>
      <c r="F30" s="65"/>
    </row>
    <row r="31" spans="2:6" ht="19.5" customHeight="1" x14ac:dyDescent="0.2">
      <c r="B31" s="49" t="s">
        <v>43</v>
      </c>
      <c r="C31" s="66"/>
      <c r="D31" s="51"/>
      <c r="E31" s="52"/>
      <c r="F31" s="53" t="s">
        <v>29</v>
      </c>
    </row>
    <row r="32" spans="2:6" ht="19.5" customHeight="1" x14ac:dyDescent="0.2">
      <c r="B32" s="189" t="s">
        <v>44</v>
      </c>
      <c r="C32" s="190"/>
      <c r="D32" s="56" t="s">
        <v>32</v>
      </c>
      <c r="E32" s="57" t="s">
        <v>28</v>
      </c>
      <c r="F32" s="58" t="s">
        <v>29</v>
      </c>
    </row>
    <row r="33" spans="2:6" ht="19.5" customHeight="1" x14ac:dyDescent="0.2">
      <c r="B33" s="189" t="s">
        <v>45</v>
      </c>
      <c r="C33" s="190"/>
      <c r="D33" s="56" t="s">
        <v>32</v>
      </c>
      <c r="E33" s="57" t="s">
        <v>28</v>
      </c>
      <c r="F33" s="58" t="s">
        <v>29</v>
      </c>
    </row>
    <row r="34" spans="2:6" ht="19.5" customHeight="1" x14ac:dyDescent="0.2">
      <c r="B34" s="54" t="s">
        <v>46</v>
      </c>
      <c r="C34" s="67"/>
      <c r="D34" s="56"/>
      <c r="E34" s="57"/>
      <c r="F34" s="58" t="s">
        <v>29</v>
      </c>
    </row>
    <row r="35" spans="2:6" ht="19.5" customHeight="1" x14ac:dyDescent="0.2">
      <c r="B35" s="54" t="s">
        <v>47</v>
      </c>
      <c r="C35" s="67"/>
      <c r="D35" s="56" t="s">
        <v>32</v>
      </c>
      <c r="E35" s="57" t="s">
        <v>28</v>
      </c>
      <c r="F35" s="58" t="s">
        <v>29</v>
      </c>
    </row>
    <row r="36" spans="2:6" ht="19.5" customHeight="1" x14ac:dyDescent="0.2">
      <c r="B36" s="189" t="s">
        <v>48</v>
      </c>
      <c r="C36" s="190"/>
      <c r="D36" s="56"/>
      <c r="E36" s="57"/>
      <c r="F36" s="58" t="s">
        <v>29</v>
      </c>
    </row>
    <row r="37" spans="2:6" ht="19.5" customHeight="1" x14ac:dyDescent="0.2">
      <c r="B37" s="193" t="s">
        <v>49</v>
      </c>
      <c r="C37" s="194"/>
      <c r="D37" s="69"/>
      <c r="E37" s="62"/>
      <c r="F37" s="63" t="s">
        <v>29</v>
      </c>
    </row>
    <row r="38" spans="2:6" ht="23.25" customHeight="1" x14ac:dyDescent="0.2">
      <c r="B38" s="47"/>
      <c r="C38" s="48" t="s">
        <v>50</v>
      </c>
      <c r="D38" s="70"/>
      <c r="E38" s="70"/>
      <c r="F38" s="71"/>
    </row>
    <row r="39" spans="2:6" ht="19.5" customHeight="1" x14ac:dyDescent="0.2">
      <c r="B39" s="191" t="s">
        <v>51</v>
      </c>
      <c r="C39" s="192"/>
      <c r="D39" s="51" t="s">
        <v>32</v>
      </c>
      <c r="E39" s="52" t="s">
        <v>28</v>
      </c>
      <c r="F39" s="53" t="s">
        <v>29</v>
      </c>
    </row>
    <row r="40" spans="2:6" ht="19.5" customHeight="1" x14ac:dyDescent="0.2">
      <c r="B40" s="72" t="s">
        <v>52</v>
      </c>
      <c r="C40" s="67"/>
      <c r="D40" s="56" t="s">
        <v>27</v>
      </c>
      <c r="E40" s="57" t="s">
        <v>53</v>
      </c>
      <c r="F40" s="58" t="s">
        <v>29</v>
      </c>
    </row>
    <row r="41" spans="2:6" ht="19.5" customHeight="1" x14ac:dyDescent="0.2">
      <c r="B41" s="189" t="s">
        <v>54</v>
      </c>
      <c r="C41" s="190"/>
      <c r="D41" s="56" t="s">
        <v>32</v>
      </c>
      <c r="E41" s="57" t="s">
        <v>28</v>
      </c>
      <c r="F41" s="58" t="s">
        <v>29</v>
      </c>
    </row>
    <row r="42" spans="2:6" ht="19.5" customHeight="1" x14ac:dyDescent="0.2">
      <c r="B42" s="54" t="s">
        <v>47</v>
      </c>
      <c r="C42" s="67"/>
      <c r="D42" s="56"/>
      <c r="E42" s="57"/>
      <c r="F42" s="58" t="s">
        <v>29</v>
      </c>
    </row>
    <row r="43" spans="2:6" ht="19.5" customHeight="1" x14ac:dyDescent="0.2">
      <c r="B43" s="60" t="s">
        <v>55</v>
      </c>
      <c r="C43" s="68"/>
      <c r="D43" s="69"/>
      <c r="E43" s="62"/>
      <c r="F43" s="63" t="s">
        <v>29</v>
      </c>
    </row>
    <row r="44" spans="2:6" ht="23.25" customHeight="1" x14ac:dyDescent="0.2">
      <c r="B44" s="47"/>
      <c r="C44" s="48" t="s">
        <v>56</v>
      </c>
      <c r="D44" s="73"/>
      <c r="E44" s="73"/>
      <c r="F44" s="74"/>
    </row>
    <row r="45" spans="2:6" ht="19.5" customHeight="1" x14ac:dyDescent="0.2">
      <c r="B45" s="191" t="s">
        <v>57</v>
      </c>
      <c r="C45" s="192"/>
      <c r="D45" s="56" t="s">
        <v>32</v>
      </c>
      <c r="E45" s="52" t="s">
        <v>53</v>
      </c>
      <c r="F45" s="75" t="s">
        <v>33</v>
      </c>
    </row>
    <row r="46" spans="2:6" ht="19.5" customHeight="1" x14ac:dyDescent="0.2">
      <c r="B46" s="189" t="s">
        <v>58</v>
      </c>
      <c r="C46" s="190"/>
      <c r="D46" s="56"/>
      <c r="E46" s="57"/>
      <c r="F46" s="76" t="s">
        <v>33</v>
      </c>
    </row>
    <row r="47" spans="2:6" ht="19.5" customHeight="1" x14ac:dyDescent="0.2">
      <c r="B47" s="189" t="s">
        <v>59</v>
      </c>
      <c r="C47" s="190"/>
      <c r="D47" s="56" t="s">
        <v>32</v>
      </c>
      <c r="E47" s="57" t="s">
        <v>53</v>
      </c>
      <c r="F47" s="76" t="s">
        <v>33</v>
      </c>
    </row>
    <row r="48" spans="2:6" ht="19.5" customHeight="1" x14ac:dyDescent="0.2">
      <c r="B48" s="189" t="s">
        <v>60</v>
      </c>
      <c r="C48" s="190"/>
      <c r="D48" s="56"/>
      <c r="E48" s="57"/>
      <c r="F48" s="76" t="s">
        <v>61</v>
      </c>
    </row>
    <row r="49" spans="2:6" ht="19.5" customHeight="1" x14ac:dyDescent="0.2">
      <c r="B49" s="189" t="s">
        <v>62</v>
      </c>
      <c r="C49" s="190"/>
      <c r="D49" s="56"/>
      <c r="E49" s="57"/>
      <c r="F49" s="76" t="s">
        <v>33</v>
      </c>
    </row>
    <row r="50" spans="2:6" ht="19.5" customHeight="1" x14ac:dyDescent="0.2">
      <c r="B50" s="54" t="s">
        <v>63</v>
      </c>
      <c r="C50" s="67"/>
      <c r="D50" s="56"/>
      <c r="E50" s="57"/>
      <c r="F50" s="76" t="s">
        <v>33</v>
      </c>
    </row>
    <row r="51" spans="2:6" ht="21" customHeight="1" x14ac:dyDescent="0.2">
      <c r="B51" s="54" t="s">
        <v>64</v>
      </c>
      <c r="C51" s="67"/>
      <c r="D51" s="56" t="s">
        <v>32</v>
      </c>
      <c r="E51" s="57" t="s">
        <v>53</v>
      </c>
      <c r="F51" s="76" t="s">
        <v>33</v>
      </c>
    </row>
    <row r="52" spans="2:6" ht="19.5" customHeight="1" x14ac:dyDescent="0.2">
      <c r="B52" s="189" t="s">
        <v>65</v>
      </c>
      <c r="C52" s="190"/>
      <c r="D52" s="56" t="s">
        <v>32</v>
      </c>
      <c r="E52" s="57" t="s">
        <v>53</v>
      </c>
      <c r="F52" s="76" t="s">
        <v>33</v>
      </c>
    </row>
    <row r="53" spans="2:6" ht="19.5" customHeight="1" x14ac:dyDescent="0.2">
      <c r="B53" s="189" t="s">
        <v>66</v>
      </c>
      <c r="C53" s="190"/>
      <c r="D53" s="56"/>
      <c r="E53" s="57"/>
      <c r="F53" s="76" t="s">
        <v>29</v>
      </c>
    </row>
    <row r="54" spans="2:6" ht="19.5" customHeight="1" x14ac:dyDescent="0.2">
      <c r="B54" s="189" t="s">
        <v>67</v>
      </c>
      <c r="C54" s="190"/>
      <c r="D54" s="56"/>
      <c r="E54" s="57"/>
      <c r="F54" s="76" t="s">
        <v>29</v>
      </c>
    </row>
    <row r="55" spans="2:6" ht="19.5" customHeight="1" x14ac:dyDescent="0.2">
      <c r="B55" s="189" t="s">
        <v>68</v>
      </c>
      <c r="C55" s="190"/>
      <c r="D55" s="56"/>
      <c r="E55" s="57"/>
      <c r="F55" s="76" t="s">
        <v>29</v>
      </c>
    </row>
    <row r="56" spans="2:6" ht="19.5" customHeight="1" x14ac:dyDescent="0.2">
      <c r="B56" s="189" t="s">
        <v>69</v>
      </c>
      <c r="C56" s="190"/>
      <c r="D56" s="56"/>
      <c r="E56" s="57"/>
      <c r="F56" s="76" t="s">
        <v>70</v>
      </c>
    </row>
    <row r="57" spans="2:6" ht="19.5" customHeight="1" x14ac:dyDescent="0.2">
      <c r="B57" s="189" t="s">
        <v>71</v>
      </c>
      <c r="C57" s="190"/>
      <c r="D57" s="56"/>
      <c r="E57" s="57"/>
      <c r="F57" s="76" t="s">
        <v>70</v>
      </c>
    </row>
    <row r="58" spans="2:6" ht="19.5" customHeight="1" x14ac:dyDescent="0.2">
      <c r="B58" s="54" t="s">
        <v>72</v>
      </c>
      <c r="C58" s="67"/>
      <c r="D58" s="56"/>
      <c r="E58" s="57"/>
      <c r="F58" s="76" t="s">
        <v>70</v>
      </c>
    </row>
    <row r="59" spans="2:6" ht="19.5" customHeight="1" x14ac:dyDescent="0.2">
      <c r="B59" s="189" t="s">
        <v>73</v>
      </c>
      <c r="C59" s="190"/>
      <c r="D59" s="56" t="s">
        <v>32</v>
      </c>
      <c r="E59" s="57" t="s">
        <v>53</v>
      </c>
      <c r="F59" s="76" t="s">
        <v>74</v>
      </c>
    </row>
    <row r="60" spans="2:6" ht="19.5" customHeight="1" x14ac:dyDescent="0.2">
      <c r="B60" s="189" t="s">
        <v>75</v>
      </c>
      <c r="C60" s="190"/>
      <c r="D60" s="56"/>
      <c r="E60" s="57"/>
      <c r="F60" s="58" t="s">
        <v>29</v>
      </c>
    </row>
    <row r="61" spans="2:6" ht="19.5" customHeight="1" x14ac:dyDescent="0.2">
      <c r="B61" s="189" t="s">
        <v>76</v>
      </c>
      <c r="C61" s="190"/>
      <c r="D61" s="56"/>
      <c r="E61" s="57"/>
      <c r="F61" s="58" t="s">
        <v>29</v>
      </c>
    </row>
    <row r="62" spans="2:6" ht="19.5" customHeight="1" x14ac:dyDescent="0.2">
      <c r="B62" s="189" t="s">
        <v>77</v>
      </c>
      <c r="C62" s="190"/>
      <c r="D62" s="56"/>
      <c r="E62" s="57"/>
      <c r="F62" s="58" t="s">
        <v>29</v>
      </c>
    </row>
    <row r="63" spans="2:6" ht="19.5" customHeight="1" x14ac:dyDescent="0.2">
      <c r="B63" s="189" t="s">
        <v>78</v>
      </c>
      <c r="C63" s="190"/>
      <c r="D63" s="56"/>
      <c r="E63" s="57"/>
      <c r="F63" s="58" t="s">
        <v>29</v>
      </c>
    </row>
    <row r="64" spans="2:6" ht="19.5" customHeight="1" x14ac:dyDescent="0.2">
      <c r="B64" s="54" t="s">
        <v>79</v>
      </c>
      <c r="C64" s="67"/>
      <c r="D64" s="56"/>
      <c r="E64" s="57"/>
      <c r="F64" s="58" t="s">
        <v>80</v>
      </c>
    </row>
    <row r="65" spans="2:6" ht="19.5" customHeight="1" x14ac:dyDescent="0.2">
      <c r="B65" s="189" t="s">
        <v>81</v>
      </c>
      <c r="C65" s="190"/>
      <c r="D65" s="56"/>
      <c r="E65" s="57"/>
      <c r="F65" s="58" t="s">
        <v>80</v>
      </c>
    </row>
    <row r="66" spans="2:6" ht="19.5" customHeight="1" x14ac:dyDescent="0.2">
      <c r="B66" s="54" t="s">
        <v>82</v>
      </c>
      <c r="C66" s="55"/>
      <c r="D66" s="56"/>
      <c r="E66" s="57"/>
      <c r="F66" s="76" t="s">
        <v>83</v>
      </c>
    </row>
    <row r="67" spans="2:6" ht="19.5" customHeight="1" x14ac:dyDescent="0.2">
      <c r="B67" s="54" t="s">
        <v>84</v>
      </c>
      <c r="C67" s="67"/>
      <c r="D67" s="56"/>
      <c r="E67" s="57"/>
      <c r="F67" s="76" t="s">
        <v>83</v>
      </c>
    </row>
    <row r="68" spans="2:6" ht="19.5" customHeight="1" thickBot="1" x14ac:dyDescent="0.25">
      <c r="B68" s="77" t="s">
        <v>85</v>
      </c>
      <c r="C68" s="78"/>
      <c r="D68" s="79"/>
      <c r="E68" s="80"/>
      <c r="F68" s="81" t="s">
        <v>86</v>
      </c>
    </row>
    <row r="73" spans="2:6" hidden="1" x14ac:dyDescent="0.2">
      <c r="B73" s="5" t="s">
        <v>27</v>
      </c>
    </row>
    <row r="74" spans="2:6" hidden="1" x14ac:dyDescent="0.2">
      <c r="B74" s="6" t="s">
        <v>87</v>
      </c>
    </row>
    <row r="75" spans="2:6" hidden="1" x14ac:dyDescent="0.2">
      <c r="B75" s="6" t="s">
        <v>32</v>
      </c>
    </row>
    <row r="76" spans="2:6" hidden="1" x14ac:dyDescent="0.2"/>
    <row r="77" spans="2:6" hidden="1" x14ac:dyDescent="0.2">
      <c r="B77" t="s">
        <v>28</v>
      </c>
    </row>
    <row r="78" spans="2:6" hidden="1" x14ac:dyDescent="0.2">
      <c r="B78" t="s">
        <v>53</v>
      </c>
    </row>
  </sheetData>
  <mergeCells count="33"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47:C47"/>
    <mergeCell ref="B48:C48"/>
    <mergeCell ref="B49:C49"/>
    <mergeCell ref="B52:C52"/>
    <mergeCell ref="B53:C53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45:D68 D39:D43 D31:D37">
      <formula1>$B$73:$B$75</formula1>
    </dataValidation>
    <dataValidation type="list" allowBlank="1" showInputMessage="1" showErrorMessage="1" sqref="E19:E29 E45:E68 E39:E43 E31:E37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pageSetUpPr fitToPage="1"/>
  </sheetPr>
  <dimension ref="B1:X64"/>
  <sheetViews>
    <sheetView showGridLines="0" topLeftCell="A3" zoomScale="90" zoomScaleNormal="90" zoomScalePageLayoutView="70" workbookViewId="0">
      <selection activeCell="I18" sqref="I18"/>
    </sheetView>
  </sheetViews>
  <sheetFormatPr baseColWidth="10" defaultColWidth="11.42578125" defaultRowHeight="12.75" x14ac:dyDescent="0.2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9" customWidth="1"/>
    <col min="9" max="9" width="14.7109375" customWidth="1"/>
    <col min="10" max="10" width="11.85546875" customWidth="1"/>
    <col min="11" max="11" width="14" customWidth="1"/>
    <col min="12" max="12" width="15.28515625" style="3" customWidth="1"/>
    <col min="13" max="13" width="4.85546875" customWidth="1"/>
  </cols>
  <sheetData>
    <row r="1" spans="2:24" x14ac:dyDescent="0.2">
      <c r="H1"/>
      <c r="L1"/>
    </row>
    <row r="2" spans="2:24" ht="48.75" customHeight="1" x14ac:dyDescent="0.2">
      <c r="B2" s="142"/>
      <c r="C2" s="155" t="s">
        <v>16</v>
      </c>
      <c r="D2" s="156"/>
      <c r="E2" s="156"/>
      <c r="F2" s="156"/>
      <c r="G2" s="156"/>
      <c r="H2" s="156"/>
      <c r="I2" s="156"/>
      <c r="J2" s="157"/>
      <c r="K2" s="201" t="s">
        <v>1</v>
      </c>
      <c r="L2" s="202"/>
    </row>
    <row r="3" spans="2:24" ht="42" customHeight="1" x14ac:dyDescent="0.2">
      <c r="B3" s="142"/>
      <c r="C3" s="158"/>
      <c r="D3" s="159"/>
      <c r="E3" s="159"/>
      <c r="F3" s="159"/>
      <c r="G3" s="159"/>
      <c r="H3" s="159"/>
      <c r="I3" s="159"/>
      <c r="J3" s="160"/>
      <c r="K3" s="203"/>
      <c r="L3" s="204"/>
    </row>
    <row r="4" spans="2:24" ht="36.75" customHeight="1" x14ac:dyDescent="0.2">
      <c r="B4" s="142"/>
      <c r="C4" s="161"/>
      <c r="D4" s="162"/>
      <c r="E4" s="162"/>
      <c r="F4" s="162"/>
      <c r="G4" s="162"/>
      <c r="H4" s="162"/>
      <c r="I4" s="162"/>
      <c r="J4" s="163"/>
      <c r="K4" s="205"/>
      <c r="L4" s="206"/>
    </row>
    <row r="5" spans="2:24" ht="24.75" customHeight="1" thickBot="1" x14ac:dyDescent="0.25">
      <c r="C5" s="11"/>
      <c r="D5" s="12"/>
      <c r="E5" s="12"/>
      <c r="F5" s="12"/>
      <c r="G5" s="12"/>
      <c r="H5"/>
      <c r="L5"/>
    </row>
    <row r="6" spans="2:24" ht="103.5" customHeight="1" thickBot="1" x14ac:dyDescent="0.25">
      <c r="B6" s="207" t="s">
        <v>88</v>
      </c>
      <c r="C6" s="208"/>
      <c r="D6" s="208"/>
      <c r="E6" s="208"/>
      <c r="F6" s="208"/>
      <c r="G6" s="208"/>
      <c r="H6" s="208"/>
      <c r="I6" s="208"/>
      <c r="J6" s="208"/>
      <c r="K6" s="208"/>
      <c r="L6" s="209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</row>
    <row r="7" spans="2:24" ht="24.75" hidden="1" customHeight="1" x14ac:dyDescent="0.2">
      <c r="B7" s="198" t="s">
        <v>19</v>
      </c>
      <c r="C7" s="199"/>
      <c r="D7" s="199"/>
      <c r="E7" s="199"/>
      <c r="F7" s="199"/>
      <c r="G7" s="199"/>
      <c r="H7" s="199"/>
      <c r="I7" s="199"/>
      <c r="J7" s="199"/>
      <c r="K7" s="199"/>
      <c r="L7" s="200"/>
    </row>
    <row r="8" spans="2:24" ht="18" hidden="1" customHeight="1" x14ac:dyDescent="0.25">
      <c r="B8" s="123" t="s">
        <v>89</v>
      </c>
      <c r="C8" s="124"/>
      <c r="D8" s="124"/>
      <c r="E8" s="124"/>
      <c r="F8" s="124"/>
      <c r="G8" s="124"/>
      <c r="H8" s="124"/>
      <c r="I8" s="124"/>
      <c r="J8" s="124"/>
      <c r="K8" s="124"/>
      <c r="L8" s="125"/>
    </row>
    <row r="9" spans="2:24" ht="15.75" hidden="1" x14ac:dyDescent="0.25">
      <c r="B9" s="123" t="s">
        <v>90</v>
      </c>
      <c r="C9" s="126"/>
      <c r="D9" s="126"/>
      <c r="E9" s="126"/>
      <c r="F9" s="126"/>
      <c r="G9" s="126"/>
      <c r="H9" s="126"/>
      <c r="I9" s="127"/>
      <c r="J9" s="126"/>
      <c r="K9" s="126"/>
      <c r="L9" s="128"/>
    </row>
    <row r="10" spans="2:24" ht="15.75" hidden="1" x14ac:dyDescent="0.25">
      <c r="B10" s="123" t="s">
        <v>91</v>
      </c>
      <c r="C10" s="126"/>
      <c r="D10" s="126"/>
      <c r="E10" s="126"/>
      <c r="F10" s="126"/>
      <c r="G10" s="126"/>
      <c r="H10" s="126"/>
      <c r="I10" s="126"/>
      <c r="J10" s="126"/>
      <c r="K10" s="126"/>
      <c r="L10" s="128"/>
    </row>
    <row r="11" spans="2:24" ht="15.75" hidden="1" x14ac:dyDescent="0.25">
      <c r="B11" s="123" t="s">
        <v>92</v>
      </c>
      <c r="C11" s="126"/>
      <c r="D11" s="126"/>
      <c r="E11" s="126"/>
      <c r="F11" s="126"/>
      <c r="G11" s="126"/>
      <c r="H11" s="126"/>
      <c r="I11" s="126"/>
      <c r="J11" s="126"/>
      <c r="K11" s="126"/>
      <c r="L11" s="128"/>
    </row>
    <row r="12" spans="2:24" ht="18" hidden="1" customHeight="1" x14ac:dyDescent="0.2">
      <c r="B12" s="195" t="s">
        <v>93</v>
      </c>
      <c r="C12" s="196"/>
      <c r="D12" s="196"/>
      <c r="E12" s="196"/>
      <c r="F12" s="196"/>
      <c r="G12" s="196"/>
      <c r="H12" s="196"/>
      <c r="I12" s="196"/>
      <c r="J12" s="196"/>
      <c r="K12" s="196"/>
      <c r="L12" s="197"/>
    </row>
    <row r="13" spans="2:24" ht="15.75" hidden="1" x14ac:dyDescent="0.25">
      <c r="B13" s="123" t="s">
        <v>94</v>
      </c>
      <c r="C13" s="126"/>
      <c r="D13" s="126"/>
      <c r="E13" s="126"/>
      <c r="F13" s="126"/>
      <c r="G13" s="126"/>
      <c r="H13" s="126"/>
      <c r="I13" s="126"/>
      <c r="J13" s="126"/>
      <c r="K13" s="126"/>
      <c r="L13" s="128"/>
    </row>
    <row r="14" spans="2:24" ht="7.5" customHeight="1" thickBot="1" x14ac:dyDescent="0.25">
      <c r="B14" s="85"/>
      <c r="C14" s="86"/>
      <c r="D14" s="86"/>
      <c r="E14" s="86"/>
      <c r="F14" s="86"/>
      <c r="G14" s="86"/>
      <c r="H14" s="86"/>
      <c r="I14" s="86"/>
      <c r="J14" s="86"/>
      <c r="K14" s="86"/>
      <c r="L14" s="87"/>
    </row>
    <row r="15" spans="2:24" ht="33.75" customHeight="1" thickBot="1" x14ac:dyDescent="0.25">
      <c r="B15" s="217" t="s">
        <v>95</v>
      </c>
      <c r="C15" s="218"/>
      <c r="D15" s="218"/>
      <c r="E15" s="218"/>
      <c r="F15" s="218"/>
      <c r="G15" s="219"/>
      <c r="H15" s="214" t="s">
        <v>96</v>
      </c>
      <c r="I15" s="215"/>
      <c r="J15" s="215"/>
      <c r="K15" s="215"/>
      <c r="L15" s="216"/>
    </row>
    <row r="16" spans="2:24" ht="40.5" customHeight="1" thickBot="1" x14ac:dyDescent="0.25">
      <c r="B16" s="88" t="s">
        <v>97</v>
      </c>
      <c r="C16" s="220" t="s">
        <v>98</v>
      </c>
      <c r="D16" s="220"/>
      <c r="E16" s="220"/>
      <c r="F16" s="220"/>
      <c r="G16" s="220"/>
      <c r="H16" s="89" t="s">
        <v>99</v>
      </c>
      <c r="I16" s="89" t="s">
        <v>100</v>
      </c>
      <c r="J16" s="89" t="s">
        <v>101</v>
      </c>
      <c r="K16" s="89" t="s">
        <v>102</v>
      </c>
      <c r="L16" s="90" t="s">
        <v>103</v>
      </c>
    </row>
    <row r="17" spans="2:12" ht="53.25" customHeight="1" x14ac:dyDescent="0.2">
      <c r="B17" s="91" t="s">
        <v>25</v>
      </c>
      <c r="C17" s="221" t="s">
        <v>26</v>
      </c>
      <c r="D17" s="222"/>
      <c r="E17" s="222"/>
      <c r="F17" s="222"/>
      <c r="G17" s="223"/>
      <c r="H17" s="92" t="s">
        <v>104</v>
      </c>
      <c r="I17" s="93">
        <v>2</v>
      </c>
      <c r="J17" s="94">
        <v>2</v>
      </c>
      <c r="K17" s="94">
        <f>I17+J17</f>
        <v>4</v>
      </c>
      <c r="L17" s="95" t="str">
        <f t="shared" ref="L17:L32" si="0">IF(K17&lt;=4,"BAJO",IF(K17=5,"MEDIO",IF(K17=6,"ALTO",IF(K17=7,"ALTO","EXTREMO"))))</f>
        <v>BAJO</v>
      </c>
    </row>
    <row r="18" spans="2:12" ht="53.25" customHeight="1" x14ac:dyDescent="0.2">
      <c r="B18" s="96" t="s">
        <v>25</v>
      </c>
      <c r="C18" s="210" t="s">
        <v>31</v>
      </c>
      <c r="D18" s="211"/>
      <c r="E18" s="211"/>
      <c r="F18" s="211"/>
      <c r="G18" s="212"/>
      <c r="H18" s="97" t="s">
        <v>105</v>
      </c>
      <c r="I18" s="93">
        <v>2</v>
      </c>
      <c r="J18" s="94">
        <v>2</v>
      </c>
      <c r="K18" s="94">
        <f t="shared" ref="K18:K32" si="1">+I18+J18</f>
        <v>4</v>
      </c>
      <c r="L18" s="98" t="str">
        <f t="shared" si="0"/>
        <v>BAJO</v>
      </c>
    </row>
    <row r="19" spans="2:12" ht="53.25" customHeight="1" x14ac:dyDescent="0.2">
      <c r="B19" s="96" t="s">
        <v>25</v>
      </c>
      <c r="C19" s="210" t="s">
        <v>34</v>
      </c>
      <c r="D19" s="211"/>
      <c r="E19" s="211"/>
      <c r="F19" s="211"/>
      <c r="G19" s="212"/>
      <c r="H19" s="97" t="s">
        <v>106</v>
      </c>
      <c r="I19" s="93">
        <v>2</v>
      </c>
      <c r="J19" s="94">
        <v>3</v>
      </c>
      <c r="K19" s="94">
        <f t="shared" si="1"/>
        <v>5</v>
      </c>
      <c r="L19" s="98" t="str">
        <f t="shared" si="0"/>
        <v>MEDIO</v>
      </c>
    </row>
    <row r="20" spans="2:12" ht="53.25" customHeight="1" x14ac:dyDescent="0.2">
      <c r="B20" s="96" t="s">
        <v>25</v>
      </c>
      <c r="C20" s="210" t="s">
        <v>36</v>
      </c>
      <c r="D20" s="211"/>
      <c r="E20" s="211"/>
      <c r="F20" s="211"/>
      <c r="G20" s="212"/>
      <c r="H20" s="97" t="s">
        <v>107</v>
      </c>
      <c r="I20" s="93">
        <v>1</v>
      </c>
      <c r="J20" s="94">
        <v>4</v>
      </c>
      <c r="K20" s="94">
        <f t="shared" si="1"/>
        <v>5</v>
      </c>
      <c r="L20" s="98" t="str">
        <f t="shared" si="0"/>
        <v>MEDIO</v>
      </c>
    </row>
    <row r="21" spans="2:12" ht="53.25" customHeight="1" x14ac:dyDescent="0.2">
      <c r="B21" s="96" t="s">
        <v>25</v>
      </c>
      <c r="C21" s="210" t="s">
        <v>37</v>
      </c>
      <c r="D21" s="211"/>
      <c r="E21" s="211"/>
      <c r="F21" s="211"/>
      <c r="G21" s="212"/>
      <c r="H21" s="97" t="s">
        <v>108</v>
      </c>
      <c r="I21" s="93">
        <v>2</v>
      </c>
      <c r="J21" s="94">
        <v>3</v>
      </c>
      <c r="K21" s="94">
        <f t="shared" si="1"/>
        <v>5</v>
      </c>
      <c r="L21" s="98" t="str">
        <f t="shared" si="0"/>
        <v>MEDIO</v>
      </c>
    </row>
    <row r="22" spans="2:12" ht="53.25" customHeight="1" x14ac:dyDescent="0.2">
      <c r="B22" s="96" t="s">
        <v>42</v>
      </c>
      <c r="C22" s="210" t="s">
        <v>44</v>
      </c>
      <c r="D22" s="211"/>
      <c r="E22" s="211"/>
      <c r="F22" s="211"/>
      <c r="G22" s="212"/>
      <c r="H22" s="97" t="s">
        <v>109</v>
      </c>
      <c r="I22" s="93">
        <v>1</v>
      </c>
      <c r="J22" s="94">
        <v>3</v>
      </c>
      <c r="K22" s="94">
        <f t="shared" si="1"/>
        <v>4</v>
      </c>
      <c r="L22" s="98" t="str">
        <f t="shared" si="0"/>
        <v>BAJO</v>
      </c>
    </row>
    <row r="23" spans="2:12" ht="53.25" customHeight="1" x14ac:dyDescent="0.2">
      <c r="B23" s="96" t="s">
        <v>42</v>
      </c>
      <c r="C23" s="210" t="s">
        <v>45</v>
      </c>
      <c r="D23" s="211"/>
      <c r="E23" s="211"/>
      <c r="F23" s="211"/>
      <c r="G23" s="212"/>
      <c r="H23" s="97" t="s">
        <v>109</v>
      </c>
      <c r="I23" s="93">
        <v>1</v>
      </c>
      <c r="J23" s="94">
        <v>2</v>
      </c>
      <c r="K23" s="94">
        <f t="shared" si="1"/>
        <v>3</v>
      </c>
      <c r="L23" s="98" t="str">
        <f t="shared" si="0"/>
        <v>BAJO</v>
      </c>
    </row>
    <row r="24" spans="2:12" ht="53.25" customHeight="1" x14ac:dyDescent="0.2">
      <c r="B24" s="96" t="s">
        <v>42</v>
      </c>
      <c r="C24" s="213" t="s">
        <v>47</v>
      </c>
      <c r="D24" s="213"/>
      <c r="E24" s="213"/>
      <c r="F24" s="213"/>
      <c r="G24" s="213"/>
      <c r="H24" s="97" t="s">
        <v>104</v>
      </c>
      <c r="I24" s="93">
        <v>1</v>
      </c>
      <c r="J24" s="94">
        <v>4</v>
      </c>
      <c r="K24" s="94">
        <f t="shared" si="1"/>
        <v>5</v>
      </c>
      <c r="L24" s="98" t="str">
        <f t="shared" si="0"/>
        <v>MEDIO</v>
      </c>
    </row>
    <row r="25" spans="2:12" ht="53.25" customHeight="1" x14ac:dyDescent="0.2">
      <c r="B25" s="96" t="s">
        <v>50</v>
      </c>
      <c r="C25" s="213" t="s">
        <v>51</v>
      </c>
      <c r="D25" s="213"/>
      <c r="E25" s="213"/>
      <c r="F25" s="213"/>
      <c r="G25" s="213"/>
      <c r="H25" s="97" t="s">
        <v>110</v>
      </c>
      <c r="I25" s="93">
        <v>1</v>
      </c>
      <c r="J25" s="94">
        <v>4</v>
      </c>
      <c r="K25" s="94">
        <f t="shared" si="1"/>
        <v>5</v>
      </c>
      <c r="L25" s="98" t="str">
        <f t="shared" si="0"/>
        <v>MEDIO</v>
      </c>
    </row>
    <row r="26" spans="2:12" ht="53.25" customHeight="1" x14ac:dyDescent="0.2">
      <c r="B26" s="96" t="s">
        <v>50</v>
      </c>
      <c r="C26" s="213" t="s">
        <v>52</v>
      </c>
      <c r="D26" s="213"/>
      <c r="E26" s="213"/>
      <c r="F26" s="213"/>
      <c r="G26" s="213"/>
      <c r="H26" s="97" t="s">
        <v>111</v>
      </c>
      <c r="I26" s="93">
        <v>2</v>
      </c>
      <c r="J26" s="94">
        <v>3</v>
      </c>
      <c r="K26" s="94">
        <f t="shared" si="1"/>
        <v>5</v>
      </c>
      <c r="L26" s="98" t="str">
        <f t="shared" si="0"/>
        <v>MEDIO</v>
      </c>
    </row>
    <row r="27" spans="2:12" ht="53.25" customHeight="1" x14ac:dyDescent="0.2">
      <c r="B27" s="96" t="s">
        <v>50</v>
      </c>
      <c r="C27" s="213" t="s">
        <v>54</v>
      </c>
      <c r="D27" s="213"/>
      <c r="E27" s="213"/>
      <c r="F27" s="213"/>
      <c r="G27" s="213"/>
      <c r="H27" s="97" t="s">
        <v>111</v>
      </c>
      <c r="I27" s="93">
        <v>1</v>
      </c>
      <c r="J27" s="94">
        <v>3</v>
      </c>
      <c r="K27" s="94">
        <f t="shared" si="1"/>
        <v>4</v>
      </c>
      <c r="L27" s="98" t="str">
        <f t="shared" si="0"/>
        <v>BAJO</v>
      </c>
    </row>
    <row r="28" spans="2:12" ht="53.25" customHeight="1" x14ac:dyDescent="0.2">
      <c r="B28" s="96" t="s">
        <v>56</v>
      </c>
      <c r="C28" s="213" t="s">
        <v>59</v>
      </c>
      <c r="D28" s="213"/>
      <c r="E28" s="213"/>
      <c r="F28" s="213"/>
      <c r="G28" s="213"/>
      <c r="H28" s="97" t="s">
        <v>112</v>
      </c>
      <c r="I28" s="93">
        <v>2</v>
      </c>
      <c r="J28" s="94">
        <v>3</v>
      </c>
      <c r="K28" s="94">
        <f t="shared" si="1"/>
        <v>5</v>
      </c>
      <c r="L28" s="98" t="str">
        <f t="shared" si="0"/>
        <v>MEDIO</v>
      </c>
    </row>
    <row r="29" spans="2:12" ht="53.25" customHeight="1" x14ac:dyDescent="0.2">
      <c r="B29" s="96" t="s">
        <v>56</v>
      </c>
      <c r="C29" s="213" t="s">
        <v>64</v>
      </c>
      <c r="D29" s="213"/>
      <c r="E29" s="213"/>
      <c r="F29" s="213"/>
      <c r="G29" s="213"/>
      <c r="H29" s="97" t="s">
        <v>113</v>
      </c>
      <c r="I29" s="93">
        <v>2</v>
      </c>
      <c r="J29" s="94">
        <v>4</v>
      </c>
      <c r="K29" s="94">
        <f t="shared" si="1"/>
        <v>6</v>
      </c>
      <c r="L29" s="98" t="str">
        <f t="shared" si="0"/>
        <v>ALTO</v>
      </c>
    </row>
    <row r="30" spans="2:12" ht="53.25" customHeight="1" x14ac:dyDescent="0.2">
      <c r="B30" s="96" t="s">
        <v>56</v>
      </c>
      <c r="C30" s="213" t="s">
        <v>65</v>
      </c>
      <c r="D30" s="213"/>
      <c r="E30" s="213"/>
      <c r="F30" s="213"/>
      <c r="G30" s="213"/>
      <c r="H30" s="97" t="s">
        <v>114</v>
      </c>
      <c r="I30" s="93">
        <v>3</v>
      </c>
      <c r="J30" s="94">
        <v>2</v>
      </c>
      <c r="K30" s="94">
        <f t="shared" si="1"/>
        <v>5</v>
      </c>
      <c r="L30" s="98" t="str">
        <f t="shared" si="0"/>
        <v>MEDIO</v>
      </c>
    </row>
    <row r="31" spans="2:12" ht="53.25" customHeight="1" x14ac:dyDescent="0.2">
      <c r="B31" s="96" t="s">
        <v>56</v>
      </c>
      <c r="C31" s="213" t="s">
        <v>73</v>
      </c>
      <c r="D31" s="213"/>
      <c r="E31" s="213"/>
      <c r="F31" s="213"/>
      <c r="G31" s="213"/>
      <c r="H31" s="97" t="s">
        <v>112</v>
      </c>
      <c r="I31" s="93">
        <v>3</v>
      </c>
      <c r="J31" s="94">
        <v>2</v>
      </c>
      <c r="K31" s="94">
        <f t="shared" si="1"/>
        <v>5</v>
      </c>
      <c r="L31" s="98" t="str">
        <f t="shared" si="0"/>
        <v>MEDIO</v>
      </c>
    </row>
    <row r="32" spans="2:12" ht="53.25" customHeight="1" thickBot="1" x14ac:dyDescent="0.25">
      <c r="B32" s="96" t="s">
        <v>56</v>
      </c>
      <c r="C32" s="213" t="s">
        <v>57</v>
      </c>
      <c r="D32" s="213"/>
      <c r="E32" s="213"/>
      <c r="F32" s="213"/>
      <c r="G32" s="213"/>
      <c r="H32" s="97" t="s">
        <v>115</v>
      </c>
      <c r="I32" s="93">
        <v>2</v>
      </c>
      <c r="J32" s="94">
        <v>3</v>
      </c>
      <c r="K32" s="94">
        <f t="shared" si="1"/>
        <v>5</v>
      </c>
      <c r="L32" s="98" t="str">
        <f t="shared" si="0"/>
        <v>MEDIO</v>
      </c>
    </row>
    <row r="33" spans="2:14" ht="12.75" customHeight="1" x14ac:dyDescent="0.2">
      <c r="B33" s="99"/>
      <c r="C33" s="100"/>
      <c r="D33" s="100"/>
      <c r="E33" s="100"/>
      <c r="F33" s="100"/>
      <c r="G33" s="100"/>
      <c r="H33" s="100"/>
      <c r="I33" s="100"/>
      <c r="J33" s="100"/>
      <c r="K33" s="100"/>
      <c r="L33" s="101"/>
    </row>
    <row r="34" spans="2:14" x14ac:dyDescent="0.2">
      <c r="B34" s="82"/>
      <c r="C34" s="242"/>
      <c r="D34" s="242"/>
      <c r="E34" s="242"/>
      <c r="F34" s="83"/>
      <c r="G34" s="83"/>
      <c r="H34" s="228"/>
      <c r="I34" s="228"/>
      <c r="J34" s="83"/>
      <c r="K34" s="83"/>
      <c r="L34" s="84"/>
    </row>
    <row r="35" spans="2:14" ht="19.5" customHeight="1" x14ac:dyDescent="0.2">
      <c r="B35" s="225" t="s">
        <v>116</v>
      </c>
      <c r="C35" s="226" t="s">
        <v>117</v>
      </c>
      <c r="D35" s="226"/>
      <c r="E35" s="102" t="s">
        <v>118</v>
      </c>
      <c r="F35" s="83"/>
      <c r="G35" s="224" t="s">
        <v>101</v>
      </c>
      <c r="H35" s="103" t="s">
        <v>119</v>
      </c>
      <c r="I35" s="103" t="s">
        <v>118</v>
      </c>
      <c r="J35" s="83"/>
      <c r="K35" s="83"/>
      <c r="L35" s="84"/>
    </row>
    <row r="36" spans="2:14" ht="21" customHeight="1" x14ac:dyDescent="0.2">
      <c r="B36" s="225"/>
      <c r="C36" s="227" t="s">
        <v>120</v>
      </c>
      <c r="D36" s="227"/>
      <c r="E36" s="104">
        <v>1</v>
      </c>
      <c r="F36" s="83"/>
      <c r="G36" s="224"/>
      <c r="H36" s="104" t="s">
        <v>121</v>
      </c>
      <c r="I36" s="105">
        <v>1</v>
      </c>
      <c r="J36" s="83"/>
      <c r="K36" s="83"/>
      <c r="L36" s="84"/>
    </row>
    <row r="37" spans="2:14" ht="15.75" customHeight="1" x14ac:dyDescent="0.2">
      <c r="B37" s="225"/>
      <c r="C37" s="227" t="s">
        <v>122</v>
      </c>
      <c r="D37" s="227"/>
      <c r="E37" s="104">
        <v>2</v>
      </c>
      <c r="F37" s="83"/>
      <c r="G37" s="224"/>
      <c r="H37" s="104" t="s">
        <v>123</v>
      </c>
      <c r="I37" s="105">
        <v>2</v>
      </c>
      <c r="J37" s="83"/>
      <c r="K37" s="83"/>
      <c r="L37" s="84"/>
      <c r="N37" s="4"/>
    </row>
    <row r="38" spans="2:14" ht="24.75" customHeight="1" x14ac:dyDescent="0.2">
      <c r="B38" s="225"/>
      <c r="C38" s="227" t="s">
        <v>124</v>
      </c>
      <c r="D38" s="227"/>
      <c r="E38" s="104">
        <v>3</v>
      </c>
      <c r="F38" s="83"/>
      <c r="G38" s="224"/>
      <c r="H38" s="104" t="s">
        <v>125</v>
      </c>
      <c r="I38" s="105">
        <v>3</v>
      </c>
      <c r="J38" s="83"/>
      <c r="K38" s="83"/>
      <c r="L38" s="84"/>
    </row>
    <row r="39" spans="2:14" ht="18" customHeight="1" x14ac:dyDescent="0.2">
      <c r="B39" s="225"/>
      <c r="C39" s="227" t="s">
        <v>126</v>
      </c>
      <c r="D39" s="227"/>
      <c r="E39" s="104">
        <v>4</v>
      </c>
      <c r="F39" s="83"/>
      <c r="G39" s="224"/>
      <c r="H39" s="104" t="s">
        <v>127</v>
      </c>
      <c r="I39" s="105">
        <v>4</v>
      </c>
      <c r="J39" s="83"/>
      <c r="K39" s="83"/>
      <c r="L39" s="84"/>
    </row>
    <row r="40" spans="2:14" ht="29.25" customHeight="1" x14ac:dyDescent="0.2">
      <c r="B40" s="225"/>
      <c r="C40" s="227" t="s">
        <v>128</v>
      </c>
      <c r="D40" s="227"/>
      <c r="E40" s="104">
        <v>5</v>
      </c>
      <c r="F40" s="83"/>
      <c r="G40" s="224"/>
      <c r="H40" s="104" t="s">
        <v>129</v>
      </c>
      <c r="I40" s="105">
        <v>5</v>
      </c>
      <c r="J40" s="83"/>
      <c r="K40" s="83"/>
      <c r="L40" s="84"/>
    </row>
    <row r="41" spans="2:14" ht="16.5" customHeight="1" x14ac:dyDescent="0.2">
      <c r="B41" s="106"/>
      <c r="C41" s="107"/>
      <c r="D41" s="107"/>
      <c r="E41" s="107"/>
      <c r="F41" s="83"/>
      <c r="G41" s="107"/>
      <c r="H41" s="107"/>
      <c r="I41" s="107"/>
      <c r="J41" s="107"/>
      <c r="K41" s="107"/>
      <c r="L41" s="84"/>
    </row>
    <row r="42" spans="2:14" ht="16.5" customHeight="1" x14ac:dyDescent="0.2">
      <c r="B42" s="106"/>
      <c r="C42" s="228" t="s">
        <v>130</v>
      </c>
      <c r="D42" s="228"/>
      <c r="E42" s="228"/>
      <c r="F42" s="228"/>
      <c r="G42" s="228"/>
      <c r="H42" s="239"/>
      <c r="I42" s="239"/>
      <c r="J42" s="239"/>
      <c r="K42" s="239"/>
      <c r="L42" s="84"/>
    </row>
    <row r="43" spans="2:14" ht="69.75" customHeight="1" x14ac:dyDescent="0.2">
      <c r="B43" s="106"/>
      <c r="C43" s="227" t="s">
        <v>131</v>
      </c>
      <c r="D43" s="227"/>
      <c r="E43" s="227"/>
      <c r="F43" s="104" t="s">
        <v>132</v>
      </c>
      <c r="G43" s="104" t="s">
        <v>133</v>
      </c>
      <c r="H43" s="104" t="s">
        <v>134</v>
      </c>
      <c r="I43" s="227" t="s">
        <v>135</v>
      </c>
      <c r="J43" s="227"/>
      <c r="K43" s="227" t="s">
        <v>136</v>
      </c>
      <c r="L43" s="229"/>
    </row>
    <row r="44" spans="2:14" ht="69.75" customHeight="1" x14ac:dyDescent="0.2">
      <c r="B44" s="106"/>
      <c r="C44" s="227" t="s">
        <v>137</v>
      </c>
      <c r="D44" s="227"/>
      <c r="E44" s="227"/>
      <c r="F44" s="104" t="s">
        <v>138</v>
      </c>
      <c r="G44" s="104" t="s">
        <v>139</v>
      </c>
      <c r="H44" s="104" t="s">
        <v>140</v>
      </c>
      <c r="I44" s="227" t="s">
        <v>141</v>
      </c>
      <c r="J44" s="227"/>
      <c r="K44" s="227" t="s">
        <v>142</v>
      </c>
      <c r="L44" s="229"/>
    </row>
    <row r="45" spans="2:14" x14ac:dyDescent="0.2">
      <c r="B45" s="82"/>
      <c r="C45" s="226" t="s">
        <v>143</v>
      </c>
      <c r="D45" s="226"/>
      <c r="E45" s="226" t="s">
        <v>118</v>
      </c>
      <c r="F45" s="108" t="s">
        <v>121</v>
      </c>
      <c r="G45" s="108" t="s">
        <v>123</v>
      </c>
      <c r="H45" s="109" t="s">
        <v>125</v>
      </c>
      <c r="I45" s="231" t="s">
        <v>127</v>
      </c>
      <c r="J45" s="231"/>
      <c r="K45" s="226" t="s">
        <v>129</v>
      </c>
      <c r="L45" s="240"/>
    </row>
    <row r="46" spans="2:14" x14ac:dyDescent="0.2">
      <c r="B46" s="82"/>
      <c r="C46" s="226"/>
      <c r="D46" s="226"/>
      <c r="E46" s="226"/>
      <c r="F46" s="110">
        <v>1</v>
      </c>
      <c r="G46" s="110">
        <v>2</v>
      </c>
      <c r="H46" s="110">
        <v>3</v>
      </c>
      <c r="I46" s="237">
        <v>4</v>
      </c>
      <c r="J46" s="237"/>
      <c r="K46" s="237">
        <v>5</v>
      </c>
      <c r="L46" s="241"/>
    </row>
    <row r="47" spans="2:14" ht="19.5" customHeight="1" x14ac:dyDescent="0.2">
      <c r="B47" s="82"/>
      <c r="C47" s="227" t="s">
        <v>120</v>
      </c>
      <c r="D47" s="227"/>
      <c r="E47" s="111">
        <v>1</v>
      </c>
      <c r="F47" s="112">
        <v>2</v>
      </c>
      <c r="G47" s="112">
        <v>3</v>
      </c>
      <c r="H47" s="112">
        <v>4</v>
      </c>
      <c r="I47" s="238">
        <v>5</v>
      </c>
      <c r="J47" s="238"/>
      <c r="K47" s="232">
        <v>6</v>
      </c>
      <c r="L47" s="233"/>
    </row>
    <row r="48" spans="2:14" ht="21.75" customHeight="1" x14ac:dyDescent="0.2">
      <c r="B48" s="82"/>
      <c r="C48" s="227" t="s">
        <v>122</v>
      </c>
      <c r="D48" s="227"/>
      <c r="E48" s="111">
        <v>2</v>
      </c>
      <c r="F48" s="112">
        <v>3</v>
      </c>
      <c r="G48" s="112">
        <v>4</v>
      </c>
      <c r="H48" s="113">
        <v>5</v>
      </c>
      <c r="I48" s="232">
        <v>6</v>
      </c>
      <c r="J48" s="232"/>
      <c r="K48" s="234">
        <v>7</v>
      </c>
      <c r="L48" s="235"/>
    </row>
    <row r="49" spans="2:12" ht="26.25" customHeight="1" x14ac:dyDescent="0.2">
      <c r="B49" s="82"/>
      <c r="C49" s="227" t="s">
        <v>124</v>
      </c>
      <c r="D49" s="227"/>
      <c r="E49" s="111">
        <v>3</v>
      </c>
      <c r="F49" s="112">
        <v>4</v>
      </c>
      <c r="G49" s="113">
        <v>5</v>
      </c>
      <c r="H49" s="114">
        <v>6</v>
      </c>
      <c r="I49" s="232">
        <v>7</v>
      </c>
      <c r="J49" s="232"/>
      <c r="K49" s="230">
        <v>8</v>
      </c>
      <c r="L49" s="236"/>
    </row>
    <row r="50" spans="2:12" ht="21" customHeight="1" x14ac:dyDescent="0.2">
      <c r="B50" s="82"/>
      <c r="C50" s="227" t="s">
        <v>126</v>
      </c>
      <c r="D50" s="227"/>
      <c r="E50" s="111">
        <v>4</v>
      </c>
      <c r="F50" s="113">
        <v>5</v>
      </c>
      <c r="G50" s="114">
        <v>6</v>
      </c>
      <c r="H50" s="114">
        <v>7</v>
      </c>
      <c r="I50" s="230">
        <v>8</v>
      </c>
      <c r="J50" s="230"/>
      <c r="K50" s="230">
        <v>9</v>
      </c>
      <c r="L50" s="236"/>
    </row>
    <row r="51" spans="2:12" ht="27" customHeight="1" x14ac:dyDescent="0.2">
      <c r="B51" s="82"/>
      <c r="C51" s="227" t="s">
        <v>128</v>
      </c>
      <c r="D51" s="227"/>
      <c r="E51" s="111">
        <v>5</v>
      </c>
      <c r="F51" s="114">
        <v>6</v>
      </c>
      <c r="G51" s="114">
        <v>7</v>
      </c>
      <c r="H51" s="115">
        <v>8</v>
      </c>
      <c r="I51" s="230">
        <v>9</v>
      </c>
      <c r="J51" s="230"/>
      <c r="K51" s="230">
        <v>10</v>
      </c>
      <c r="L51" s="236"/>
    </row>
    <row r="52" spans="2:12" x14ac:dyDescent="0.2">
      <c r="B52" s="82"/>
      <c r="C52" s="83"/>
      <c r="D52" s="83"/>
      <c r="E52" s="83"/>
      <c r="F52" s="83"/>
      <c r="G52" s="83"/>
      <c r="H52" s="83"/>
      <c r="I52" s="83"/>
      <c r="J52" s="83"/>
      <c r="K52" s="83"/>
      <c r="L52" s="84"/>
    </row>
    <row r="53" spans="2:12" ht="19.5" customHeight="1" x14ac:dyDescent="0.2">
      <c r="B53" s="82"/>
      <c r="C53" s="83"/>
      <c r="D53" s="83"/>
      <c r="E53" s="83"/>
      <c r="F53" s="83"/>
      <c r="G53" s="228" t="s">
        <v>144</v>
      </c>
      <c r="H53" s="228"/>
      <c r="I53" s="83"/>
      <c r="J53" s="83"/>
      <c r="K53" s="83"/>
      <c r="L53" s="84"/>
    </row>
    <row r="54" spans="2:12" ht="18" customHeight="1" x14ac:dyDescent="0.2">
      <c r="B54" s="82"/>
      <c r="C54" s="83"/>
      <c r="D54" s="83"/>
      <c r="E54" s="83"/>
      <c r="F54" s="83"/>
      <c r="G54" s="108" t="s">
        <v>130</v>
      </c>
      <c r="H54" s="116" t="s">
        <v>143</v>
      </c>
      <c r="I54" s="83"/>
      <c r="J54" s="83"/>
      <c r="K54" s="83"/>
      <c r="L54" s="84"/>
    </row>
    <row r="55" spans="2:12" ht="18" customHeight="1" x14ac:dyDescent="0.2">
      <c r="B55" s="82"/>
      <c r="C55" s="83"/>
      <c r="D55" s="83"/>
      <c r="E55" s="83"/>
      <c r="F55" s="83"/>
      <c r="G55" s="115" t="s">
        <v>145</v>
      </c>
      <c r="H55" s="117" t="s">
        <v>146</v>
      </c>
      <c r="I55" s="83"/>
      <c r="J55" s="83"/>
      <c r="K55" s="83"/>
      <c r="L55" s="84"/>
    </row>
    <row r="56" spans="2:12" ht="18" customHeight="1" x14ac:dyDescent="0.2">
      <c r="B56" s="82"/>
      <c r="C56" s="83"/>
      <c r="D56" s="83"/>
      <c r="E56" s="83"/>
      <c r="F56" s="83"/>
      <c r="G56" s="114" t="s">
        <v>147</v>
      </c>
      <c r="H56" s="117" t="s">
        <v>148</v>
      </c>
      <c r="I56" s="83"/>
      <c r="J56" s="83"/>
      <c r="K56" s="83"/>
      <c r="L56" s="84"/>
    </row>
    <row r="57" spans="2:12" ht="18" customHeight="1" x14ac:dyDescent="0.2">
      <c r="B57" s="82"/>
      <c r="C57" s="83"/>
      <c r="D57" s="83"/>
      <c r="E57" s="83"/>
      <c r="F57" s="83"/>
      <c r="G57" s="113">
        <v>5</v>
      </c>
      <c r="H57" s="117" t="s">
        <v>149</v>
      </c>
      <c r="I57" s="83"/>
      <c r="J57" s="83"/>
      <c r="K57" s="83"/>
      <c r="L57" s="84"/>
    </row>
    <row r="58" spans="2:12" ht="18" customHeight="1" x14ac:dyDescent="0.2">
      <c r="B58" s="82"/>
      <c r="C58" s="83"/>
      <c r="D58" s="83"/>
      <c r="E58" s="83"/>
      <c r="F58" s="83"/>
      <c r="G58" s="112" t="s">
        <v>150</v>
      </c>
      <c r="H58" s="117" t="s">
        <v>151</v>
      </c>
      <c r="I58" s="83"/>
      <c r="J58" s="83"/>
      <c r="K58" s="83"/>
      <c r="L58" s="84"/>
    </row>
    <row r="59" spans="2:12" ht="13.5" thickBot="1" x14ac:dyDescent="0.25">
      <c r="B59" s="85"/>
      <c r="C59" s="86"/>
      <c r="D59" s="86"/>
      <c r="E59" s="86"/>
      <c r="F59" s="86"/>
      <c r="G59" s="86"/>
      <c r="H59" s="86"/>
      <c r="I59" s="86"/>
      <c r="J59" s="86"/>
      <c r="K59" s="86"/>
      <c r="L59" s="87"/>
    </row>
    <row r="63" spans="2:12" hidden="1" x14ac:dyDescent="0.2">
      <c r="B63" s="6" t="s">
        <v>96</v>
      </c>
    </row>
    <row r="64" spans="2:12" hidden="1" x14ac:dyDescent="0.2">
      <c r="B64" s="6" t="s">
        <v>152</v>
      </c>
    </row>
  </sheetData>
  <mergeCells count="64">
    <mergeCell ref="C49:D49"/>
    <mergeCell ref="C45:D46"/>
    <mergeCell ref="I46:J46"/>
    <mergeCell ref="H34:I34"/>
    <mergeCell ref="C44:E44"/>
    <mergeCell ref="C47:D47"/>
    <mergeCell ref="I47:J47"/>
    <mergeCell ref="C40:D40"/>
    <mergeCell ref="C43:E43"/>
    <mergeCell ref="I48:J48"/>
    <mergeCell ref="E45:E46"/>
    <mergeCell ref="C42:K42"/>
    <mergeCell ref="K45:L45"/>
    <mergeCell ref="K46:L46"/>
    <mergeCell ref="K44:L44"/>
    <mergeCell ref="C34:E34"/>
    <mergeCell ref="G53:H53"/>
    <mergeCell ref="C48:D48"/>
    <mergeCell ref="K43:L43"/>
    <mergeCell ref="C51:D51"/>
    <mergeCell ref="C50:D50"/>
    <mergeCell ref="I51:J51"/>
    <mergeCell ref="I45:J45"/>
    <mergeCell ref="I43:J43"/>
    <mergeCell ref="I44:J44"/>
    <mergeCell ref="K47:L47"/>
    <mergeCell ref="K48:L48"/>
    <mergeCell ref="K49:L49"/>
    <mergeCell ref="K50:L50"/>
    <mergeCell ref="K51:L51"/>
    <mergeCell ref="I50:J50"/>
    <mergeCell ref="I49:J49"/>
    <mergeCell ref="B35:B40"/>
    <mergeCell ref="C35:D35"/>
    <mergeCell ref="C36:D36"/>
    <mergeCell ref="C37:D37"/>
    <mergeCell ref="C38:D38"/>
    <mergeCell ref="C39:D39"/>
    <mergeCell ref="G35:G40"/>
    <mergeCell ref="C27:G27"/>
    <mergeCell ref="C28:G28"/>
    <mergeCell ref="C29:G29"/>
    <mergeCell ref="C30:G30"/>
    <mergeCell ref="C22:G22"/>
    <mergeCell ref="C23:G23"/>
    <mergeCell ref="C31:G31"/>
    <mergeCell ref="C32:G32"/>
    <mergeCell ref="H15:L15"/>
    <mergeCell ref="B15:G15"/>
    <mergeCell ref="C16:G16"/>
    <mergeCell ref="C18:G18"/>
    <mergeCell ref="C19:G19"/>
    <mergeCell ref="C20:G20"/>
    <mergeCell ref="C21:G21"/>
    <mergeCell ref="C17:G17"/>
    <mergeCell ref="C24:G24"/>
    <mergeCell ref="C25:G25"/>
    <mergeCell ref="C26:G26"/>
    <mergeCell ref="B2:B4"/>
    <mergeCell ref="B12:L12"/>
    <mergeCell ref="B7:L7"/>
    <mergeCell ref="C2:J4"/>
    <mergeCell ref="K2:L4"/>
    <mergeCell ref="B6:L6"/>
  </mergeCells>
  <phoneticPr fontId="1" type="noConversion"/>
  <conditionalFormatting sqref="J17:K32">
    <cfRule type="expression" dxfId="17" priority="7" stopIfTrue="1">
      <formula>"""bajo"""</formula>
    </cfRule>
  </conditionalFormatting>
  <conditionalFormatting sqref="L17:L32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20">
    <dataValidation type="list" allowBlank="1" showInputMessage="1" showErrorMessage="1" sqref="H15">
      <formula1>$B$63:$B$64</formula1>
    </dataValidation>
    <dataValidation type="list" allowBlank="1" showInputMessage="1" showErrorMessage="1" sqref="C18:G18">
      <formula1>INDIRECT($B$18)</formula1>
    </dataValidation>
    <dataValidation type="list" allowBlank="1" showInputMessage="1" showErrorMessage="1" sqref="C19:G19">
      <formula1>INDIRECT($B$19)</formula1>
    </dataValidation>
    <dataValidation type="list" allowBlank="1" showInputMessage="1" showErrorMessage="1" sqref="C20:G20">
      <formula1>INDIRECT($B$20)</formula1>
    </dataValidation>
    <dataValidation type="list" allowBlank="1" showInputMessage="1" showErrorMessage="1" sqref="C21:G21">
      <formula1>INDIRECT($B$21)</formula1>
    </dataValidation>
    <dataValidation type="list" allowBlank="1" showInputMessage="1" showErrorMessage="1" sqref="C22:G22">
      <formula1>INDIRECT($B$22)</formula1>
    </dataValidation>
    <dataValidation type="list" allowBlank="1" showInputMessage="1" showErrorMessage="1" sqref="C23:G23">
      <formula1>INDIRECT($B$23)</formula1>
    </dataValidation>
    <dataValidation type="list" allowBlank="1" showInputMessage="1" showErrorMessage="1" sqref="C24:G24">
      <formula1>INDIRECT($B$24)</formula1>
    </dataValidation>
    <dataValidation type="list" allowBlank="1" showInputMessage="1" showErrorMessage="1" sqref="C25:G25">
      <formula1>INDIRECT($B$25)</formula1>
    </dataValidation>
    <dataValidation type="list" allowBlank="1" showInputMessage="1" showErrorMessage="1" sqref="C26:G26">
      <formula1>INDIRECT($B$26)</formula1>
    </dataValidation>
    <dataValidation type="list" allowBlank="1" showInputMessage="1" showErrorMessage="1" sqref="C27:G27">
      <formula1>INDIRECT($B$27)</formula1>
    </dataValidation>
    <dataValidation type="list" allowBlank="1" showInputMessage="1" showErrorMessage="1" sqref="C28:G28">
      <formula1>INDIRECT($B$28)</formula1>
    </dataValidation>
    <dataValidation type="list" allowBlank="1" showInputMessage="1" showErrorMessage="1" sqref="C29:G29">
      <formula1>INDIRECT($B$29)</formula1>
    </dataValidation>
    <dataValidation type="list" allowBlank="1" showInputMessage="1" showErrorMessage="1" sqref="C30:G30">
      <formula1>INDIRECT($B$30)</formula1>
    </dataValidation>
    <dataValidation type="list" allowBlank="1" showInputMessage="1" showErrorMessage="1" sqref="C31:G31">
      <formula1>INDIRECT($B$31)</formula1>
    </dataValidation>
    <dataValidation type="list" allowBlank="1" showInputMessage="1" showErrorMessage="1" sqref="C32:G32">
      <formula1>INDIRECT($B$32)</formula1>
    </dataValidation>
    <dataValidation type="list" allowBlank="1" showInputMessage="1" showErrorMessage="1" sqref="C17:G17">
      <formula1>INDIRECT($B$17)</formula1>
    </dataValidation>
    <dataValidation type="list" allowBlank="1" showInputMessage="1" showErrorMessage="1" sqref="I17:I32">
      <formula1>$E$36:$E$40</formula1>
    </dataValidation>
    <dataValidation type="list" allowBlank="1" showInputMessage="1" showErrorMessage="1" sqref="J17:J32">
      <formula1>$I$36:$I$40</formula1>
    </dataValidation>
    <dataValidation type="list" allowBlank="1" showInputMessage="1" showErrorMessage="1" sqref="B17:B32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Z45"/>
  <sheetViews>
    <sheetView showGridLines="0" zoomScale="90" zoomScaleNormal="90" zoomScalePageLayoutView="70" workbookViewId="0">
      <selection activeCell="B6" sqref="B6:X6"/>
    </sheetView>
  </sheetViews>
  <sheetFormatPr baseColWidth="10" defaultColWidth="11.42578125" defaultRowHeight="12.75" x14ac:dyDescent="0.2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3" customWidth="1"/>
  </cols>
  <sheetData>
    <row r="2" spans="2:26" ht="48.75" customHeight="1" x14ac:dyDescent="0.2">
      <c r="B2" s="142"/>
      <c r="C2" s="155" t="s">
        <v>16</v>
      </c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7"/>
      <c r="Q2" s="201" t="s">
        <v>1</v>
      </c>
      <c r="R2" s="202"/>
    </row>
    <row r="3" spans="2:26" ht="30" customHeight="1" x14ac:dyDescent="0.2">
      <c r="B3" s="142"/>
      <c r="C3" s="158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60"/>
      <c r="Q3" s="203"/>
      <c r="R3" s="204"/>
    </row>
    <row r="4" spans="2:26" ht="39.75" customHeight="1" x14ac:dyDescent="0.2">
      <c r="B4" s="142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3"/>
      <c r="Q4" s="205"/>
      <c r="R4" s="206"/>
    </row>
    <row r="5" spans="2:26" ht="13.5" thickBot="1" x14ac:dyDescent="0.25"/>
    <row r="6" spans="2:26" ht="78.75" customHeight="1" x14ac:dyDescent="0.2">
      <c r="B6" s="251" t="s">
        <v>88</v>
      </c>
      <c r="C6" s="252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2"/>
      <c r="T6" s="252"/>
      <c r="U6" s="252"/>
      <c r="V6" s="252"/>
      <c r="W6" s="252"/>
      <c r="X6" s="253"/>
      <c r="Y6" s="1"/>
      <c r="Z6" s="1"/>
    </row>
    <row r="7" spans="2:26" ht="24.75" customHeight="1" x14ac:dyDescent="0.2">
      <c r="B7" s="247" t="s">
        <v>19</v>
      </c>
      <c r="C7" s="248"/>
      <c r="D7" s="248"/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9"/>
    </row>
    <row r="8" spans="2:26" x14ac:dyDescent="0.2">
      <c r="B8" s="7"/>
      <c r="R8" s="2"/>
    </row>
    <row r="9" spans="2:26" ht="7.5" customHeight="1" thickBot="1" x14ac:dyDescent="0.25">
      <c r="B9" s="133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8"/>
    </row>
    <row r="10" spans="2:26" ht="93.75" customHeight="1" thickBot="1" x14ac:dyDescent="0.25">
      <c r="B10" s="118" t="s">
        <v>97</v>
      </c>
      <c r="C10" s="246" t="s">
        <v>98</v>
      </c>
      <c r="D10" s="246"/>
      <c r="E10" s="246"/>
      <c r="F10" s="246"/>
      <c r="G10" s="220" t="s">
        <v>153</v>
      </c>
      <c r="H10" s="220"/>
      <c r="I10" s="89" t="s">
        <v>100</v>
      </c>
      <c r="J10" s="89" t="s">
        <v>101</v>
      </c>
      <c r="K10" s="89" t="s">
        <v>102</v>
      </c>
      <c r="L10" s="89" t="s">
        <v>103</v>
      </c>
      <c r="M10" s="89" t="s">
        <v>154</v>
      </c>
      <c r="N10" s="89" t="s">
        <v>155</v>
      </c>
      <c r="O10" s="89" t="s">
        <v>156</v>
      </c>
      <c r="P10" s="89" t="s">
        <v>157</v>
      </c>
      <c r="Q10" s="89" t="s">
        <v>158</v>
      </c>
      <c r="R10" s="10" t="s">
        <v>159</v>
      </c>
    </row>
    <row r="11" spans="2:26" s="26" customFormat="1" ht="57.75" customHeight="1" x14ac:dyDescent="0.2">
      <c r="B11" s="135" t="str">
        <f>+EVALUACION!B17</f>
        <v>PLANEACIÓN</v>
      </c>
      <c r="C11" s="244" t="str">
        <f>+EVALUACION!C17</f>
        <v>Inadecuada escogencia de la modalidad de contratación</v>
      </c>
      <c r="D11" s="244"/>
      <c r="E11" s="244"/>
      <c r="F11" s="244"/>
      <c r="G11" s="250" t="s">
        <v>160</v>
      </c>
      <c r="H11" s="250"/>
      <c r="I11" s="130">
        <f>+EVALUACION!I17</f>
        <v>2</v>
      </c>
      <c r="J11" s="130">
        <f>+EVALUACION!J17</f>
        <v>2</v>
      </c>
      <c r="K11" s="130">
        <f>+I11+J11</f>
        <v>4</v>
      </c>
      <c r="L11" s="130" t="str">
        <f>IF(K11&lt;=4,"BAJO",IF(K11=5,"MEDIO",IF(K11=6,"ALTO",IF(K11=7,"ALTO","EXTREMO"))))</f>
        <v>BAJO</v>
      </c>
      <c r="M11" s="130" t="s">
        <v>161</v>
      </c>
      <c r="N11" s="131" t="s">
        <v>162</v>
      </c>
      <c r="O11" s="132" t="s">
        <v>163</v>
      </c>
      <c r="P11" s="132" t="s">
        <v>164</v>
      </c>
      <c r="Q11" s="131" t="s">
        <v>165</v>
      </c>
      <c r="R11" s="136" t="s">
        <v>166</v>
      </c>
    </row>
    <row r="12" spans="2:26" s="26" customFormat="1" ht="57.75" customHeight="1" x14ac:dyDescent="0.2">
      <c r="B12" s="119" t="str">
        <f>+EVALUACION!B18</f>
        <v>PLANEACIÓN</v>
      </c>
      <c r="C12" s="243" t="str">
        <f>+EVALUACION!C18</f>
        <v>Inadecuado análisis  económico estimativo del valor del contrato</v>
      </c>
      <c r="D12" s="243"/>
      <c r="E12" s="243"/>
      <c r="F12" s="243"/>
      <c r="G12" s="245" t="s">
        <v>167</v>
      </c>
      <c r="H12" s="245"/>
      <c r="I12" s="93">
        <f>+EVALUACION!I18</f>
        <v>2</v>
      </c>
      <c r="J12" s="93">
        <f>+EVALUACION!J18</f>
        <v>2</v>
      </c>
      <c r="K12" s="93">
        <f>+I12+J12</f>
        <v>4</v>
      </c>
      <c r="L12" s="93" t="str">
        <f>IF(K12&lt;=4,"BAJO",IF(K12=5,"MEDIO",IF(K12=6,"ALTO",IF(K12=7,"ALTO","EXTREMO"))))</f>
        <v>BAJO</v>
      </c>
      <c r="M12" s="93" t="s">
        <v>161</v>
      </c>
      <c r="N12" s="120" t="s">
        <v>168</v>
      </c>
      <c r="O12" s="120" t="s">
        <v>163</v>
      </c>
      <c r="P12" s="129" t="s">
        <v>164</v>
      </c>
      <c r="Q12" s="120" t="s">
        <v>165</v>
      </c>
      <c r="R12" s="35" t="s">
        <v>166</v>
      </c>
    </row>
    <row r="13" spans="2:26" s="26" customFormat="1" ht="57.75" customHeight="1" x14ac:dyDescent="0.2">
      <c r="B13" s="119" t="str">
        <f>+EVALUACION!B19</f>
        <v>PLANEACIÓN</v>
      </c>
      <c r="C13" s="243" t="str">
        <f>+EVALUACION!C19</f>
        <v xml:space="preserve">Inadecuada  descripción del bien o servicio requerido </v>
      </c>
      <c r="D13" s="243"/>
      <c r="E13" s="243"/>
      <c r="F13" s="243"/>
      <c r="G13" s="227" t="s">
        <v>169</v>
      </c>
      <c r="H13" s="227"/>
      <c r="I13" s="93">
        <f>+EVALUACION!I19</f>
        <v>2</v>
      </c>
      <c r="J13" s="93">
        <f>+EVALUACION!J19</f>
        <v>3</v>
      </c>
      <c r="K13" s="93">
        <f t="shared" ref="K13:K22" si="0">+I13+J13</f>
        <v>5</v>
      </c>
      <c r="L13" s="93" t="str">
        <f t="shared" ref="L13:L25" si="1">IF(K13&lt;=4,"BAJO",IF(K13=5,"MEDIO",IF(K13=6,"ALTO",IF(K13=7,"ALTO","EXTREMO"))))</f>
        <v>MEDIO</v>
      </c>
      <c r="M13" s="93" t="s">
        <v>161</v>
      </c>
      <c r="N13" s="120" t="s">
        <v>168</v>
      </c>
      <c r="O13" s="120" t="s">
        <v>163</v>
      </c>
      <c r="P13" s="129" t="s">
        <v>164</v>
      </c>
      <c r="Q13" s="120" t="s">
        <v>165</v>
      </c>
      <c r="R13" s="35" t="s">
        <v>166</v>
      </c>
    </row>
    <row r="14" spans="2:26" s="26" customFormat="1" ht="57.75" customHeight="1" x14ac:dyDescent="0.2">
      <c r="B14" s="119" t="str">
        <f>+EVALUACION!B21</f>
        <v>PLANEACIÓN</v>
      </c>
      <c r="C14" s="243" t="str">
        <f>+EVALUACION!C21</f>
        <v xml:space="preserve">Falta de profundidad en el estudio de sector no identificandose claramente aspectos de oferta y demanda </v>
      </c>
      <c r="D14" s="243"/>
      <c r="E14" s="243"/>
      <c r="F14" s="243"/>
      <c r="G14" s="227" t="s">
        <v>170</v>
      </c>
      <c r="H14" s="227"/>
      <c r="I14" s="93">
        <f>+EVALUACION!I21</f>
        <v>2</v>
      </c>
      <c r="J14" s="93">
        <f>+EVALUACION!J21</f>
        <v>3</v>
      </c>
      <c r="K14" s="93">
        <f t="shared" si="0"/>
        <v>5</v>
      </c>
      <c r="L14" s="93" t="str">
        <f t="shared" si="1"/>
        <v>MEDIO</v>
      </c>
      <c r="M14" s="93" t="s">
        <v>161</v>
      </c>
      <c r="N14" s="120" t="s">
        <v>168</v>
      </c>
      <c r="O14" s="120" t="s">
        <v>163</v>
      </c>
      <c r="P14" s="129" t="s">
        <v>164</v>
      </c>
      <c r="Q14" s="120" t="s">
        <v>165</v>
      </c>
      <c r="R14" s="35" t="s">
        <v>166</v>
      </c>
    </row>
    <row r="15" spans="2:26" s="26" customFormat="1" ht="57.75" customHeight="1" x14ac:dyDescent="0.2">
      <c r="B15" s="119" t="str">
        <f>+EVALUACION!B22</f>
        <v>SELECCIÓN</v>
      </c>
      <c r="C15" s="243" t="str">
        <f>+EVALUACION!C22</f>
        <v>Inadecuado manejo administrativo del proceso contractual</v>
      </c>
      <c r="D15" s="243"/>
      <c r="E15" s="243"/>
      <c r="F15" s="243"/>
      <c r="G15" s="227" t="s">
        <v>169</v>
      </c>
      <c r="H15" s="227"/>
      <c r="I15" s="93">
        <f>+EVALUACION!I22</f>
        <v>1</v>
      </c>
      <c r="J15" s="93">
        <f>+EVALUACION!J22</f>
        <v>3</v>
      </c>
      <c r="K15" s="93">
        <f t="shared" si="0"/>
        <v>4</v>
      </c>
      <c r="L15" s="93" t="str">
        <f t="shared" si="1"/>
        <v>BAJO</v>
      </c>
      <c r="M15" s="93" t="s">
        <v>171</v>
      </c>
      <c r="N15" s="120" t="s">
        <v>168</v>
      </c>
      <c r="O15" s="120" t="s">
        <v>163</v>
      </c>
      <c r="P15" s="129" t="s">
        <v>164</v>
      </c>
      <c r="Q15" s="120" t="s">
        <v>165</v>
      </c>
      <c r="R15" s="35" t="s">
        <v>166</v>
      </c>
    </row>
    <row r="16" spans="2:26" s="26" customFormat="1" ht="57.75" customHeight="1" x14ac:dyDescent="0.2">
      <c r="B16" s="119" t="str">
        <f>+EVALUACION!B23</f>
        <v>SELECCIÓN</v>
      </c>
      <c r="C16" s="243" t="str">
        <f>+EVALUACION!C23</f>
        <v>Falta de claridad en la elaboración de los actos administrativos</v>
      </c>
      <c r="D16" s="243"/>
      <c r="E16" s="243"/>
      <c r="F16" s="243"/>
      <c r="G16" s="227" t="s">
        <v>172</v>
      </c>
      <c r="H16" s="227"/>
      <c r="I16" s="93">
        <f>+EVALUACION!I23</f>
        <v>1</v>
      </c>
      <c r="J16" s="93">
        <f>+EVALUACION!J23</f>
        <v>2</v>
      </c>
      <c r="K16" s="93">
        <f t="shared" si="0"/>
        <v>3</v>
      </c>
      <c r="L16" s="93" t="str">
        <f t="shared" si="1"/>
        <v>BAJO</v>
      </c>
      <c r="M16" s="93" t="s">
        <v>171</v>
      </c>
      <c r="N16" s="120" t="s">
        <v>162</v>
      </c>
      <c r="O16" s="120" t="s">
        <v>163</v>
      </c>
      <c r="P16" s="129" t="s">
        <v>164</v>
      </c>
      <c r="Q16" s="120" t="s">
        <v>165</v>
      </c>
      <c r="R16" s="35" t="s">
        <v>166</v>
      </c>
    </row>
    <row r="17" spans="2:23" s="26" customFormat="1" ht="57.75" customHeight="1" x14ac:dyDescent="0.2">
      <c r="B17" s="119" t="str">
        <f>+EVALUACION!B24</f>
        <v>SELECCIÓN</v>
      </c>
      <c r="C17" s="243" t="str">
        <f>+EVALUACION!C24</f>
        <v>No publicación de la documentación del proceso de selección en el SECOP</v>
      </c>
      <c r="D17" s="243"/>
      <c r="E17" s="243"/>
      <c r="F17" s="243"/>
      <c r="G17" s="227" t="s">
        <v>173</v>
      </c>
      <c r="H17" s="227"/>
      <c r="I17" s="93">
        <f>+EVALUACION!I24</f>
        <v>1</v>
      </c>
      <c r="J17" s="93">
        <f>+EVALUACION!J24</f>
        <v>4</v>
      </c>
      <c r="K17" s="93">
        <f t="shared" si="0"/>
        <v>5</v>
      </c>
      <c r="L17" s="93" t="str">
        <f t="shared" si="1"/>
        <v>MEDIO</v>
      </c>
      <c r="M17" s="93" t="s">
        <v>171</v>
      </c>
      <c r="N17" s="120" t="s">
        <v>162</v>
      </c>
      <c r="O17" s="120" t="s">
        <v>163</v>
      </c>
      <c r="P17" s="129" t="s">
        <v>164</v>
      </c>
      <c r="Q17" s="120" t="s">
        <v>165</v>
      </c>
      <c r="R17" s="35" t="s">
        <v>166</v>
      </c>
    </row>
    <row r="18" spans="2:23" s="26" customFormat="1" ht="57.75" customHeight="1" x14ac:dyDescent="0.2">
      <c r="B18" s="119" t="str">
        <f>+EVALUACION!B25</f>
        <v>CONTRATACIÓN</v>
      </c>
      <c r="C18" s="243" t="str">
        <f>+EVALUACION!C25</f>
        <v xml:space="preserve">Riesgo de que no se firme el contrato. </v>
      </c>
      <c r="D18" s="243"/>
      <c r="E18" s="243"/>
      <c r="F18" s="243"/>
      <c r="G18" s="227" t="s">
        <v>173</v>
      </c>
      <c r="H18" s="227"/>
      <c r="I18" s="93">
        <f>+EVALUACION!I25</f>
        <v>1</v>
      </c>
      <c r="J18" s="93">
        <f>+EVALUACION!J25</f>
        <v>4</v>
      </c>
      <c r="K18" s="93">
        <f t="shared" si="0"/>
        <v>5</v>
      </c>
      <c r="L18" s="93" t="str">
        <f t="shared" si="1"/>
        <v>MEDIO</v>
      </c>
      <c r="M18" s="93" t="s">
        <v>161</v>
      </c>
      <c r="N18" s="120" t="s">
        <v>174</v>
      </c>
      <c r="O18" s="120" t="s">
        <v>163</v>
      </c>
      <c r="P18" s="129" t="s">
        <v>164</v>
      </c>
      <c r="Q18" s="120" t="s">
        <v>165</v>
      </c>
      <c r="R18" s="35" t="s">
        <v>166</v>
      </c>
    </row>
    <row r="19" spans="2:23" s="26" customFormat="1" ht="57.75" customHeight="1" x14ac:dyDescent="0.2">
      <c r="B19" s="119" t="str">
        <f>+EVALUACION!B26</f>
        <v>CONTRATACIÓN</v>
      </c>
      <c r="C19" s="243" t="str">
        <f>+EVALUACION!C26</f>
        <v>Falta de constitución o constitución tardía de la garantía única. Aceptación de garantías que no se ajustan a lo contemplado en el contrato</v>
      </c>
      <c r="D19" s="243"/>
      <c r="E19" s="243"/>
      <c r="F19" s="243"/>
      <c r="G19" s="227" t="s">
        <v>173</v>
      </c>
      <c r="H19" s="227"/>
      <c r="I19" s="93">
        <f>+EVALUACION!I26</f>
        <v>2</v>
      </c>
      <c r="J19" s="93">
        <f>+EVALUACION!J26</f>
        <v>3</v>
      </c>
      <c r="K19" s="93">
        <f t="shared" si="0"/>
        <v>5</v>
      </c>
      <c r="L19" s="93" t="str">
        <f t="shared" si="1"/>
        <v>MEDIO</v>
      </c>
      <c r="M19" s="93" t="s">
        <v>171</v>
      </c>
      <c r="N19" s="120" t="s">
        <v>175</v>
      </c>
      <c r="O19" s="120" t="s">
        <v>163</v>
      </c>
      <c r="P19" s="129" t="s">
        <v>164</v>
      </c>
      <c r="Q19" s="120" t="s">
        <v>165</v>
      </c>
      <c r="R19" s="35" t="s">
        <v>166</v>
      </c>
    </row>
    <row r="20" spans="2:23" s="26" customFormat="1" ht="57.75" customHeight="1" x14ac:dyDescent="0.2">
      <c r="B20" s="119" t="str">
        <f>+EVALUACION!B27</f>
        <v>CONTRATACIÓN</v>
      </c>
      <c r="C20" s="243" t="str">
        <f>+EVALUACION!C27</f>
        <v>Falta de solicitud o solicitud tardía del registro  presupuestal</v>
      </c>
      <c r="D20" s="243"/>
      <c r="E20" s="243"/>
      <c r="F20" s="243"/>
      <c r="G20" s="227" t="s">
        <v>173</v>
      </c>
      <c r="H20" s="227"/>
      <c r="I20" s="93">
        <f>+EVALUACION!I27</f>
        <v>1</v>
      </c>
      <c r="J20" s="93">
        <f>+EVALUACION!J27</f>
        <v>3</v>
      </c>
      <c r="K20" s="93">
        <f t="shared" si="0"/>
        <v>4</v>
      </c>
      <c r="L20" s="93" t="str">
        <f t="shared" si="1"/>
        <v>BAJO</v>
      </c>
      <c r="M20" s="93" t="s">
        <v>171</v>
      </c>
      <c r="N20" s="120" t="s">
        <v>168</v>
      </c>
      <c r="O20" s="120" t="s">
        <v>163</v>
      </c>
      <c r="P20" s="129" t="s">
        <v>164</v>
      </c>
      <c r="Q20" s="120" t="s">
        <v>165</v>
      </c>
      <c r="R20" s="35" t="s">
        <v>166</v>
      </c>
    </row>
    <row r="21" spans="2:23" s="26" customFormat="1" ht="57.75" customHeight="1" x14ac:dyDescent="0.2">
      <c r="B21" s="119" t="str">
        <f>+EVALUACION!B28</f>
        <v>EJECUCIÓN</v>
      </c>
      <c r="C21" s="243" t="str">
        <f>+EVALUACION!C28</f>
        <v>Variación de los precios del mercado</v>
      </c>
      <c r="D21" s="243"/>
      <c r="E21" s="243"/>
      <c r="F21" s="243"/>
      <c r="G21" s="227" t="s">
        <v>176</v>
      </c>
      <c r="H21" s="227"/>
      <c r="I21" s="93">
        <f>+EVALUACION!I28</f>
        <v>2</v>
      </c>
      <c r="J21" s="93">
        <f>+EVALUACION!J28</f>
        <v>3</v>
      </c>
      <c r="K21" s="93">
        <f t="shared" si="0"/>
        <v>5</v>
      </c>
      <c r="L21" s="93" t="str">
        <f t="shared" si="1"/>
        <v>MEDIO</v>
      </c>
      <c r="M21" s="93" t="s">
        <v>161</v>
      </c>
      <c r="N21" s="120" t="s">
        <v>175</v>
      </c>
      <c r="O21" s="120" t="s">
        <v>177</v>
      </c>
      <c r="P21" s="120" t="s">
        <v>178</v>
      </c>
      <c r="Q21" s="120" t="s">
        <v>179</v>
      </c>
      <c r="R21" s="35" t="s">
        <v>180</v>
      </c>
    </row>
    <row r="22" spans="2:23" s="26" customFormat="1" ht="57.75" customHeight="1" x14ac:dyDescent="0.2">
      <c r="B22" s="119" t="str">
        <f>+EVALUACION!B29</f>
        <v>EJECUCIÓN</v>
      </c>
      <c r="C22" s="243" t="str">
        <f>+EVALUACION!C29</f>
        <v>Incumplimiento de compromisos adquiridos por el contratista seleccionado con sus subcontratistas, suministradores de bienes y servicios.</v>
      </c>
      <c r="D22" s="243"/>
      <c r="E22" s="243"/>
      <c r="F22" s="243"/>
      <c r="G22" s="227" t="s">
        <v>181</v>
      </c>
      <c r="H22" s="227"/>
      <c r="I22" s="93">
        <f>+EVALUACION!I29</f>
        <v>2</v>
      </c>
      <c r="J22" s="93">
        <f>+EVALUACION!J29</f>
        <v>4</v>
      </c>
      <c r="K22" s="93">
        <f t="shared" si="0"/>
        <v>6</v>
      </c>
      <c r="L22" s="93" t="str">
        <f t="shared" si="1"/>
        <v>ALTO</v>
      </c>
      <c r="M22" s="93" t="s">
        <v>161</v>
      </c>
      <c r="N22" s="120" t="s">
        <v>175</v>
      </c>
      <c r="O22" s="120" t="s">
        <v>177</v>
      </c>
      <c r="P22" s="120" t="s">
        <v>178</v>
      </c>
      <c r="Q22" s="120" t="s">
        <v>179</v>
      </c>
      <c r="R22" s="35" t="s">
        <v>166</v>
      </c>
    </row>
    <row r="23" spans="2:23" s="26" customFormat="1" ht="57.75" customHeight="1" x14ac:dyDescent="0.2">
      <c r="B23" s="119" t="str">
        <f>+EVALUACION!B30</f>
        <v>EJECUCIÓN</v>
      </c>
      <c r="C23" s="243" t="str">
        <f>+EVALUACION!C30</f>
        <v>Incumplimiento de la administración en los pagos.</v>
      </c>
      <c r="D23" s="243"/>
      <c r="E23" s="243"/>
      <c r="F23" s="243"/>
      <c r="G23" s="227" t="s">
        <v>182</v>
      </c>
      <c r="H23" s="227"/>
      <c r="I23" s="93">
        <f>+EVALUACION!I30</f>
        <v>3</v>
      </c>
      <c r="J23" s="93">
        <f>+EVALUACION!J30</f>
        <v>2</v>
      </c>
      <c r="K23" s="93">
        <f t="shared" ref="K23:K25" si="2">+I23+J23</f>
        <v>5</v>
      </c>
      <c r="L23" s="93" t="str">
        <f t="shared" si="1"/>
        <v>MEDIO</v>
      </c>
      <c r="M23" s="93" t="s">
        <v>171</v>
      </c>
      <c r="N23" s="120" t="s">
        <v>183</v>
      </c>
      <c r="O23" s="120" t="s">
        <v>177</v>
      </c>
      <c r="P23" s="120" t="s">
        <v>178</v>
      </c>
      <c r="Q23" s="120" t="s">
        <v>184</v>
      </c>
      <c r="R23" s="35" t="s">
        <v>185</v>
      </c>
    </row>
    <row r="24" spans="2:23" s="26" customFormat="1" ht="57.75" customHeight="1" x14ac:dyDescent="0.2">
      <c r="B24" s="119" t="str">
        <f>+EVALUACION!B31</f>
        <v>EJECUCIÓN</v>
      </c>
      <c r="C24" s="243" t="str">
        <f>+EVALUACION!C31</f>
        <v>Variación de tasas o tarifas</v>
      </c>
      <c r="D24" s="243"/>
      <c r="E24" s="243"/>
      <c r="F24" s="243"/>
      <c r="G24" s="227" t="s">
        <v>186</v>
      </c>
      <c r="H24" s="227"/>
      <c r="I24" s="93">
        <f>+EVALUACION!I31</f>
        <v>3</v>
      </c>
      <c r="J24" s="93">
        <f>+EVALUACION!J31</f>
        <v>2</v>
      </c>
      <c r="K24" s="93">
        <f t="shared" si="2"/>
        <v>5</v>
      </c>
      <c r="L24" s="93" t="str">
        <f t="shared" si="1"/>
        <v>MEDIO</v>
      </c>
      <c r="M24" s="93" t="s">
        <v>161</v>
      </c>
      <c r="N24" s="120" t="s">
        <v>175</v>
      </c>
      <c r="O24" s="120" t="s">
        <v>177</v>
      </c>
      <c r="P24" s="120" t="s">
        <v>178</v>
      </c>
      <c r="Q24" s="120" t="s">
        <v>179</v>
      </c>
      <c r="R24" s="35" t="s">
        <v>185</v>
      </c>
    </row>
    <row r="25" spans="2:23" s="26" customFormat="1" ht="57.75" customHeight="1" thickBot="1" x14ac:dyDescent="0.25">
      <c r="B25" s="137" t="str">
        <f>+EVALUACION!B32</f>
        <v>EJECUCIÓN</v>
      </c>
      <c r="C25" s="254" t="str">
        <f>+EVALUACION!C32</f>
        <v>Fluctuaciones del valor de la moneda</v>
      </c>
      <c r="D25" s="254"/>
      <c r="E25" s="254"/>
      <c r="F25" s="254"/>
      <c r="G25" s="255" t="s">
        <v>187</v>
      </c>
      <c r="H25" s="255"/>
      <c r="I25" s="138">
        <f>+EVALUACION!I32</f>
        <v>2</v>
      </c>
      <c r="J25" s="138">
        <f>+EVALUACION!J32</f>
        <v>3</v>
      </c>
      <c r="K25" s="138">
        <f t="shared" si="2"/>
        <v>5</v>
      </c>
      <c r="L25" s="138" t="str">
        <f t="shared" si="1"/>
        <v>MEDIO</v>
      </c>
      <c r="M25" s="138" t="s">
        <v>161</v>
      </c>
      <c r="N25" s="139" t="s">
        <v>175</v>
      </c>
      <c r="O25" s="139" t="s">
        <v>177</v>
      </c>
      <c r="P25" s="139" t="s">
        <v>178</v>
      </c>
      <c r="Q25" s="139" t="s">
        <v>179</v>
      </c>
      <c r="R25" s="140" t="s">
        <v>166</v>
      </c>
    </row>
    <row r="26" spans="2:23" ht="12.75" customHeight="1" x14ac:dyDescent="0.2">
      <c r="B26" s="82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2"/>
    </row>
    <row r="27" spans="2:23" x14ac:dyDescent="0.2">
      <c r="B27" s="82"/>
      <c r="C27" s="263" t="s">
        <v>144</v>
      </c>
      <c r="D27" s="263"/>
      <c r="E27" s="263"/>
      <c r="F27" s="263"/>
      <c r="G27" s="83"/>
      <c r="H27" s="228" t="s">
        <v>188</v>
      </c>
      <c r="I27" s="228"/>
      <c r="J27" s="228"/>
      <c r="K27" s="228"/>
      <c r="L27" s="121"/>
      <c r="M27" s="121"/>
      <c r="N27" s="121"/>
      <c r="O27" s="121"/>
      <c r="P27" s="121"/>
      <c r="Q27" s="121"/>
      <c r="R27" s="2"/>
    </row>
    <row r="28" spans="2:23" ht="19.5" customHeight="1" x14ac:dyDescent="0.2">
      <c r="B28" s="225" t="s">
        <v>116</v>
      </c>
      <c r="C28" s="268" t="s">
        <v>117</v>
      </c>
      <c r="D28" s="277"/>
      <c r="E28" s="269"/>
      <c r="F28" s="102" t="s">
        <v>118</v>
      </c>
      <c r="G28" s="83"/>
      <c r="H28" s="268" t="s">
        <v>119</v>
      </c>
      <c r="I28" s="269"/>
      <c r="J28" s="268" t="s">
        <v>118</v>
      </c>
      <c r="K28" s="269"/>
      <c r="L28" s="107"/>
      <c r="M28" s="107"/>
      <c r="N28" s="228" t="s">
        <v>144</v>
      </c>
      <c r="O28" s="228"/>
      <c r="P28" s="228"/>
      <c r="Q28" s="107"/>
      <c r="R28" s="2"/>
    </row>
    <row r="29" spans="2:23" ht="21" customHeight="1" x14ac:dyDescent="0.2">
      <c r="B29" s="225"/>
      <c r="C29" s="256" t="s">
        <v>120</v>
      </c>
      <c r="D29" s="257"/>
      <c r="E29" s="258"/>
      <c r="F29" s="104">
        <v>1</v>
      </c>
      <c r="G29" s="83"/>
      <c r="H29" s="256" t="s">
        <v>121</v>
      </c>
      <c r="I29" s="258"/>
      <c r="J29" s="256">
        <v>1</v>
      </c>
      <c r="K29" s="258"/>
      <c r="L29" s="107"/>
      <c r="M29" s="107"/>
      <c r="N29" s="264" t="s">
        <v>130</v>
      </c>
      <c r="O29" s="265"/>
      <c r="P29" s="116" t="s">
        <v>143</v>
      </c>
      <c r="Q29" s="107"/>
      <c r="R29" s="2"/>
    </row>
    <row r="30" spans="2:23" ht="15.75" customHeight="1" x14ac:dyDescent="0.2">
      <c r="B30" s="225"/>
      <c r="C30" s="256" t="s">
        <v>122</v>
      </c>
      <c r="D30" s="257"/>
      <c r="E30" s="258"/>
      <c r="F30" s="104">
        <v>2</v>
      </c>
      <c r="G30" s="83"/>
      <c r="H30" s="256" t="s">
        <v>123</v>
      </c>
      <c r="I30" s="258"/>
      <c r="J30" s="256">
        <v>2</v>
      </c>
      <c r="K30" s="258"/>
      <c r="L30" s="107"/>
      <c r="M30" s="107"/>
      <c r="N30" s="266" t="s">
        <v>145</v>
      </c>
      <c r="O30" s="267"/>
      <c r="P30" s="117" t="s">
        <v>146</v>
      </c>
      <c r="Q30" s="107"/>
      <c r="R30" s="2"/>
      <c r="T30" s="4"/>
      <c r="U30" s="4"/>
      <c r="V30" s="4"/>
      <c r="W30" s="4"/>
    </row>
    <row r="31" spans="2:23" ht="24.75" customHeight="1" x14ac:dyDescent="0.2">
      <c r="B31" s="225"/>
      <c r="C31" s="256" t="s">
        <v>124</v>
      </c>
      <c r="D31" s="257"/>
      <c r="E31" s="258"/>
      <c r="F31" s="104">
        <v>3</v>
      </c>
      <c r="G31" s="83"/>
      <c r="H31" s="256" t="s">
        <v>125</v>
      </c>
      <c r="I31" s="258"/>
      <c r="J31" s="256">
        <v>3</v>
      </c>
      <c r="K31" s="258"/>
      <c r="L31" s="107"/>
      <c r="M31" s="107"/>
      <c r="N31" s="234" t="s">
        <v>147</v>
      </c>
      <c r="O31" s="270"/>
      <c r="P31" s="117" t="s">
        <v>148</v>
      </c>
      <c r="Q31" s="107"/>
      <c r="R31" s="2"/>
    </row>
    <row r="32" spans="2:23" ht="18" customHeight="1" x14ac:dyDescent="0.2">
      <c r="B32" s="225"/>
      <c r="C32" s="256" t="s">
        <v>126</v>
      </c>
      <c r="D32" s="257"/>
      <c r="E32" s="258"/>
      <c r="F32" s="104">
        <v>4</v>
      </c>
      <c r="G32" s="83"/>
      <c r="H32" s="256" t="s">
        <v>127</v>
      </c>
      <c r="I32" s="258"/>
      <c r="J32" s="256">
        <v>4</v>
      </c>
      <c r="K32" s="258"/>
      <c r="L32" s="107"/>
      <c r="M32" s="107"/>
      <c r="N32" s="261">
        <v>5</v>
      </c>
      <c r="O32" s="262"/>
      <c r="P32" s="117" t="s">
        <v>149</v>
      </c>
      <c r="Q32" s="107"/>
      <c r="R32" s="2"/>
    </row>
    <row r="33" spans="2:18" ht="21" customHeight="1" thickBot="1" x14ac:dyDescent="0.25">
      <c r="B33" s="225"/>
      <c r="C33" s="256" t="s">
        <v>128</v>
      </c>
      <c r="D33" s="257"/>
      <c r="E33" s="258"/>
      <c r="F33" s="104">
        <v>5</v>
      </c>
      <c r="G33" s="83"/>
      <c r="H33" s="256" t="s">
        <v>129</v>
      </c>
      <c r="I33" s="258"/>
      <c r="J33" s="256">
        <v>5</v>
      </c>
      <c r="K33" s="258"/>
      <c r="L33" s="107"/>
      <c r="M33" s="107"/>
      <c r="N33" s="271" t="s">
        <v>150</v>
      </c>
      <c r="O33" s="272"/>
      <c r="P33" s="122" t="s">
        <v>151</v>
      </c>
      <c r="Q33" s="107"/>
      <c r="R33" s="2"/>
    </row>
    <row r="34" spans="2:18" x14ac:dyDescent="0.2">
      <c r="B34" s="82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2"/>
    </row>
    <row r="35" spans="2:18" ht="18" customHeight="1" x14ac:dyDescent="0.2">
      <c r="B35" s="82"/>
      <c r="C35" s="228" t="s">
        <v>130</v>
      </c>
      <c r="D35" s="228"/>
      <c r="E35" s="228"/>
      <c r="F35" s="228"/>
      <c r="G35" s="228"/>
      <c r="H35" s="228"/>
      <c r="I35" s="228"/>
      <c r="J35" s="228"/>
      <c r="K35" s="228"/>
      <c r="L35" s="228"/>
      <c r="M35" s="228"/>
      <c r="N35" s="228"/>
      <c r="O35" s="228"/>
      <c r="P35" s="228"/>
      <c r="Q35" s="228"/>
      <c r="R35" s="2"/>
    </row>
    <row r="36" spans="2:18" ht="68.25" customHeight="1" x14ac:dyDescent="0.2">
      <c r="B36" s="82"/>
      <c r="C36" s="256" t="s">
        <v>131</v>
      </c>
      <c r="D36" s="257"/>
      <c r="E36" s="257"/>
      <c r="F36" s="258"/>
      <c r="G36" s="256" t="s">
        <v>132</v>
      </c>
      <c r="H36" s="258"/>
      <c r="I36" s="256" t="s">
        <v>133</v>
      </c>
      <c r="J36" s="257"/>
      <c r="K36" s="258"/>
      <c r="L36" s="256" t="s">
        <v>134</v>
      </c>
      <c r="M36" s="258"/>
      <c r="N36" s="256" t="s">
        <v>135</v>
      </c>
      <c r="O36" s="258"/>
      <c r="P36" s="256" t="s">
        <v>136</v>
      </c>
      <c r="Q36" s="258"/>
      <c r="R36" s="2"/>
    </row>
    <row r="37" spans="2:18" ht="60" customHeight="1" x14ac:dyDescent="0.2">
      <c r="B37" s="82"/>
      <c r="C37" s="256" t="s">
        <v>137</v>
      </c>
      <c r="D37" s="257"/>
      <c r="E37" s="257"/>
      <c r="F37" s="258"/>
      <c r="G37" s="256" t="s">
        <v>138</v>
      </c>
      <c r="H37" s="258"/>
      <c r="I37" s="256" t="s">
        <v>139</v>
      </c>
      <c r="J37" s="257"/>
      <c r="K37" s="258"/>
      <c r="L37" s="256" t="s">
        <v>140</v>
      </c>
      <c r="M37" s="258"/>
      <c r="N37" s="256" t="s">
        <v>141</v>
      </c>
      <c r="O37" s="258"/>
      <c r="P37" s="256" t="s">
        <v>142</v>
      </c>
      <c r="Q37" s="258"/>
      <c r="R37" s="2"/>
    </row>
    <row r="38" spans="2:18" x14ac:dyDescent="0.2">
      <c r="B38" s="82"/>
      <c r="C38" s="279" t="s">
        <v>117</v>
      </c>
      <c r="D38" s="280"/>
      <c r="E38" s="281"/>
      <c r="F38" s="285" t="s">
        <v>118</v>
      </c>
      <c r="G38" s="264" t="s">
        <v>121</v>
      </c>
      <c r="H38" s="265"/>
      <c r="I38" s="264" t="s">
        <v>123</v>
      </c>
      <c r="J38" s="287"/>
      <c r="K38" s="265"/>
      <c r="L38" s="264" t="s">
        <v>125</v>
      </c>
      <c r="M38" s="265"/>
      <c r="N38" s="264" t="s">
        <v>127</v>
      </c>
      <c r="O38" s="265"/>
      <c r="P38" s="268" t="s">
        <v>129</v>
      </c>
      <c r="Q38" s="269"/>
      <c r="R38" s="2"/>
    </row>
    <row r="39" spans="2:18" x14ac:dyDescent="0.2">
      <c r="B39" s="82"/>
      <c r="C39" s="282"/>
      <c r="D39" s="283"/>
      <c r="E39" s="284"/>
      <c r="F39" s="286"/>
      <c r="G39" s="273">
        <v>1</v>
      </c>
      <c r="H39" s="275"/>
      <c r="I39" s="273">
        <v>2</v>
      </c>
      <c r="J39" s="274"/>
      <c r="K39" s="275"/>
      <c r="L39" s="273">
        <v>3</v>
      </c>
      <c r="M39" s="275"/>
      <c r="N39" s="273">
        <v>4</v>
      </c>
      <c r="O39" s="275"/>
      <c r="P39" s="273">
        <v>5</v>
      </c>
      <c r="Q39" s="275"/>
      <c r="R39" s="2"/>
    </row>
    <row r="40" spans="2:18" ht="19.5" customHeight="1" x14ac:dyDescent="0.2">
      <c r="B40" s="82"/>
      <c r="C40" s="256" t="s">
        <v>120</v>
      </c>
      <c r="D40" s="257"/>
      <c r="E40" s="258"/>
      <c r="F40" s="111">
        <v>1</v>
      </c>
      <c r="G40" s="259">
        <v>2</v>
      </c>
      <c r="H40" s="260"/>
      <c r="I40" s="259">
        <v>3</v>
      </c>
      <c r="J40" s="276"/>
      <c r="K40" s="260"/>
      <c r="L40" s="259">
        <v>4</v>
      </c>
      <c r="M40" s="260"/>
      <c r="N40" s="261">
        <v>5</v>
      </c>
      <c r="O40" s="262"/>
      <c r="P40" s="234">
        <v>6</v>
      </c>
      <c r="Q40" s="270"/>
      <c r="R40" s="2"/>
    </row>
    <row r="41" spans="2:18" ht="21.75" customHeight="1" x14ac:dyDescent="0.2">
      <c r="B41" s="82"/>
      <c r="C41" s="256" t="s">
        <v>122</v>
      </c>
      <c r="D41" s="257"/>
      <c r="E41" s="258"/>
      <c r="F41" s="111">
        <v>2</v>
      </c>
      <c r="G41" s="259">
        <v>3</v>
      </c>
      <c r="H41" s="260"/>
      <c r="I41" s="259">
        <v>4</v>
      </c>
      <c r="J41" s="276"/>
      <c r="K41" s="260"/>
      <c r="L41" s="261">
        <v>5</v>
      </c>
      <c r="M41" s="262"/>
      <c r="N41" s="234">
        <v>6</v>
      </c>
      <c r="O41" s="270"/>
      <c r="P41" s="234">
        <v>7</v>
      </c>
      <c r="Q41" s="270"/>
      <c r="R41" s="2"/>
    </row>
    <row r="42" spans="2:18" ht="21" customHeight="1" x14ac:dyDescent="0.2">
      <c r="B42" s="82"/>
      <c r="C42" s="256" t="s">
        <v>124</v>
      </c>
      <c r="D42" s="257"/>
      <c r="E42" s="258"/>
      <c r="F42" s="111">
        <v>3</v>
      </c>
      <c r="G42" s="259">
        <v>4</v>
      </c>
      <c r="H42" s="260"/>
      <c r="I42" s="261">
        <v>5</v>
      </c>
      <c r="J42" s="278"/>
      <c r="K42" s="262"/>
      <c r="L42" s="234">
        <v>6</v>
      </c>
      <c r="M42" s="270"/>
      <c r="N42" s="234">
        <v>7</v>
      </c>
      <c r="O42" s="270"/>
      <c r="P42" s="266">
        <v>8</v>
      </c>
      <c r="Q42" s="267"/>
      <c r="R42" s="2"/>
    </row>
    <row r="43" spans="2:18" ht="21" customHeight="1" x14ac:dyDescent="0.2">
      <c r="B43" s="82"/>
      <c r="C43" s="256" t="s">
        <v>126</v>
      </c>
      <c r="D43" s="257"/>
      <c r="E43" s="258"/>
      <c r="F43" s="111">
        <v>4</v>
      </c>
      <c r="G43" s="261">
        <v>5</v>
      </c>
      <c r="H43" s="262"/>
      <c r="I43" s="234">
        <v>6</v>
      </c>
      <c r="J43" s="288"/>
      <c r="K43" s="270"/>
      <c r="L43" s="234">
        <v>7</v>
      </c>
      <c r="M43" s="270"/>
      <c r="N43" s="266">
        <v>8</v>
      </c>
      <c r="O43" s="267"/>
      <c r="P43" s="266">
        <v>9</v>
      </c>
      <c r="Q43" s="267"/>
      <c r="R43" s="2"/>
    </row>
    <row r="44" spans="2:18" ht="21" customHeight="1" x14ac:dyDescent="0.2">
      <c r="B44" s="82"/>
      <c r="C44" s="256" t="s">
        <v>128</v>
      </c>
      <c r="D44" s="257"/>
      <c r="E44" s="258"/>
      <c r="F44" s="111">
        <v>5</v>
      </c>
      <c r="G44" s="234">
        <v>6</v>
      </c>
      <c r="H44" s="270"/>
      <c r="I44" s="234">
        <v>7</v>
      </c>
      <c r="J44" s="288"/>
      <c r="K44" s="270"/>
      <c r="L44" s="266">
        <v>8</v>
      </c>
      <c r="M44" s="267"/>
      <c r="N44" s="266">
        <v>9</v>
      </c>
      <c r="O44" s="267"/>
      <c r="P44" s="266">
        <v>10</v>
      </c>
      <c r="Q44" s="267"/>
      <c r="R44" s="2"/>
    </row>
    <row r="45" spans="2:18" ht="13.5" thickBot="1" x14ac:dyDescent="0.25">
      <c r="B45" s="85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"/>
    </row>
  </sheetData>
  <mergeCells count="119">
    <mergeCell ref="P40:Q40"/>
    <mergeCell ref="P41:Q41"/>
    <mergeCell ref="L40:M40"/>
    <mergeCell ref="L41:M41"/>
    <mergeCell ref="I38:K38"/>
    <mergeCell ref="P39:Q39"/>
    <mergeCell ref="G40:H40"/>
    <mergeCell ref="L44:M44"/>
    <mergeCell ref="L42:M42"/>
    <mergeCell ref="L39:M39"/>
    <mergeCell ref="G44:H44"/>
    <mergeCell ref="I41:K41"/>
    <mergeCell ref="N39:O39"/>
    <mergeCell ref="N40:O40"/>
    <mergeCell ref="N41:O41"/>
    <mergeCell ref="N42:O42"/>
    <mergeCell ref="N43:O43"/>
    <mergeCell ref="L43:M43"/>
    <mergeCell ref="P42:Q42"/>
    <mergeCell ref="P43:Q43"/>
    <mergeCell ref="I43:K43"/>
    <mergeCell ref="I44:K44"/>
    <mergeCell ref="P44:Q44"/>
    <mergeCell ref="N44:O44"/>
    <mergeCell ref="B28:B33"/>
    <mergeCell ref="C28:E28"/>
    <mergeCell ref="H28:I28"/>
    <mergeCell ref="C40:E40"/>
    <mergeCell ref="C41:E41"/>
    <mergeCell ref="C42:E42"/>
    <mergeCell ref="C36:F36"/>
    <mergeCell ref="C37:F37"/>
    <mergeCell ref="I42:K42"/>
    <mergeCell ref="C32:E32"/>
    <mergeCell ref="C33:E33"/>
    <mergeCell ref="H33:I33"/>
    <mergeCell ref="J33:K33"/>
    <mergeCell ref="C38:E39"/>
    <mergeCell ref="J32:K32"/>
    <mergeCell ref="F38:F39"/>
    <mergeCell ref="H32:I32"/>
    <mergeCell ref="G36:H36"/>
    <mergeCell ref="C35:Q35"/>
    <mergeCell ref="G38:H38"/>
    <mergeCell ref="G39:H39"/>
    <mergeCell ref="C30:E30"/>
    <mergeCell ref="H30:I30"/>
    <mergeCell ref="G41:H41"/>
    <mergeCell ref="C44:E44"/>
    <mergeCell ref="N28:P28"/>
    <mergeCell ref="N29:O29"/>
    <mergeCell ref="N30:O30"/>
    <mergeCell ref="C31:E31"/>
    <mergeCell ref="H31:I31"/>
    <mergeCell ref="J31:K31"/>
    <mergeCell ref="J28:K28"/>
    <mergeCell ref="C29:E29"/>
    <mergeCell ref="J30:K30"/>
    <mergeCell ref="N31:O31"/>
    <mergeCell ref="N36:O36"/>
    <mergeCell ref="N37:O37"/>
    <mergeCell ref="L36:M36"/>
    <mergeCell ref="L37:M37"/>
    <mergeCell ref="N32:O32"/>
    <mergeCell ref="N33:O33"/>
    <mergeCell ref="P36:Q36"/>
    <mergeCell ref="I39:K39"/>
    <mergeCell ref="I40:K40"/>
    <mergeCell ref="N38:O38"/>
    <mergeCell ref="P38:Q38"/>
    <mergeCell ref="P37:Q37"/>
    <mergeCell ref="L38:M38"/>
    <mergeCell ref="C43:E43"/>
    <mergeCell ref="G42:H42"/>
    <mergeCell ref="G43:H43"/>
    <mergeCell ref="G23:H23"/>
    <mergeCell ref="H29:I29"/>
    <mergeCell ref="C27:F27"/>
    <mergeCell ref="H27:K27"/>
    <mergeCell ref="C23:F23"/>
    <mergeCell ref="G37:H37"/>
    <mergeCell ref="I36:K36"/>
    <mergeCell ref="I37:K37"/>
    <mergeCell ref="J29:K29"/>
    <mergeCell ref="C19:F19"/>
    <mergeCell ref="G19:H19"/>
    <mergeCell ref="C24:F24"/>
    <mergeCell ref="G24:H24"/>
    <mergeCell ref="C25:F25"/>
    <mergeCell ref="G25:H25"/>
    <mergeCell ref="C21:F21"/>
    <mergeCell ref="G21:H21"/>
    <mergeCell ref="C22:F22"/>
    <mergeCell ref="G22:H22"/>
    <mergeCell ref="C20:F20"/>
    <mergeCell ref="G20:H20"/>
    <mergeCell ref="Q2:R4"/>
    <mergeCell ref="C13:F13"/>
    <mergeCell ref="G13:H13"/>
    <mergeCell ref="C18:F18"/>
    <mergeCell ref="G18:H18"/>
    <mergeCell ref="B2:B4"/>
    <mergeCell ref="C11:F11"/>
    <mergeCell ref="C14:F14"/>
    <mergeCell ref="G14:H14"/>
    <mergeCell ref="C12:F12"/>
    <mergeCell ref="G12:H12"/>
    <mergeCell ref="C10:F10"/>
    <mergeCell ref="C2:P4"/>
    <mergeCell ref="B7:R7"/>
    <mergeCell ref="G11:H11"/>
    <mergeCell ref="G10:H10"/>
    <mergeCell ref="C15:F15"/>
    <mergeCell ref="G15:H15"/>
    <mergeCell ref="C16:F16"/>
    <mergeCell ref="G16:H16"/>
    <mergeCell ref="C17:F17"/>
    <mergeCell ref="G17:H17"/>
    <mergeCell ref="B6:X6"/>
  </mergeCells>
  <conditionalFormatting sqref="J11:K25 M11:Q25">
    <cfRule type="expression" dxfId="12" priority="29" stopIfTrue="1">
      <formula>"""bajo"""</formula>
    </cfRule>
  </conditionalFormatting>
  <conditionalFormatting sqref="L11:L25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1:X54"/>
  <sheetViews>
    <sheetView showGridLines="0" tabSelected="1" zoomScale="70" zoomScaleNormal="70" zoomScaleSheetLayoutView="25" zoomScalePageLayoutView="70" workbookViewId="0">
      <selection activeCell="C2" sqref="C2:V4"/>
    </sheetView>
  </sheetViews>
  <sheetFormatPr baseColWidth="10" defaultColWidth="11.42578125" defaultRowHeight="14.25" x14ac:dyDescent="0.2"/>
  <cols>
    <col min="1" max="1" width="4.28515625" style="15" customWidth="1"/>
    <col min="2" max="2" width="48.85546875" style="15" customWidth="1"/>
    <col min="3" max="3" width="42" style="15" customWidth="1"/>
    <col min="4" max="4" width="17.7109375" style="15" customWidth="1"/>
    <col min="5" max="5" width="22.5703125" style="15" customWidth="1"/>
    <col min="6" max="6" width="15.140625" style="15" customWidth="1"/>
    <col min="7" max="7" width="17.42578125" style="15" customWidth="1"/>
    <col min="8" max="8" width="5.140625" style="15" customWidth="1"/>
    <col min="9" max="9" width="4.28515625" style="15" customWidth="1"/>
    <col min="10" max="10" width="5.85546875" style="15" customWidth="1"/>
    <col min="11" max="11" width="5.28515625" style="15" customWidth="1"/>
    <col min="12" max="12" width="16.85546875" style="15" customWidth="1"/>
    <col min="13" max="13" width="5.28515625" style="15" customWidth="1"/>
    <col min="14" max="14" width="21.85546875" style="15" customWidth="1"/>
    <col min="15" max="15" width="5.7109375" style="15" customWidth="1"/>
    <col min="16" max="16" width="6.42578125" style="15" customWidth="1"/>
    <col min="17" max="17" width="8.42578125" style="15" customWidth="1"/>
    <col min="18" max="18" width="6" style="15" customWidth="1"/>
    <col min="19" max="19" width="9.7109375" style="15" customWidth="1"/>
    <col min="20" max="20" width="12.85546875" style="15" customWidth="1"/>
    <col min="21" max="21" width="11.42578125" style="15"/>
    <col min="22" max="22" width="10.85546875" style="15" customWidth="1"/>
    <col min="23" max="23" width="15.7109375" style="15" customWidth="1"/>
    <col min="24" max="24" width="13.85546875" style="15" customWidth="1"/>
    <col min="25" max="16384" width="11.42578125" style="15"/>
  </cols>
  <sheetData>
    <row r="1" spans="2:24" s="13" customFormat="1" x14ac:dyDescent="0.2">
      <c r="S1" s="14"/>
    </row>
    <row r="2" spans="2:24" s="13" customFormat="1" ht="54" customHeight="1" x14ac:dyDescent="0.2">
      <c r="B2" s="304"/>
      <c r="C2" s="305" t="s">
        <v>16</v>
      </c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201" t="s">
        <v>1</v>
      </c>
      <c r="X2" s="311"/>
    </row>
    <row r="3" spans="2:24" s="13" customFormat="1" ht="31.5" customHeight="1" x14ac:dyDescent="0.2">
      <c r="B3" s="304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12"/>
      <c r="X3" s="313"/>
    </row>
    <row r="4" spans="2:24" s="13" customFormat="1" ht="47.25" customHeight="1" x14ac:dyDescent="0.2">
      <c r="B4" s="304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5"/>
      <c r="Q4" s="305"/>
      <c r="R4" s="305"/>
      <c r="S4" s="305"/>
      <c r="T4" s="305"/>
      <c r="U4" s="305"/>
      <c r="V4" s="305"/>
      <c r="W4" s="314"/>
      <c r="X4" s="315"/>
    </row>
    <row r="5" spans="2:24" s="13" customFormat="1" ht="32.25" customHeight="1" thickBot="1" x14ac:dyDescent="0.25"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36"/>
      <c r="U5" s="36"/>
      <c r="V5" s="36"/>
      <c r="W5" s="36"/>
      <c r="X5" s="36"/>
    </row>
    <row r="6" spans="2:24" ht="91.5" customHeight="1" x14ac:dyDescent="0.2">
      <c r="B6" s="251" t="s">
        <v>202</v>
      </c>
      <c r="C6" s="252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2"/>
      <c r="T6" s="252"/>
      <c r="U6" s="252"/>
      <c r="V6" s="252"/>
      <c r="W6" s="252"/>
      <c r="X6" s="253"/>
    </row>
    <row r="7" spans="2:24" ht="26.25" customHeight="1" x14ac:dyDescent="0.2">
      <c r="B7" s="316" t="s">
        <v>189</v>
      </c>
      <c r="C7" s="300"/>
      <c r="D7" s="300"/>
      <c r="E7" s="300"/>
      <c r="F7" s="300"/>
      <c r="G7" s="300"/>
      <c r="H7" s="300"/>
      <c r="I7" s="300"/>
      <c r="J7" s="300"/>
      <c r="K7" s="300"/>
      <c r="L7" s="300"/>
      <c r="M7" s="300"/>
      <c r="N7" s="300"/>
      <c r="O7" s="300"/>
      <c r="P7" s="300"/>
      <c r="Q7" s="300"/>
      <c r="R7" s="300"/>
      <c r="S7" s="300"/>
      <c r="T7" s="300"/>
      <c r="U7" s="300"/>
      <c r="V7" s="300"/>
      <c r="W7" s="300"/>
      <c r="X7" s="317"/>
    </row>
    <row r="8" spans="2:24" ht="20.25" customHeight="1" x14ac:dyDescent="0.2">
      <c r="B8" s="316"/>
      <c r="C8" s="300"/>
      <c r="D8" s="300"/>
      <c r="E8" s="300"/>
      <c r="F8" s="300"/>
      <c r="G8" s="300"/>
      <c r="H8" s="300"/>
      <c r="I8" s="300"/>
      <c r="J8" s="300"/>
      <c r="K8" s="300"/>
      <c r="L8" s="300"/>
      <c r="M8" s="300"/>
      <c r="N8" s="300"/>
      <c r="O8" s="300"/>
      <c r="P8" s="300"/>
      <c r="Q8" s="300"/>
      <c r="R8" s="300"/>
      <c r="S8" s="300"/>
      <c r="T8" s="300"/>
      <c r="U8" s="300"/>
      <c r="V8" s="300"/>
      <c r="W8" s="300"/>
      <c r="X8" s="317"/>
    </row>
    <row r="9" spans="2:24" ht="24.75" customHeight="1" thickBot="1" x14ac:dyDescent="0.25">
      <c r="B9" s="292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X9" s="46"/>
    </row>
    <row r="10" spans="2:24" ht="106.5" customHeight="1" thickBot="1" x14ac:dyDescent="0.25">
      <c r="B10" s="27" t="s">
        <v>190</v>
      </c>
      <c r="C10" s="28" t="s">
        <v>98</v>
      </c>
      <c r="D10" s="29" t="s">
        <v>191</v>
      </c>
      <c r="E10" s="29" t="s">
        <v>192</v>
      </c>
      <c r="F10" s="29" t="s">
        <v>193</v>
      </c>
      <c r="G10" s="28" t="s">
        <v>99</v>
      </c>
      <c r="H10" s="29" t="s">
        <v>116</v>
      </c>
      <c r="I10" s="29" t="s">
        <v>101</v>
      </c>
      <c r="J10" s="29" t="s">
        <v>194</v>
      </c>
      <c r="K10" s="29" t="s">
        <v>103</v>
      </c>
      <c r="L10" s="29" t="s">
        <v>195</v>
      </c>
      <c r="M10" s="28" t="s">
        <v>196</v>
      </c>
      <c r="N10" s="28" t="s">
        <v>153</v>
      </c>
      <c r="O10" s="29" t="s">
        <v>116</v>
      </c>
      <c r="P10" s="29" t="s">
        <v>101</v>
      </c>
      <c r="Q10" s="29" t="s">
        <v>194</v>
      </c>
      <c r="R10" s="29" t="s">
        <v>103</v>
      </c>
      <c r="S10" s="28" t="s">
        <v>154</v>
      </c>
      <c r="T10" s="28" t="s">
        <v>155</v>
      </c>
      <c r="U10" s="28" t="s">
        <v>156</v>
      </c>
      <c r="V10" s="28" t="s">
        <v>157</v>
      </c>
      <c r="W10" s="28" t="s">
        <v>197</v>
      </c>
      <c r="X10" s="30" t="s">
        <v>159</v>
      </c>
    </row>
    <row r="11" spans="2:24" ht="106.5" customHeight="1" x14ac:dyDescent="0.2">
      <c r="B11" s="31">
        <v>1</v>
      </c>
      <c r="C11" s="32" t="str">
        <f>+'EVALUACION CON CONTROLES'!C11:F11</f>
        <v>Inadecuada escogencia de la modalidad de contratación</v>
      </c>
      <c r="D11" s="33" t="str">
        <f>+'EVALUACION CON CONTROLES'!B11</f>
        <v>PLANEACIÓN</v>
      </c>
      <c r="E11" s="33" t="str">
        <f>VLOOKUP(C11,'IDENTIFICACION Y ANALISIS'!$B$19:$F$68,3,FALSE)</f>
        <v>General</v>
      </c>
      <c r="F11" s="33" t="str">
        <f>VLOOKUP(C11,'IDENTIFICACION Y ANALISIS'!$B$19:$F$68,4,FALSE)</f>
        <v>Interno</v>
      </c>
      <c r="G11" s="32" t="str">
        <f>+EVALUACION!H17</f>
        <v>Que no se logre realizar el proceso de contratación.</v>
      </c>
      <c r="H11" s="32">
        <f>+EVALUACION!I17</f>
        <v>2</v>
      </c>
      <c r="I11" s="32">
        <f>+EVALUACION!J17</f>
        <v>2</v>
      </c>
      <c r="J11" s="32">
        <f>+EVALUACION!K17</f>
        <v>4</v>
      </c>
      <c r="K11" s="33" t="str">
        <f>+EVALUACION!L17</f>
        <v>BAJO</v>
      </c>
      <c r="L11" s="32" t="s">
        <v>198</v>
      </c>
      <c r="M11" s="33"/>
      <c r="N11" s="32" t="str">
        <f>+'EVALUACION CON CONTROLES'!G11</f>
        <v>Realizar revisión jurídica previa por parte de la Oficina Asesora Jurídica. Capacitación en modalidades contractuales. Checklist normativo obligatorio.</v>
      </c>
      <c r="O11" s="32">
        <f>+'EVALUACION CON CONTROLES'!I11</f>
        <v>2</v>
      </c>
      <c r="P11" s="32">
        <f>+'EVALUACION CON CONTROLES'!J11</f>
        <v>2</v>
      </c>
      <c r="Q11" s="32">
        <f>+'EVALUACION CON CONTROLES'!K11</f>
        <v>4</v>
      </c>
      <c r="R11" s="33" t="str">
        <f>+'EVALUACION CON CONTROLES'!L11</f>
        <v>BAJO</v>
      </c>
      <c r="S11" s="32" t="str">
        <f>+'EVALUACION CON CONTROLES'!M11</f>
        <v>SI</v>
      </c>
      <c r="T11" s="32" t="str">
        <f>+'EVALUACION CON CONTROLES'!N11</f>
        <v>Lider Oficina Contratación</v>
      </c>
      <c r="U11" s="32" t="str">
        <f>+'EVALUACION CON CONTROLES'!O11</f>
        <v>Desde la estructuración del proceso</v>
      </c>
      <c r="V11" s="32" t="str">
        <f>+'EVALUACION CON CONTROLES'!P11</f>
        <v>Hasta el incio de ejecución del contrato</v>
      </c>
      <c r="W11" s="32" t="str">
        <f>+'EVALUACION CON CONTROLES'!Q11</f>
        <v>Al momento de la evaluación o revisión del  proceso</v>
      </c>
      <c r="X11" s="34" t="str">
        <f>+'EVALUACION CON CONTROLES'!R11</f>
        <v>Diario</v>
      </c>
    </row>
    <row r="12" spans="2:24" ht="106.5" customHeight="1" x14ac:dyDescent="0.2">
      <c r="B12" s="16">
        <v>2</v>
      </c>
      <c r="C12" s="18" t="str">
        <f>+'EVALUACION CON CONTROLES'!C12:F12</f>
        <v>Inadecuado análisis  económico estimativo del valor del contrato</v>
      </c>
      <c r="D12" s="17" t="str">
        <f>+'EVALUACION CON CONTROLES'!B12</f>
        <v>PLANEACIÓN</v>
      </c>
      <c r="E12" s="17" t="str">
        <f>VLOOKUP(C12,'IDENTIFICACION Y ANALISIS'!$B$19:$F$68,3,FALSE)</f>
        <v>Especifico</v>
      </c>
      <c r="F12" s="17" t="str">
        <f>VLOOKUP(C12,'IDENTIFICACION Y ANALISIS'!$B$19:$F$68,4,FALSE)</f>
        <v>Interno</v>
      </c>
      <c r="G12" s="18" t="str">
        <f>+EVALUACION!H18</f>
        <v>Diferencia en el valor del contrato vs lo que realmente cuesta</v>
      </c>
      <c r="H12" s="18">
        <f>+EVALUACION!I18</f>
        <v>2</v>
      </c>
      <c r="I12" s="18">
        <f>+EVALUACION!J18</f>
        <v>2</v>
      </c>
      <c r="J12" s="18">
        <f>+EVALUACION!K18</f>
        <v>4</v>
      </c>
      <c r="K12" s="17" t="str">
        <f>+EVALUACION!L18</f>
        <v>BAJO</v>
      </c>
      <c r="L12" s="18" t="s">
        <v>198</v>
      </c>
      <c r="M12" s="17"/>
      <c r="N12" s="18" t="str">
        <f>+'EVALUACION CON CONTROLES'!G12</f>
        <v>Validación cruzada de precios históricos, cotizaciones de mercado actualizadas y uso de herramientas de análisis sectorial.</v>
      </c>
      <c r="O12" s="18">
        <f>+'EVALUACION CON CONTROLES'!I12</f>
        <v>2</v>
      </c>
      <c r="P12" s="18">
        <f>+'EVALUACION CON CONTROLES'!J12</f>
        <v>2</v>
      </c>
      <c r="Q12" s="18">
        <f>+'EVALUACION CON CONTROLES'!K12</f>
        <v>4</v>
      </c>
      <c r="R12" s="17" t="str">
        <f>+'EVALUACION CON CONTROLES'!L12</f>
        <v>BAJO</v>
      </c>
      <c r="S12" s="18" t="str">
        <f>+'EVALUACION CON CONTROLES'!M12</f>
        <v>SI</v>
      </c>
      <c r="T12" s="18" t="str">
        <f>+'EVALUACION CON CONTROLES'!N12</f>
        <v>Área tecnica, financiera y juridica a cargo del proceso</v>
      </c>
      <c r="U12" s="18" t="str">
        <f>+'EVALUACION CON CONTROLES'!O12</f>
        <v>Desde la estructuración del proceso</v>
      </c>
      <c r="V12" s="18" t="str">
        <f>+'EVALUACION CON CONTROLES'!P12</f>
        <v>Hasta el incio de ejecución del contrato</v>
      </c>
      <c r="W12" s="18" t="str">
        <f>+'EVALUACION CON CONTROLES'!Q12</f>
        <v>Al momento de la evaluación o revisión del  proceso</v>
      </c>
      <c r="X12" s="19" t="str">
        <f>+'EVALUACION CON CONTROLES'!R12</f>
        <v>Diario</v>
      </c>
    </row>
    <row r="13" spans="2:24" ht="106.5" customHeight="1" x14ac:dyDescent="0.2">
      <c r="B13" s="16">
        <v>3</v>
      </c>
      <c r="C13" s="18" t="str">
        <f>+'EVALUACION CON CONTROLES'!C13:F13</f>
        <v xml:space="preserve">Inadecuada  descripción del bien o servicio requerido </v>
      </c>
      <c r="D13" s="17" t="str">
        <f>+'EVALUACION CON CONTROLES'!B13</f>
        <v>PLANEACIÓN</v>
      </c>
      <c r="E13" s="17" t="str">
        <f>VLOOKUP(C13,'IDENTIFICACION Y ANALISIS'!$B$19:$F$68,3,FALSE)</f>
        <v>Especifico</v>
      </c>
      <c r="F13" s="17" t="str">
        <f>VLOOKUP(C13,'IDENTIFICACION Y ANALISIS'!$B$19:$F$68,4,FALSE)</f>
        <v>Interno</v>
      </c>
      <c r="G13" s="18" t="str">
        <f>+EVALUACION!H19</f>
        <v>Que se no entregen los bienes o servicios requeridos por la Entidad</v>
      </c>
      <c r="H13" s="18">
        <f>+EVALUACION!I19</f>
        <v>2</v>
      </c>
      <c r="I13" s="18">
        <f>+EVALUACION!J19</f>
        <v>3</v>
      </c>
      <c r="J13" s="18">
        <f>+EVALUACION!K19</f>
        <v>5</v>
      </c>
      <c r="K13" s="17" t="str">
        <f>+EVALUACION!L19</f>
        <v>MEDIO</v>
      </c>
      <c r="L13" s="18" t="s">
        <v>198</v>
      </c>
      <c r="M13" s="17"/>
      <c r="N13" s="18" t="str">
        <f>+'EVALUACION CON CONTROLES'!G13</f>
        <v>Personal idóneo y conocimientos y experiencia en los procesos de contratación</v>
      </c>
      <c r="O13" s="18">
        <f>+'EVALUACION CON CONTROLES'!I13</f>
        <v>2</v>
      </c>
      <c r="P13" s="18">
        <f>+'EVALUACION CON CONTROLES'!J13</f>
        <v>3</v>
      </c>
      <c r="Q13" s="18">
        <f>+'EVALUACION CON CONTROLES'!K13</f>
        <v>5</v>
      </c>
      <c r="R13" s="17" t="str">
        <f>+'EVALUACION CON CONTROLES'!L13</f>
        <v>MEDIO</v>
      </c>
      <c r="S13" s="18" t="str">
        <f>+'EVALUACION CON CONTROLES'!M13</f>
        <v>SI</v>
      </c>
      <c r="T13" s="18" t="str">
        <f>+'EVALUACION CON CONTROLES'!N13</f>
        <v>Área tecnica, financiera y juridica a cargo del proceso</v>
      </c>
      <c r="U13" s="18" t="str">
        <f>+'EVALUACION CON CONTROLES'!O13</f>
        <v>Desde la estructuración del proceso</v>
      </c>
      <c r="V13" s="18" t="str">
        <f>+'EVALUACION CON CONTROLES'!P13</f>
        <v>Hasta el incio de ejecución del contrato</v>
      </c>
      <c r="W13" s="18" t="str">
        <f>+'EVALUACION CON CONTROLES'!Q13</f>
        <v>Al momento de la evaluación o revisión del  proceso</v>
      </c>
      <c r="X13" s="19" t="str">
        <f>+'EVALUACION CON CONTROLES'!R13</f>
        <v>Diario</v>
      </c>
    </row>
    <row r="14" spans="2:24" ht="106.5" customHeight="1" x14ac:dyDescent="0.2">
      <c r="B14" s="16">
        <v>4</v>
      </c>
      <c r="C14" s="18" t="str">
        <f>+'EVALUACION CON CONTROLES'!C14:F14</f>
        <v xml:space="preserve">Falta de profundidad en el estudio de sector no identificandose claramente aspectos de oferta y demanda </v>
      </c>
      <c r="D14" s="17" t="str">
        <f>+'EVALUACION CON CONTROLES'!B14</f>
        <v>PLANEACIÓN</v>
      </c>
      <c r="E14" s="17" t="str">
        <f>VLOOKUP(C14,'IDENTIFICACION Y ANALISIS'!$B$19:$F$68,3,FALSE)</f>
        <v>Especifico</v>
      </c>
      <c r="F14" s="17" t="str">
        <f>VLOOKUP(C14,'IDENTIFICACION Y ANALISIS'!$B$19:$F$68,4,FALSE)</f>
        <v>Interno</v>
      </c>
      <c r="G14" s="18" t="str">
        <f>+EVALUACION!H21</f>
        <v>Que estudio de sector no sea acorde con la necesidad de la Entidad</v>
      </c>
      <c r="H14" s="18">
        <f>+EVALUACION!I21</f>
        <v>2</v>
      </c>
      <c r="I14" s="18">
        <f>+EVALUACION!J21</f>
        <v>3</v>
      </c>
      <c r="J14" s="18">
        <f>+EVALUACION!K21</f>
        <v>5</v>
      </c>
      <c r="K14" s="17" t="str">
        <f>+EVALUACION!L21</f>
        <v>MEDIO</v>
      </c>
      <c r="L14" s="18" t="s">
        <v>198</v>
      </c>
      <c r="M14" s="17"/>
      <c r="N14" s="18" t="str">
        <f>+'EVALUACION CON CONTROLES'!G14</f>
        <v xml:space="preserve">Personal idoneo en la formulacion tecnica y financiera del proceso. </v>
      </c>
      <c r="O14" s="18">
        <f>+'EVALUACION CON CONTROLES'!I14</f>
        <v>2</v>
      </c>
      <c r="P14" s="18">
        <f>+'EVALUACION CON CONTROLES'!J14</f>
        <v>3</v>
      </c>
      <c r="Q14" s="18">
        <f>+'EVALUACION CON CONTROLES'!K14</f>
        <v>5</v>
      </c>
      <c r="R14" s="17" t="str">
        <f>+'EVALUACION CON CONTROLES'!L14</f>
        <v>MEDIO</v>
      </c>
      <c r="S14" s="18" t="str">
        <f>+'EVALUACION CON CONTROLES'!M14</f>
        <v>SI</v>
      </c>
      <c r="T14" s="18" t="str">
        <f>+'EVALUACION CON CONTROLES'!N14</f>
        <v>Área tecnica, financiera y juridica a cargo del proceso</v>
      </c>
      <c r="U14" s="18" t="str">
        <f>+'EVALUACION CON CONTROLES'!O14</f>
        <v>Desde la estructuración del proceso</v>
      </c>
      <c r="V14" s="18" t="str">
        <f>+'EVALUACION CON CONTROLES'!P14</f>
        <v>Hasta el incio de ejecución del contrato</v>
      </c>
      <c r="W14" s="18" t="str">
        <f>+'EVALUACION CON CONTROLES'!Q14</f>
        <v>Al momento de la evaluación o revisión del  proceso</v>
      </c>
      <c r="X14" s="19" t="str">
        <f>+'EVALUACION CON CONTROLES'!R14</f>
        <v>Diario</v>
      </c>
    </row>
    <row r="15" spans="2:24" ht="106.5" customHeight="1" x14ac:dyDescent="0.2">
      <c r="B15" s="16">
        <v>5</v>
      </c>
      <c r="C15" s="18" t="str">
        <f>+'EVALUACION CON CONTROLES'!C15:F15</f>
        <v>Inadecuado manejo administrativo del proceso contractual</v>
      </c>
      <c r="D15" s="17" t="str">
        <f>+'EVALUACION CON CONTROLES'!B15</f>
        <v>SELECCIÓN</v>
      </c>
      <c r="E15" s="17" t="str">
        <f>VLOOKUP(C15,'IDENTIFICACION Y ANALISIS'!$B$19:$F$68,3,FALSE)</f>
        <v>Especifico</v>
      </c>
      <c r="F15" s="17" t="str">
        <f>VLOOKUP(C15,'IDENTIFICACION Y ANALISIS'!$B$19:$F$68,4,FALSE)</f>
        <v>Interno</v>
      </c>
      <c r="G15" s="18" t="str">
        <f>+EVALUACION!H22</f>
        <v>Retardos en el proceso de contratación</v>
      </c>
      <c r="H15" s="18">
        <f>+EVALUACION!I22</f>
        <v>1</v>
      </c>
      <c r="I15" s="18">
        <f>+EVALUACION!J22</f>
        <v>3</v>
      </c>
      <c r="J15" s="18">
        <f>+EVALUACION!K22</f>
        <v>4</v>
      </c>
      <c r="K15" s="17" t="str">
        <f>+EVALUACION!L22</f>
        <v>BAJO</v>
      </c>
      <c r="L15" s="18" t="s">
        <v>198</v>
      </c>
      <c r="M15" s="17"/>
      <c r="N15" s="18" t="str">
        <f>+'EVALUACION CON CONTROLES'!G15</f>
        <v>Personal idóneo y conocimientos y experiencia en los procesos de contratación</v>
      </c>
      <c r="O15" s="18">
        <f>+'EVALUACION CON CONTROLES'!I15</f>
        <v>1</v>
      </c>
      <c r="P15" s="18">
        <f>+'EVALUACION CON CONTROLES'!J15</f>
        <v>3</v>
      </c>
      <c r="Q15" s="18">
        <f>+'EVALUACION CON CONTROLES'!K15</f>
        <v>4</v>
      </c>
      <c r="R15" s="17" t="str">
        <f>+'EVALUACION CON CONTROLES'!L15</f>
        <v>BAJO</v>
      </c>
      <c r="S15" s="18" t="str">
        <f>+'EVALUACION CON CONTROLES'!M15</f>
        <v>NO</v>
      </c>
      <c r="T15" s="18" t="str">
        <f>+'EVALUACION CON CONTROLES'!N15</f>
        <v>Área tecnica, financiera y juridica a cargo del proceso</v>
      </c>
      <c r="U15" s="18" t="str">
        <f>+'EVALUACION CON CONTROLES'!O15</f>
        <v>Desde la estructuración del proceso</v>
      </c>
      <c r="V15" s="18" t="str">
        <f>+'EVALUACION CON CONTROLES'!P15</f>
        <v>Hasta el incio de ejecución del contrato</v>
      </c>
      <c r="W15" s="18" t="str">
        <f>+'EVALUACION CON CONTROLES'!Q15</f>
        <v>Al momento de la evaluación o revisión del  proceso</v>
      </c>
      <c r="X15" s="19" t="str">
        <f>+'EVALUACION CON CONTROLES'!R15</f>
        <v>Diario</v>
      </c>
    </row>
    <row r="16" spans="2:24" ht="106.5" customHeight="1" x14ac:dyDescent="0.2">
      <c r="B16" s="16">
        <v>6</v>
      </c>
      <c r="C16" s="18" t="str">
        <f>+'EVALUACION CON CONTROLES'!C16:F16</f>
        <v>Falta de claridad en la elaboración de los actos administrativos</v>
      </c>
      <c r="D16" s="17" t="str">
        <f>+'EVALUACION CON CONTROLES'!B16</f>
        <v>SELECCIÓN</v>
      </c>
      <c r="E16" s="17" t="str">
        <f>VLOOKUP(C16,'IDENTIFICACION Y ANALISIS'!$B$19:$F$68,3,FALSE)</f>
        <v>Especifico</v>
      </c>
      <c r="F16" s="17" t="str">
        <f>VLOOKUP(C16,'IDENTIFICACION Y ANALISIS'!$B$19:$F$68,4,FALSE)</f>
        <v>Interno</v>
      </c>
      <c r="G16" s="18" t="str">
        <f>+EVALUACION!H23</f>
        <v>Retardos en el proceso de contratación</v>
      </c>
      <c r="H16" s="18">
        <f>+EVALUACION!I23</f>
        <v>1</v>
      </c>
      <c r="I16" s="18">
        <f>+EVALUACION!J23</f>
        <v>2</v>
      </c>
      <c r="J16" s="18">
        <f>+EVALUACION!K23</f>
        <v>3</v>
      </c>
      <c r="K16" s="17" t="str">
        <f>+EVALUACION!L23</f>
        <v>BAJO</v>
      </c>
      <c r="L16" s="18" t="s">
        <v>198</v>
      </c>
      <c r="M16" s="17"/>
      <c r="N16" s="18" t="str">
        <f>+'EVALUACION CON CONTROLES'!G16</f>
        <v>Revisión jurídica previa obligatoria. Estandarización de modelos de actos.</v>
      </c>
      <c r="O16" s="18">
        <f>+'EVALUACION CON CONTROLES'!I16</f>
        <v>1</v>
      </c>
      <c r="P16" s="18">
        <f>+'EVALUACION CON CONTROLES'!J16</f>
        <v>2</v>
      </c>
      <c r="Q16" s="18">
        <f>+'EVALUACION CON CONTROLES'!K16</f>
        <v>3</v>
      </c>
      <c r="R16" s="17" t="str">
        <f>+'EVALUACION CON CONTROLES'!L16</f>
        <v>BAJO</v>
      </c>
      <c r="S16" s="18" t="str">
        <f>+'EVALUACION CON CONTROLES'!M16</f>
        <v>NO</v>
      </c>
      <c r="T16" s="18" t="str">
        <f>+'EVALUACION CON CONTROLES'!N16</f>
        <v>Lider Oficina Contratación</v>
      </c>
      <c r="U16" s="18" t="str">
        <f>+'EVALUACION CON CONTROLES'!O16</f>
        <v>Desde la estructuración del proceso</v>
      </c>
      <c r="V16" s="18" t="str">
        <f>+'EVALUACION CON CONTROLES'!P16</f>
        <v>Hasta el incio de ejecución del contrato</v>
      </c>
      <c r="W16" s="18" t="str">
        <f>+'EVALUACION CON CONTROLES'!Q16</f>
        <v>Al momento de la evaluación o revisión del  proceso</v>
      </c>
      <c r="X16" s="19" t="str">
        <f>+'EVALUACION CON CONTROLES'!R16</f>
        <v>Diario</v>
      </c>
    </row>
    <row r="17" spans="2:24" ht="106.5" customHeight="1" x14ac:dyDescent="0.2">
      <c r="B17" s="16">
        <v>7</v>
      </c>
      <c r="C17" s="18" t="str">
        <f>+'EVALUACION CON CONTROLES'!C17:F17</f>
        <v>No publicación de la documentación del proceso de selección en el SECOP</v>
      </c>
      <c r="D17" s="17" t="str">
        <f>+'EVALUACION CON CONTROLES'!B17</f>
        <v>SELECCIÓN</v>
      </c>
      <c r="E17" s="17" t="str">
        <f>VLOOKUP(C17,'IDENTIFICACION Y ANALISIS'!$B$19:$F$68,3,FALSE)</f>
        <v>Especifico</v>
      </c>
      <c r="F17" s="17" t="str">
        <f>VLOOKUP(C17,'IDENTIFICACION Y ANALISIS'!$B$19:$F$68,4,FALSE)</f>
        <v>Interno</v>
      </c>
      <c r="G17" s="18" t="str">
        <f>+EVALUACION!H24</f>
        <v>Que no se logre realizar el proceso de contratación.</v>
      </c>
      <c r="H17" s="18">
        <f>+EVALUACION!I24</f>
        <v>1</v>
      </c>
      <c r="I17" s="18">
        <f>+EVALUACION!J24</f>
        <v>4</v>
      </c>
      <c r="J17" s="18">
        <f>+EVALUACION!K24</f>
        <v>5</v>
      </c>
      <c r="K17" s="17" t="str">
        <f>+EVALUACION!L24</f>
        <v>MEDIO</v>
      </c>
      <c r="L17" s="18" t="s">
        <v>198</v>
      </c>
      <c r="M17" s="17"/>
      <c r="N17" s="18" t="str">
        <f>+'EVALUACION CON CONTROLES'!G17</f>
        <v>Realizar un seguimiento de cronograma de planeación y contratación</v>
      </c>
      <c r="O17" s="18">
        <f>+'EVALUACION CON CONTROLES'!I17</f>
        <v>1</v>
      </c>
      <c r="P17" s="18">
        <f>+'EVALUACION CON CONTROLES'!J17</f>
        <v>4</v>
      </c>
      <c r="Q17" s="18">
        <f>+'EVALUACION CON CONTROLES'!K17</f>
        <v>5</v>
      </c>
      <c r="R17" s="17" t="str">
        <f>+'EVALUACION CON CONTROLES'!L17</f>
        <v>MEDIO</v>
      </c>
      <c r="S17" s="18" t="str">
        <f>+'EVALUACION CON CONTROLES'!M17</f>
        <v>NO</v>
      </c>
      <c r="T17" s="18" t="str">
        <f>+'EVALUACION CON CONTROLES'!N17</f>
        <v>Lider Oficina Contratación</v>
      </c>
      <c r="U17" s="18" t="str">
        <f>+'EVALUACION CON CONTROLES'!O17</f>
        <v>Desde la estructuración del proceso</v>
      </c>
      <c r="V17" s="18" t="str">
        <f>+'EVALUACION CON CONTROLES'!P17</f>
        <v>Hasta el incio de ejecución del contrato</v>
      </c>
      <c r="W17" s="18" t="str">
        <f>+'EVALUACION CON CONTROLES'!Q17</f>
        <v>Al momento de la evaluación o revisión del  proceso</v>
      </c>
      <c r="X17" s="19" t="str">
        <f>+'EVALUACION CON CONTROLES'!R17</f>
        <v>Diario</v>
      </c>
    </row>
    <row r="18" spans="2:24" ht="106.5" customHeight="1" x14ac:dyDescent="0.2">
      <c r="B18" s="16">
        <v>8</v>
      </c>
      <c r="C18" s="18" t="str">
        <f>+'EVALUACION CON CONTROLES'!C18:F18</f>
        <v xml:space="preserve">Riesgo de que no se firme el contrato. </v>
      </c>
      <c r="D18" s="17" t="str">
        <f>+'EVALUACION CON CONTROLES'!B18</f>
        <v>CONTRATACIÓN</v>
      </c>
      <c r="E18" s="17" t="str">
        <f>VLOOKUP(C18,'IDENTIFICACION Y ANALISIS'!$B$19:$F$68,3,FALSE)</f>
        <v>Especifico</v>
      </c>
      <c r="F18" s="17" t="str">
        <f>VLOOKUP(C18,'IDENTIFICACION Y ANALISIS'!$B$19:$F$68,4,FALSE)</f>
        <v>Interno</v>
      </c>
      <c r="G18" s="18" t="str">
        <f>+EVALUACION!H25</f>
        <v>Indisponibildad del servicio o bien a contratar</v>
      </c>
      <c r="H18" s="18">
        <f>+EVALUACION!I25</f>
        <v>1</v>
      </c>
      <c r="I18" s="18">
        <f>+EVALUACION!J25</f>
        <v>4</v>
      </c>
      <c r="J18" s="18">
        <f>+EVALUACION!K25</f>
        <v>5</v>
      </c>
      <c r="K18" s="17" t="str">
        <f>+EVALUACION!L25</f>
        <v>MEDIO</v>
      </c>
      <c r="L18" s="18" t="s">
        <v>199</v>
      </c>
      <c r="M18" s="17"/>
      <c r="N18" s="18" t="str">
        <f>+'EVALUACION CON CONTROLES'!G18</f>
        <v>Realizar un seguimiento de cronograma de planeación y contratación</v>
      </c>
      <c r="O18" s="18">
        <f>+'EVALUACION CON CONTROLES'!I18</f>
        <v>1</v>
      </c>
      <c r="P18" s="18">
        <f>+'EVALUACION CON CONTROLES'!J18</f>
        <v>4</v>
      </c>
      <c r="Q18" s="18">
        <f>+'EVALUACION CON CONTROLES'!K18</f>
        <v>5</v>
      </c>
      <c r="R18" s="17" t="str">
        <f>+'EVALUACION CON CONTROLES'!L18</f>
        <v>MEDIO</v>
      </c>
      <c r="S18" s="18" t="str">
        <f>+'EVALUACION CON CONTROLES'!M18</f>
        <v>SI</v>
      </c>
      <c r="T18" s="18" t="str">
        <f>+'EVALUACION CON CONTROLES'!N18</f>
        <v>Entidad y el contratista</v>
      </c>
      <c r="U18" s="18" t="str">
        <f>+'EVALUACION CON CONTROLES'!O18</f>
        <v>Desde la estructuración del proceso</v>
      </c>
      <c r="V18" s="18" t="str">
        <f>+'EVALUACION CON CONTROLES'!P18</f>
        <v>Hasta el incio de ejecución del contrato</v>
      </c>
      <c r="W18" s="18" t="str">
        <f>+'EVALUACION CON CONTROLES'!Q18</f>
        <v>Al momento de la evaluación o revisión del  proceso</v>
      </c>
      <c r="X18" s="19" t="str">
        <f>+'EVALUACION CON CONTROLES'!R18</f>
        <v>Diario</v>
      </c>
    </row>
    <row r="19" spans="2:24" ht="106.5" customHeight="1" x14ac:dyDescent="0.2">
      <c r="B19" s="16">
        <v>9</v>
      </c>
      <c r="C19" s="18" t="str">
        <f>+'EVALUACION CON CONTROLES'!C19:F19</f>
        <v>Falta de constitución o constitución tardía de la garantía única. Aceptación de garantías que no se ajustan a lo contemplado en el contrato</v>
      </c>
      <c r="D19" s="17" t="str">
        <f>+'EVALUACION CON CONTROLES'!B19</f>
        <v>CONTRATACIÓN</v>
      </c>
      <c r="E19" s="17" t="str">
        <f>VLOOKUP(C19,'IDENTIFICACION Y ANALISIS'!$B$19:$F$68,3,FALSE)</f>
        <v>General</v>
      </c>
      <c r="F19" s="17" t="str">
        <f>VLOOKUP(C19,'IDENTIFICACION Y ANALISIS'!$B$19:$F$68,4,FALSE)</f>
        <v>Externo</v>
      </c>
      <c r="G19" s="18" t="str">
        <f>+EVALUACION!H26</f>
        <v>Retardo en el incio del contrato</v>
      </c>
      <c r="H19" s="18">
        <f>+EVALUACION!I26</f>
        <v>2</v>
      </c>
      <c r="I19" s="18">
        <f>+EVALUACION!J26</f>
        <v>3</v>
      </c>
      <c r="J19" s="18">
        <f>+EVALUACION!K26</f>
        <v>5</v>
      </c>
      <c r="K19" s="17" t="str">
        <f>+EVALUACION!L26</f>
        <v>MEDIO</v>
      </c>
      <c r="L19" s="18" t="s">
        <v>200</v>
      </c>
      <c r="M19" s="17"/>
      <c r="N19" s="18" t="str">
        <f>+'EVALUACION CON CONTROLES'!G19</f>
        <v>Realizar un seguimiento de cronograma de planeación y contratación</v>
      </c>
      <c r="O19" s="18">
        <f>+'EVALUACION CON CONTROLES'!I19</f>
        <v>2</v>
      </c>
      <c r="P19" s="18">
        <f>+'EVALUACION CON CONTROLES'!J19</f>
        <v>3</v>
      </c>
      <c r="Q19" s="18">
        <f>+'EVALUACION CON CONTROLES'!K19</f>
        <v>5</v>
      </c>
      <c r="R19" s="17" t="str">
        <f>+'EVALUACION CON CONTROLES'!L19</f>
        <v>MEDIO</v>
      </c>
      <c r="S19" s="18" t="str">
        <f>+'EVALUACION CON CONTROLES'!M19</f>
        <v>NO</v>
      </c>
      <c r="T19" s="18" t="str">
        <f>+'EVALUACION CON CONTROLES'!N19</f>
        <v>Contratista</v>
      </c>
      <c r="U19" s="18" t="str">
        <f>+'EVALUACION CON CONTROLES'!O19</f>
        <v>Desde la estructuración del proceso</v>
      </c>
      <c r="V19" s="18" t="str">
        <f>+'EVALUACION CON CONTROLES'!P19</f>
        <v>Hasta el incio de ejecución del contrato</v>
      </c>
      <c r="W19" s="18" t="str">
        <f>+'EVALUACION CON CONTROLES'!Q19</f>
        <v>Al momento de la evaluación o revisión del  proceso</v>
      </c>
      <c r="X19" s="19" t="str">
        <f>+'EVALUACION CON CONTROLES'!R19</f>
        <v>Diario</v>
      </c>
    </row>
    <row r="20" spans="2:24" ht="106.5" customHeight="1" x14ac:dyDescent="0.2">
      <c r="B20" s="16">
        <v>10</v>
      </c>
      <c r="C20" s="18" t="str">
        <f>+'EVALUACION CON CONTROLES'!C20:F20</f>
        <v>Falta de solicitud o solicitud tardía del registro  presupuestal</v>
      </c>
      <c r="D20" s="17" t="str">
        <f>+'EVALUACION CON CONTROLES'!B20</f>
        <v>CONTRATACIÓN</v>
      </c>
      <c r="E20" s="17" t="str">
        <f>VLOOKUP(C20,'IDENTIFICACION Y ANALISIS'!$B$19:$F$68,3,FALSE)</f>
        <v>Especifico</v>
      </c>
      <c r="F20" s="17" t="str">
        <f>VLOOKUP(C20,'IDENTIFICACION Y ANALISIS'!$B$19:$F$68,4,FALSE)</f>
        <v>Interno</v>
      </c>
      <c r="G20" s="18" t="str">
        <f>+EVALUACION!H27</f>
        <v>Retardo en el incio del contrato</v>
      </c>
      <c r="H20" s="18">
        <f>+EVALUACION!I27</f>
        <v>1</v>
      </c>
      <c r="I20" s="18">
        <f>+EVALUACION!J27</f>
        <v>3</v>
      </c>
      <c r="J20" s="18">
        <f>+EVALUACION!K27</f>
        <v>4</v>
      </c>
      <c r="K20" s="17" t="str">
        <f>+EVALUACION!L27</f>
        <v>BAJO</v>
      </c>
      <c r="L20" s="18" t="s">
        <v>198</v>
      </c>
      <c r="M20" s="17"/>
      <c r="N20" s="18" t="str">
        <f>+'EVALUACION CON CONTROLES'!G20</f>
        <v>Realizar un seguimiento de cronograma de planeación y contratación</v>
      </c>
      <c r="O20" s="18">
        <f>+'EVALUACION CON CONTROLES'!I20</f>
        <v>1</v>
      </c>
      <c r="P20" s="18">
        <f>+'EVALUACION CON CONTROLES'!J20</f>
        <v>3</v>
      </c>
      <c r="Q20" s="18">
        <f>+'EVALUACION CON CONTROLES'!K20</f>
        <v>4</v>
      </c>
      <c r="R20" s="17" t="str">
        <f>+'EVALUACION CON CONTROLES'!L20</f>
        <v>BAJO</v>
      </c>
      <c r="S20" s="18" t="str">
        <f>+'EVALUACION CON CONTROLES'!M20</f>
        <v>NO</v>
      </c>
      <c r="T20" s="18" t="str">
        <f>+'EVALUACION CON CONTROLES'!N20</f>
        <v>Área tecnica, financiera y juridica a cargo del proceso</v>
      </c>
      <c r="U20" s="18" t="str">
        <f>+'EVALUACION CON CONTROLES'!O20</f>
        <v>Desde la estructuración del proceso</v>
      </c>
      <c r="V20" s="18" t="str">
        <f>+'EVALUACION CON CONTROLES'!P20</f>
        <v>Hasta el incio de ejecución del contrato</v>
      </c>
      <c r="W20" s="18" t="str">
        <f>+'EVALUACION CON CONTROLES'!Q20</f>
        <v>Al momento de la evaluación o revisión del  proceso</v>
      </c>
      <c r="X20" s="19" t="str">
        <f>+'EVALUACION CON CONTROLES'!R20</f>
        <v>Diario</v>
      </c>
    </row>
    <row r="21" spans="2:24" ht="106.5" customHeight="1" x14ac:dyDescent="0.2">
      <c r="B21" s="16">
        <v>11</v>
      </c>
      <c r="C21" s="18" t="str">
        <f>+'EVALUACION CON CONTROLES'!C21:F21</f>
        <v>Variación de los precios del mercado</v>
      </c>
      <c r="D21" s="17" t="str">
        <f>+'EVALUACION CON CONTROLES'!B21</f>
        <v>EJECUCIÓN</v>
      </c>
      <c r="E21" s="17" t="str">
        <f>VLOOKUP(C21,'IDENTIFICACION Y ANALISIS'!$B$19:$F$68,3,FALSE)</f>
        <v>Especifico</v>
      </c>
      <c r="F21" s="17" t="str">
        <f>VLOOKUP(C21,'IDENTIFICACION Y ANALISIS'!$B$19:$F$68,4,FALSE)</f>
        <v>Externo</v>
      </c>
      <c r="G21" s="18" t="str">
        <f>+EVALUACION!H28</f>
        <v>Se genera una diferencia en el valor del contrato, ya sea a favor o en contra de la entidad</v>
      </c>
      <c r="H21" s="18">
        <f>+EVALUACION!I28</f>
        <v>2</v>
      </c>
      <c r="I21" s="18">
        <f>+EVALUACION!J28</f>
        <v>3</v>
      </c>
      <c r="J21" s="18">
        <f>+EVALUACION!K28</f>
        <v>5</v>
      </c>
      <c r="K21" s="17" t="str">
        <f>+EVALUACION!L28</f>
        <v>MEDIO</v>
      </c>
      <c r="L21" s="18" t="s">
        <v>200</v>
      </c>
      <c r="M21" s="17"/>
      <c r="N21" s="18" t="str">
        <f>+'EVALUACION CON CONTROLES'!G21</f>
        <v>Establecer condiciones en el contrato que no permitan la variación en los precios y que se mantengan hasta la terminación inicial del contrato.</v>
      </c>
      <c r="O21" s="18">
        <f>+'EVALUACION CON CONTROLES'!I21</f>
        <v>2</v>
      </c>
      <c r="P21" s="18">
        <f>+'EVALUACION CON CONTROLES'!J21</f>
        <v>3</v>
      </c>
      <c r="Q21" s="18">
        <f>+'EVALUACION CON CONTROLES'!K21</f>
        <v>5</v>
      </c>
      <c r="R21" s="17" t="str">
        <f>+'EVALUACION CON CONTROLES'!L21</f>
        <v>MEDIO</v>
      </c>
      <c r="S21" s="18" t="str">
        <f>+'EVALUACION CON CONTROLES'!M21</f>
        <v>SI</v>
      </c>
      <c r="T21" s="18" t="str">
        <f>+'EVALUACION CON CONTROLES'!N21</f>
        <v>Contratista</v>
      </c>
      <c r="U21" s="18" t="str">
        <f>+'EVALUACION CON CONTROLES'!O21</f>
        <v>Desde el inicio del contrato</v>
      </c>
      <c r="V21" s="18" t="str">
        <f>+'EVALUACION CON CONTROLES'!P21</f>
        <v>Hasta la terminación del contrato</v>
      </c>
      <c r="W21" s="18" t="str">
        <f>+'EVALUACION CON CONTROLES'!Q21</f>
        <v>Ejerciendo seguimiento y ejecución del contrato</v>
      </c>
      <c r="X21" s="19" t="str">
        <f>+'EVALUACION CON CONTROLES'!R21</f>
        <v>Mensual</v>
      </c>
    </row>
    <row r="22" spans="2:24" ht="106.5" customHeight="1" x14ac:dyDescent="0.2">
      <c r="B22" s="16">
        <v>12</v>
      </c>
      <c r="C22" s="18" t="str">
        <f>+'EVALUACION CON CONTROLES'!C22:F22</f>
        <v>Incumplimiento de compromisos adquiridos por el contratista seleccionado con sus subcontratistas, suministradores de bienes y servicios.</v>
      </c>
      <c r="D22" s="17" t="str">
        <f>+'EVALUACION CON CONTROLES'!B22</f>
        <v>EJECUCIÓN</v>
      </c>
      <c r="E22" s="17" t="str">
        <f>VLOOKUP(C22,'IDENTIFICACION Y ANALISIS'!$B$19:$F$68,3,FALSE)</f>
        <v>Especifico</v>
      </c>
      <c r="F22" s="17" t="str">
        <f>VLOOKUP(C22,'IDENTIFICACION Y ANALISIS'!$B$19:$F$68,4,FALSE)</f>
        <v>Externo</v>
      </c>
      <c r="G22" s="18" t="str">
        <f>+EVALUACION!H29</f>
        <v>Se genera una indisponibilidad en la prestación del servicio</v>
      </c>
      <c r="H22" s="18">
        <f>+EVALUACION!I29</f>
        <v>2</v>
      </c>
      <c r="I22" s="18">
        <f>+EVALUACION!J29</f>
        <v>4</v>
      </c>
      <c r="J22" s="18">
        <f>+EVALUACION!K29</f>
        <v>6</v>
      </c>
      <c r="K22" s="17" t="str">
        <f>+EVALUACION!L29</f>
        <v>ALTO</v>
      </c>
      <c r="L22" s="18" t="s">
        <v>200</v>
      </c>
      <c r="M22" s="17"/>
      <c r="N22" s="18" t="str">
        <f>+'EVALUACION CON CONTROLES'!G22</f>
        <v>Seguimiento y supervisión del contrato</v>
      </c>
      <c r="O22" s="18">
        <f>+'EVALUACION CON CONTROLES'!I22</f>
        <v>2</v>
      </c>
      <c r="P22" s="18">
        <f>+'EVALUACION CON CONTROLES'!J22</f>
        <v>4</v>
      </c>
      <c r="Q22" s="18">
        <f>+'EVALUACION CON CONTROLES'!K22</f>
        <v>6</v>
      </c>
      <c r="R22" s="17" t="str">
        <f>+'EVALUACION CON CONTROLES'!L22</f>
        <v>ALTO</v>
      </c>
      <c r="S22" s="18" t="str">
        <f>+'EVALUACION CON CONTROLES'!M22</f>
        <v>SI</v>
      </c>
      <c r="T22" s="18" t="str">
        <f>+'EVALUACION CON CONTROLES'!N22</f>
        <v>Contratista</v>
      </c>
      <c r="U22" s="18" t="str">
        <f>+'EVALUACION CON CONTROLES'!O22</f>
        <v>Desde el inicio del contrato</v>
      </c>
      <c r="V22" s="18" t="str">
        <f>+'EVALUACION CON CONTROLES'!P22</f>
        <v>Hasta la terminación del contrato</v>
      </c>
      <c r="W22" s="18" t="str">
        <f>+'EVALUACION CON CONTROLES'!Q22</f>
        <v>Ejerciendo seguimiento y ejecución del contrato</v>
      </c>
      <c r="X22" s="19" t="str">
        <f>+'EVALUACION CON CONTROLES'!R22</f>
        <v>Diario</v>
      </c>
    </row>
    <row r="23" spans="2:24" ht="106.5" customHeight="1" x14ac:dyDescent="0.2">
      <c r="B23" s="16">
        <v>13</v>
      </c>
      <c r="C23" s="18" t="str">
        <f>+'EVALUACION CON CONTROLES'!C23:F23</f>
        <v>Incumplimiento de la administración en los pagos.</v>
      </c>
      <c r="D23" s="17" t="str">
        <f>+'EVALUACION CON CONTROLES'!B23</f>
        <v>EJECUCIÓN</v>
      </c>
      <c r="E23" s="17" t="str">
        <f>VLOOKUP(C23,'IDENTIFICACION Y ANALISIS'!$B$19:$F$68,3,FALSE)</f>
        <v>Especifico</v>
      </c>
      <c r="F23" s="17" t="str">
        <f>VLOOKUP(C23,'IDENTIFICACION Y ANALISIS'!$B$19:$F$68,4,FALSE)</f>
        <v>Externo</v>
      </c>
      <c r="G23" s="18" t="str">
        <f>+EVALUACION!H30</f>
        <v xml:space="preserve">
Incumpliendo PAC
</v>
      </c>
      <c r="H23" s="18">
        <f>+EVALUACION!I30</f>
        <v>3</v>
      </c>
      <c r="I23" s="18">
        <f>+EVALUACION!J30</f>
        <v>2</v>
      </c>
      <c r="J23" s="18">
        <f>+EVALUACION!K30</f>
        <v>5</v>
      </c>
      <c r="K23" s="17" t="str">
        <f>+EVALUACION!L30</f>
        <v>MEDIO</v>
      </c>
      <c r="L23" s="18" t="s">
        <v>199</v>
      </c>
      <c r="M23" s="17"/>
      <c r="N23" s="18" t="str">
        <f>+'EVALUACION CON CONTROLES'!G23</f>
        <v>Programación PAC adecuada y generación de facturas mensuales.</v>
      </c>
      <c r="O23" s="18">
        <f>+'EVALUACION CON CONTROLES'!I23</f>
        <v>3</v>
      </c>
      <c r="P23" s="18">
        <f>+'EVALUACION CON CONTROLES'!J23</f>
        <v>2</v>
      </c>
      <c r="Q23" s="18">
        <f>+'EVALUACION CON CONTROLES'!K23</f>
        <v>5</v>
      </c>
      <c r="R23" s="17" t="str">
        <f>+'EVALUACION CON CONTROLES'!L23</f>
        <v>MEDIO</v>
      </c>
      <c r="S23" s="18" t="str">
        <f>+'EVALUACION CON CONTROLES'!M23</f>
        <v>NO</v>
      </c>
      <c r="T23" s="18" t="str">
        <f>+'EVALUACION CON CONTROLES'!N23</f>
        <v>Supervisor y/o Contratista</v>
      </c>
      <c r="U23" s="18" t="str">
        <f>+'EVALUACION CON CONTROLES'!O23</f>
        <v>Desde el inicio del contrato</v>
      </c>
      <c r="V23" s="18" t="str">
        <f>+'EVALUACION CON CONTROLES'!P23</f>
        <v>Hasta la terminación del contrato</v>
      </c>
      <c r="W23" s="18" t="str">
        <f>+'EVALUACION CON CONTROLES'!Q23</f>
        <v>Realizar monitoreo a las actividades inherentes a la programacion de PAC (fecha limite, documentacion requerida y factura)</v>
      </c>
      <c r="X23" s="19" t="str">
        <f>+'EVALUACION CON CONTROLES'!R23</f>
        <v>Semanal</v>
      </c>
    </row>
    <row r="24" spans="2:24" ht="106.5" customHeight="1" x14ac:dyDescent="0.2">
      <c r="B24" s="16">
        <v>14</v>
      </c>
      <c r="C24" s="18" t="str">
        <f>+'EVALUACION CON CONTROLES'!C24:F24</f>
        <v>Variación de tasas o tarifas</v>
      </c>
      <c r="D24" s="17" t="str">
        <f>+'EVALUACION CON CONTROLES'!B24</f>
        <v>EJECUCIÓN</v>
      </c>
      <c r="E24" s="17" t="str">
        <f>VLOOKUP(C24,'IDENTIFICACION Y ANALISIS'!$B$19:$F$68,3,FALSE)</f>
        <v>Especifico</v>
      </c>
      <c r="F24" s="17" t="str">
        <f>VLOOKUP(C24,'IDENTIFICACION Y ANALISIS'!$B$19:$F$68,4,FALSE)</f>
        <v>Externo</v>
      </c>
      <c r="G24" s="18" t="str">
        <f>+EVALUACION!H31</f>
        <v>Se genera una diferencia en el valor del contrato, ya sea a favor o en contra de la entidad</v>
      </c>
      <c r="H24" s="18">
        <f>+EVALUACION!I31</f>
        <v>3</v>
      </c>
      <c r="I24" s="18">
        <f>+EVALUACION!J31</f>
        <v>2</v>
      </c>
      <c r="J24" s="18">
        <f>+EVALUACION!K31</f>
        <v>5</v>
      </c>
      <c r="K24" s="17" t="str">
        <f>+EVALUACION!L31</f>
        <v>MEDIO</v>
      </c>
      <c r="L24" s="18" t="s">
        <v>200</v>
      </c>
      <c r="M24" s="17"/>
      <c r="N24" s="18" t="str">
        <f>+'EVALUACION CON CONTROLES'!G24</f>
        <v>Cumplir con los valores de la Oferta Economica</v>
      </c>
      <c r="O24" s="18">
        <f>+'EVALUACION CON CONTROLES'!I24</f>
        <v>3</v>
      </c>
      <c r="P24" s="18">
        <f>+'EVALUACION CON CONTROLES'!J24</f>
        <v>2</v>
      </c>
      <c r="Q24" s="18">
        <f>+'EVALUACION CON CONTROLES'!K24</f>
        <v>5</v>
      </c>
      <c r="R24" s="17" t="str">
        <f>+'EVALUACION CON CONTROLES'!L24</f>
        <v>MEDIO</v>
      </c>
      <c r="S24" s="18" t="str">
        <f>+'EVALUACION CON CONTROLES'!M24</f>
        <v>SI</v>
      </c>
      <c r="T24" s="18" t="str">
        <f>+'EVALUACION CON CONTROLES'!N24</f>
        <v>Contratista</v>
      </c>
      <c r="U24" s="18" t="str">
        <f>+'EVALUACION CON CONTROLES'!O24</f>
        <v>Desde el inicio del contrato</v>
      </c>
      <c r="V24" s="18" t="str">
        <f>+'EVALUACION CON CONTROLES'!P24</f>
        <v>Hasta la terminación del contrato</v>
      </c>
      <c r="W24" s="18" t="str">
        <f>+'EVALUACION CON CONTROLES'!Q24</f>
        <v>Ejerciendo seguimiento y ejecución del contrato</v>
      </c>
      <c r="X24" s="19" t="str">
        <f>+'EVALUACION CON CONTROLES'!R24</f>
        <v>Semanal</v>
      </c>
    </row>
    <row r="25" spans="2:24" ht="106.5" customHeight="1" x14ac:dyDescent="0.2">
      <c r="B25" s="16">
        <v>15</v>
      </c>
      <c r="C25" s="18" t="str">
        <f>+'EVALUACION CON CONTROLES'!C25:F25</f>
        <v>Fluctuaciones del valor de la moneda</v>
      </c>
      <c r="D25" s="17" t="str">
        <f>+'EVALUACION CON CONTROLES'!B25</f>
        <v>EJECUCIÓN</v>
      </c>
      <c r="E25" s="17" t="str">
        <f>VLOOKUP(C25,'IDENTIFICACION Y ANALISIS'!$B$19:$F$68,3,FALSE)</f>
        <v>Especifico</v>
      </c>
      <c r="F25" s="17" t="str">
        <f>VLOOKUP(C25,'IDENTIFICACION Y ANALISIS'!$B$19:$F$68,4,FALSE)</f>
        <v>Externo</v>
      </c>
      <c r="G25" s="18" t="str">
        <f>+EVALUACION!H32</f>
        <v xml:space="preserve">Se genera una diferencia mauyor en el valor del contrato </v>
      </c>
      <c r="H25" s="18">
        <f>+EVALUACION!I32</f>
        <v>2</v>
      </c>
      <c r="I25" s="18">
        <f>+EVALUACION!J32</f>
        <v>3</v>
      </c>
      <c r="J25" s="18">
        <f>+EVALUACION!K32</f>
        <v>5</v>
      </c>
      <c r="K25" s="17" t="str">
        <f>+EVALUACION!L32</f>
        <v>MEDIO</v>
      </c>
      <c r="L25" s="18" t="s">
        <v>200</v>
      </c>
      <c r="M25" s="17"/>
      <c r="N25" s="18" t="str">
        <f>+'EVALUACION CON CONTROLES'!G25</f>
        <v>Activar plan de continuidad del negocio que garantice la prestación de los servicios contratados</v>
      </c>
      <c r="O25" s="18">
        <f>+'EVALUACION CON CONTROLES'!I25</f>
        <v>2</v>
      </c>
      <c r="P25" s="18">
        <f>+'EVALUACION CON CONTROLES'!J25</f>
        <v>3</v>
      </c>
      <c r="Q25" s="18">
        <f>+'EVALUACION CON CONTROLES'!K25</f>
        <v>5</v>
      </c>
      <c r="R25" s="17" t="str">
        <f>+'EVALUACION CON CONTROLES'!L25</f>
        <v>MEDIO</v>
      </c>
      <c r="S25" s="18" t="str">
        <f>+'EVALUACION CON CONTROLES'!M25</f>
        <v>SI</v>
      </c>
      <c r="T25" s="18" t="str">
        <f>+'EVALUACION CON CONTROLES'!N25</f>
        <v>Contratista</v>
      </c>
      <c r="U25" s="18" t="str">
        <f>+'EVALUACION CON CONTROLES'!O25</f>
        <v>Desde el inicio del contrato</v>
      </c>
      <c r="V25" s="18" t="str">
        <f>+'EVALUACION CON CONTROLES'!P25</f>
        <v>Hasta la terminación del contrato</v>
      </c>
      <c r="W25" s="18" t="str">
        <f>+'EVALUACION CON CONTROLES'!Q25</f>
        <v>Ejerciendo seguimiento y ejecución del contrato</v>
      </c>
      <c r="X25" s="19" t="str">
        <f>+'EVALUACION CON CONTROLES'!R25</f>
        <v>Diario</v>
      </c>
    </row>
    <row r="26" spans="2:24" ht="13.5" customHeight="1" x14ac:dyDescent="0.2">
      <c r="B26" s="45"/>
      <c r="X26" s="46"/>
    </row>
    <row r="27" spans="2:24" ht="13.5" customHeight="1" x14ac:dyDescent="0.25">
      <c r="B27" s="45"/>
      <c r="E27" s="13"/>
      <c r="F27" s="294" t="s">
        <v>201</v>
      </c>
      <c r="G27" s="294"/>
      <c r="H27" s="13"/>
      <c r="I27" s="13"/>
      <c r="J27" s="295" t="s">
        <v>188</v>
      </c>
      <c r="K27" s="295"/>
      <c r="L27" s="295"/>
      <c r="M27" s="295"/>
      <c r="X27" s="46"/>
    </row>
    <row r="28" spans="2:24" ht="13.5" customHeight="1" x14ac:dyDescent="0.2">
      <c r="B28" s="45"/>
      <c r="E28" s="310" t="s">
        <v>116</v>
      </c>
      <c r="F28" s="41" t="s">
        <v>117</v>
      </c>
      <c r="G28" s="41" t="s">
        <v>118</v>
      </c>
      <c r="H28" s="13"/>
      <c r="I28" s="13"/>
      <c r="J28" s="324" t="s">
        <v>119</v>
      </c>
      <c r="K28" s="325"/>
      <c r="L28" s="324" t="s">
        <v>118</v>
      </c>
      <c r="M28" s="325"/>
      <c r="X28" s="46"/>
    </row>
    <row r="29" spans="2:24" ht="13.5" customHeight="1" x14ac:dyDescent="0.2">
      <c r="B29" s="45"/>
      <c r="E29" s="310"/>
      <c r="F29" s="18" t="s">
        <v>120</v>
      </c>
      <c r="G29" s="18">
        <v>1</v>
      </c>
      <c r="H29" s="13"/>
      <c r="I29" s="13"/>
      <c r="J29" s="298" t="s">
        <v>121</v>
      </c>
      <c r="K29" s="299"/>
      <c r="L29" s="300">
        <v>1</v>
      </c>
      <c r="M29" s="300"/>
      <c r="X29" s="46"/>
    </row>
    <row r="30" spans="2:24" ht="13.5" customHeight="1" x14ac:dyDescent="0.2">
      <c r="B30" s="45"/>
      <c r="E30" s="310"/>
      <c r="F30" s="18" t="s">
        <v>122</v>
      </c>
      <c r="G30" s="18">
        <v>2</v>
      </c>
      <c r="H30" s="13"/>
      <c r="I30" s="13"/>
      <c r="J30" s="298" t="s">
        <v>123</v>
      </c>
      <c r="K30" s="299"/>
      <c r="L30" s="300">
        <v>2</v>
      </c>
      <c r="M30" s="300"/>
      <c r="X30" s="46"/>
    </row>
    <row r="31" spans="2:24" ht="13.5" customHeight="1" x14ac:dyDescent="0.2">
      <c r="B31" s="45"/>
      <c r="E31" s="310"/>
      <c r="F31" s="18" t="s">
        <v>124</v>
      </c>
      <c r="G31" s="18">
        <v>3</v>
      </c>
      <c r="H31" s="13"/>
      <c r="I31" s="13"/>
      <c r="J31" s="298" t="s">
        <v>125</v>
      </c>
      <c r="K31" s="299"/>
      <c r="L31" s="300">
        <v>3</v>
      </c>
      <c r="M31" s="300"/>
      <c r="X31" s="46"/>
    </row>
    <row r="32" spans="2:24" ht="13.5" customHeight="1" x14ac:dyDescent="0.2">
      <c r="B32" s="45"/>
      <c r="E32" s="310"/>
      <c r="F32" s="18" t="s">
        <v>126</v>
      </c>
      <c r="G32" s="18">
        <v>4</v>
      </c>
      <c r="H32" s="13"/>
      <c r="I32" s="13"/>
      <c r="J32" s="298" t="s">
        <v>127</v>
      </c>
      <c r="K32" s="299"/>
      <c r="L32" s="300">
        <v>4</v>
      </c>
      <c r="M32" s="300"/>
      <c r="X32" s="46"/>
    </row>
    <row r="33" spans="2:24" ht="13.5" customHeight="1" x14ac:dyDescent="0.2">
      <c r="B33" s="45"/>
      <c r="E33" s="310"/>
      <c r="F33" s="18" t="s">
        <v>128</v>
      </c>
      <c r="G33" s="18">
        <v>5</v>
      </c>
      <c r="H33" s="13"/>
      <c r="I33" s="13"/>
      <c r="J33" s="298" t="s">
        <v>129</v>
      </c>
      <c r="K33" s="299"/>
      <c r="L33" s="300">
        <v>5</v>
      </c>
      <c r="M33" s="300"/>
      <c r="X33" s="46"/>
    </row>
    <row r="34" spans="2:24" ht="13.5" customHeight="1" x14ac:dyDescent="0.2">
      <c r="B34" s="45"/>
      <c r="D34" s="13"/>
      <c r="E34" s="13"/>
      <c r="F34" s="13"/>
      <c r="G34" s="13"/>
      <c r="H34" s="13"/>
      <c r="I34" s="13"/>
      <c r="J34" s="13"/>
      <c r="K34" s="13"/>
      <c r="L34" s="13"/>
      <c r="M34" s="13"/>
      <c r="X34" s="46"/>
    </row>
    <row r="35" spans="2:24" ht="13.5" customHeight="1" x14ac:dyDescent="0.25">
      <c r="B35" s="45"/>
      <c r="D35" s="295" t="s">
        <v>130</v>
      </c>
      <c r="E35" s="295"/>
      <c r="F35" s="295"/>
      <c r="G35" s="295"/>
      <c r="H35" s="295"/>
      <c r="I35" s="295"/>
      <c r="J35" s="295"/>
      <c r="K35" s="295"/>
      <c r="X35" s="46"/>
    </row>
    <row r="36" spans="2:24" ht="13.5" customHeight="1" x14ac:dyDescent="0.25">
      <c r="B36" s="45"/>
      <c r="D36" s="306" t="s">
        <v>117</v>
      </c>
      <c r="E36" s="306" t="s">
        <v>118</v>
      </c>
      <c r="F36" s="301" t="s">
        <v>121</v>
      </c>
      <c r="G36" s="301"/>
      <c r="H36" s="296" t="s">
        <v>123</v>
      </c>
      <c r="I36" s="297"/>
      <c r="J36" s="42" t="s">
        <v>125</v>
      </c>
      <c r="K36" s="42" t="s">
        <v>127</v>
      </c>
      <c r="L36" s="41" t="s">
        <v>129</v>
      </c>
      <c r="P36" s="295" t="s">
        <v>144</v>
      </c>
      <c r="Q36" s="295"/>
      <c r="R36" s="295"/>
      <c r="S36" s="295"/>
      <c r="T36" s="295"/>
      <c r="X36" s="46"/>
    </row>
    <row r="37" spans="2:24" ht="13.5" customHeight="1" x14ac:dyDescent="0.2">
      <c r="B37" s="45"/>
      <c r="D37" s="306"/>
      <c r="E37" s="306"/>
      <c r="F37" s="309">
        <v>1</v>
      </c>
      <c r="G37" s="309"/>
      <c r="H37" s="307">
        <v>2</v>
      </c>
      <c r="I37" s="308"/>
      <c r="J37" s="43">
        <v>3</v>
      </c>
      <c r="K37" s="43">
        <v>4</v>
      </c>
      <c r="L37" s="43">
        <v>5</v>
      </c>
      <c r="P37" s="301" t="s">
        <v>130</v>
      </c>
      <c r="Q37" s="301"/>
      <c r="R37" s="301"/>
      <c r="S37" s="301" t="s">
        <v>143</v>
      </c>
      <c r="T37" s="301"/>
      <c r="X37" s="46"/>
    </row>
    <row r="38" spans="2:24" ht="13.5" customHeight="1" x14ac:dyDescent="0.2">
      <c r="B38" s="45"/>
      <c r="D38" s="18" t="s">
        <v>120</v>
      </c>
      <c r="E38" s="20">
        <v>1</v>
      </c>
      <c r="F38" s="290">
        <v>2</v>
      </c>
      <c r="G38" s="290"/>
      <c r="H38" s="321">
        <v>3</v>
      </c>
      <c r="I38" s="322"/>
      <c r="J38" s="39">
        <v>4</v>
      </c>
      <c r="K38" s="44">
        <v>5</v>
      </c>
      <c r="L38" s="38">
        <v>6</v>
      </c>
      <c r="P38" s="291" t="s">
        <v>145</v>
      </c>
      <c r="Q38" s="291"/>
      <c r="R38" s="291"/>
      <c r="S38" s="289" t="s">
        <v>146</v>
      </c>
      <c r="T38" s="289"/>
      <c r="X38" s="46"/>
    </row>
    <row r="39" spans="2:24" ht="13.5" customHeight="1" x14ac:dyDescent="0.2">
      <c r="B39" s="45"/>
      <c r="D39" s="18" t="s">
        <v>122</v>
      </c>
      <c r="E39" s="20">
        <v>2</v>
      </c>
      <c r="F39" s="290">
        <v>3</v>
      </c>
      <c r="G39" s="290"/>
      <c r="H39" s="321">
        <v>4</v>
      </c>
      <c r="I39" s="322"/>
      <c r="J39" s="44">
        <v>5</v>
      </c>
      <c r="K39" s="38">
        <v>6</v>
      </c>
      <c r="L39" s="38">
        <v>7</v>
      </c>
      <c r="P39" s="318" t="s">
        <v>147</v>
      </c>
      <c r="Q39" s="318"/>
      <c r="R39" s="318"/>
      <c r="S39" s="289" t="s">
        <v>148</v>
      </c>
      <c r="T39" s="289"/>
      <c r="X39" s="46"/>
    </row>
    <row r="40" spans="2:24" ht="13.5" customHeight="1" x14ac:dyDescent="0.2">
      <c r="B40" s="45"/>
      <c r="D40" s="18" t="s">
        <v>124</v>
      </c>
      <c r="E40" s="20">
        <v>3</v>
      </c>
      <c r="F40" s="290">
        <v>4</v>
      </c>
      <c r="G40" s="290"/>
      <c r="H40" s="302">
        <v>5</v>
      </c>
      <c r="I40" s="303"/>
      <c r="J40" s="38">
        <v>6</v>
      </c>
      <c r="K40" s="38">
        <v>7</v>
      </c>
      <c r="L40" s="40">
        <v>8</v>
      </c>
      <c r="P40" s="323">
        <v>5</v>
      </c>
      <c r="Q40" s="323"/>
      <c r="R40" s="323"/>
      <c r="S40" s="289" t="s">
        <v>149</v>
      </c>
      <c r="T40" s="289"/>
      <c r="X40" s="46"/>
    </row>
    <row r="41" spans="2:24" ht="13.5" customHeight="1" x14ac:dyDescent="0.2">
      <c r="B41" s="45"/>
      <c r="D41" s="18" t="s">
        <v>126</v>
      </c>
      <c r="E41" s="20">
        <v>4</v>
      </c>
      <c r="F41" s="323">
        <v>5</v>
      </c>
      <c r="G41" s="323"/>
      <c r="H41" s="319">
        <v>6</v>
      </c>
      <c r="I41" s="320"/>
      <c r="J41" s="38">
        <v>7</v>
      </c>
      <c r="K41" s="40">
        <v>8</v>
      </c>
      <c r="L41" s="40">
        <v>9</v>
      </c>
      <c r="P41" s="290" t="s">
        <v>150</v>
      </c>
      <c r="Q41" s="290"/>
      <c r="R41" s="290"/>
      <c r="S41" s="289" t="s">
        <v>151</v>
      </c>
      <c r="T41" s="289"/>
      <c r="X41" s="46"/>
    </row>
    <row r="42" spans="2:24" ht="13.5" customHeight="1" x14ac:dyDescent="0.2">
      <c r="B42" s="45"/>
      <c r="D42" s="18" t="s">
        <v>128</v>
      </c>
      <c r="E42" s="20">
        <v>5</v>
      </c>
      <c r="F42" s="318">
        <v>6</v>
      </c>
      <c r="G42" s="318"/>
      <c r="H42" s="319">
        <v>7</v>
      </c>
      <c r="I42" s="320"/>
      <c r="J42" s="40">
        <v>8</v>
      </c>
      <c r="K42" s="40">
        <v>9</v>
      </c>
      <c r="L42" s="40">
        <v>10</v>
      </c>
      <c r="X42" s="46"/>
    </row>
    <row r="43" spans="2:24" ht="13.5" customHeight="1" thickBot="1" x14ac:dyDescent="0.25">
      <c r="B43" s="21"/>
      <c r="C43" s="22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4"/>
    </row>
    <row r="44" spans="2:24" ht="16.5" customHeight="1" x14ac:dyDescent="0.2">
      <c r="D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2:24" ht="16.5" customHeight="1" x14ac:dyDescent="0.2">
      <c r="D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</row>
    <row r="46" spans="2:24" ht="12.75" customHeight="1" x14ac:dyDescent="0.2">
      <c r="D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2:24" hidden="1" x14ac:dyDescent="0.2">
      <c r="B47" s="15" t="s">
        <v>200</v>
      </c>
      <c r="D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2:24" ht="15" hidden="1" x14ac:dyDescent="0.25">
      <c r="B48" s="15" t="s">
        <v>198</v>
      </c>
      <c r="D48" s="25"/>
      <c r="F48" s="13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</row>
    <row r="49" spans="2:18" hidden="1" x14ac:dyDescent="0.2">
      <c r="B49" s="15" t="s">
        <v>199</v>
      </c>
      <c r="D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2:18" x14ac:dyDescent="0.2">
      <c r="D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x14ac:dyDescent="0.2">
      <c r="D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2:18" x14ac:dyDescent="0.2">
      <c r="D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2:18" ht="12.75" customHeight="1" x14ac:dyDescent="0.2">
      <c r="D53" s="13"/>
    </row>
    <row r="54" spans="2:18" x14ac:dyDescent="0.2">
      <c r="D54" s="13"/>
    </row>
  </sheetData>
  <mergeCells count="49">
    <mergeCell ref="W2:X4"/>
    <mergeCell ref="B7:X8"/>
    <mergeCell ref="F42:G42"/>
    <mergeCell ref="H42:I42"/>
    <mergeCell ref="P37:R37"/>
    <mergeCell ref="H39:I39"/>
    <mergeCell ref="H38:I38"/>
    <mergeCell ref="F40:G40"/>
    <mergeCell ref="F41:G41"/>
    <mergeCell ref="P40:R40"/>
    <mergeCell ref="H41:I41"/>
    <mergeCell ref="P39:R39"/>
    <mergeCell ref="L28:M28"/>
    <mergeCell ref="J28:K28"/>
    <mergeCell ref="J31:K31"/>
    <mergeCell ref="S37:T37"/>
    <mergeCell ref="J32:K32"/>
    <mergeCell ref="P36:T36"/>
    <mergeCell ref="B2:B4"/>
    <mergeCell ref="C2:V4"/>
    <mergeCell ref="E36:E37"/>
    <mergeCell ref="H37:I37"/>
    <mergeCell ref="J33:K33"/>
    <mergeCell ref="L33:M33"/>
    <mergeCell ref="D36:D37"/>
    <mergeCell ref="F37:G37"/>
    <mergeCell ref="E28:E33"/>
    <mergeCell ref="S38:T38"/>
    <mergeCell ref="F38:G38"/>
    <mergeCell ref="S39:T39"/>
    <mergeCell ref="S40:T40"/>
    <mergeCell ref="H40:I40"/>
    <mergeCell ref="F39:G39"/>
    <mergeCell ref="S41:T41"/>
    <mergeCell ref="P41:R41"/>
    <mergeCell ref="P38:R38"/>
    <mergeCell ref="B9:R9"/>
    <mergeCell ref="B6:X6"/>
    <mergeCell ref="F27:G27"/>
    <mergeCell ref="J27:M27"/>
    <mergeCell ref="H36:I36"/>
    <mergeCell ref="J29:K29"/>
    <mergeCell ref="J30:K30"/>
    <mergeCell ref="L31:M31"/>
    <mergeCell ref="L32:M32"/>
    <mergeCell ref="D35:K35"/>
    <mergeCell ref="F36:G36"/>
    <mergeCell ref="L29:M29"/>
    <mergeCell ref="L30:M30"/>
  </mergeCells>
  <phoneticPr fontId="1" type="noConversion"/>
  <conditionalFormatting sqref="K11:K25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25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25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6" min="1" max="23" man="1"/>
    <brk id="23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Marco Andres Olaya Buitrago</cp:lastModifiedBy>
  <cp:revision/>
  <dcterms:created xsi:type="dcterms:W3CDTF">2007-06-14T01:55:06Z</dcterms:created>
  <dcterms:modified xsi:type="dcterms:W3CDTF">2026-09-15T18:49:08Z</dcterms:modified>
  <cp:category/>
  <cp:contentStatus/>
</cp:coreProperties>
</file>