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Ana Maria Ospino\Downloads\"/>
    </mc:Choice>
  </mc:AlternateContent>
  <xr:revisionPtr revIDLastSave="0" documentId="8_{1E3980B0-705A-44B2-9A87-FC40616A0BA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riesgos'!$2:$5,'Matriz riesgos'!$A:$F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U32" i="1" l="1"/>
  <c r="S32" i="1"/>
  <c r="V32" i="1" s="1"/>
  <c r="W32" i="1" s="1"/>
  <c r="M32" i="1"/>
  <c r="N32" i="1" s="1"/>
  <c r="L32" i="1"/>
  <c r="J32" i="1"/>
  <c r="U31" i="1"/>
  <c r="S31" i="1"/>
  <c r="V31" i="1" s="1"/>
  <c r="W31" i="1" s="1"/>
  <c r="M31" i="1"/>
  <c r="N31" i="1" s="1"/>
  <c r="L31" i="1"/>
  <c r="J31" i="1"/>
  <c r="V30" i="1" l="1"/>
  <c r="W30" i="1" s="1"/>
  <c r="U30" i="1"/>
  <c r="S30" i="1"/>
  <c r="M30" i="1"/>
  <c r="N30" i="1" s="1"/>
  <c r="L30" i="1"/>
  <c r="J30" i="1"/>
  <c r="V29" i="1"/>
  <c r="W29" i="1" s="1"/>
  <c r="U29" i="1"/>
  <c r="S29" i="1"/>
  <c r="L29" i="1"/>
  <c r="J29" i="1"/>
  <c r="V28" i="1"/>
  <c r="W28" i="1" s="1"/>
  <c r="U28" i="1"/>
  <c r="S28" i="1"/>
  <c r="L28" i="1"/>
  <c r="J28" i="1"/>
  <c r="M28" i="1" s="1"/>
  <c r="N28" i="1" s="1"/>
  <c r="M29" i="1" l="1"/>
  <c r="N29" i="1" s="1"/>
  <c r="V27" i="1"/>
  <c r="W27" i="1" s="1"/>
  <c r="U27" i="1"/>
  <c r="S27" i="1"/>
  <c r="L27" i="1"/>
  <c r="J27" i="1"/>
  <c r="V26" i="1"/>
  <c r="W26" i="1" s="1"/>
  <c r="U26" i="1"/>
  <c r="S26" i="1"/>
  <c r="L26" i="1"/>
  <c r="J26" i="1"/>
  <c r="M26" i="1" s="1"/>
  <c r="N26" i="1" s="1"/>
  <c r="V25" i="1"/>
  <c r="W25" i="1" s="1"/>
  <c r="U25" i="1"/>
  <c r="S25" i="1"/>
  <c r="L25" i="1"/>
  <c r="J25" i="1"/>
  <c r="V24" i="1"/>
  <c r="W24" i="1" s="1"/>
  <c r="U24" i="1"/>
  <c r="S24" i="1"/>
  <c r="L24" i="1"/>
  <c r="J24" i="1"/>
  <c r="M24" i="1" s="1"/>
  <c r="N24" i="1" s="1"/>
  <c r="V23" i="1"/>
  <c r="W23" i="1" s="1"/>
  <c r="U23" i="1"/>
  <c r="S23" i="1"/>
  <c r="L23" i="1"/>
  <c r="J23" i="1"/>
  <c r="V22" i="1"/>
  <c r="W22" i="1" s="1"/>
  <c r="U22" i="1"/>
  <c r="S22" i="1"/>
  <c r="L22" i="1"/>
  <c r="J22" i="1"/>
  <c r="V21" i="1"/>
  <c r="W21" i="1" s="1"/>
  <c r="U21" i="1"/>
  <c r="S21" i="1"/>
  <c r="L21" i="1"/>
  <c r="J21" i="1"/>
  <c r="V20" i="1"/>
  <c r="W20" i="1" s="1"/>
  <c r="U20" i="1"/>
  <c r="S20" i="1"/>
  <c r="L20" i="1"/>
  <c r="J20" i="1"/>
  <c r="V19" i="1"/>
  <c r="W19" i="1" s="1"/>
  <c r="U19" i="1"/>
  <c r="S19" i="1"/>
  <c r="L19" i="1"/>
  <c r="J19" i="1"/>
  <c r="V18" i="1"/>
  <c r="W18" i="1" s="1"/>
  <c r="U18" i="1"/>
  <c r="S18" i="1"/>
  <c r="L18" i="1"/>
  <c r="J18" i="1"/>
  <c r="V17" i="1"/>
  <c r="W17" i="1" s="1"/>
  <c r="U17" i="1"/>
  <c r="S17" i="1"/>
  <c r="L17" i="1"/>
  <c r="J17" i="1"/>
  <c r="M17" i="1" s="1"/>
  <c r="N17" i="1" s="1"/>
  <c r="V16" i="1"/>
  <c r="W16" i="1" s="1"/>
  <c r="U16" i="1"/>
  <c r="S16" i="1"/>
  <c r="L16" i="1"/>
  <c r="J16" i="1"/>
  <c r="V15" i="1"/>
  <c r="W15" i="1" s="1"/>
  <c r="U15" i="1"/>
  <c r="S15" i="1"/>
  <c r="L15" i="1"/>
  <c r="J15" i="1"/>
  <c r="V14" i="1"/>
  <c r="W14" i="1" s="1"/>
  <c r="U14" i="1"/>
  <c r="S14" i="1"/>
  <c r="L14" i="1"/>
  <c r="J14" i="1"/>
  <c r="V13" i="1"/>
  <c r="W13" i="1" s="1"/>
  <c r="U13" i="1"/>
  <c r="S13" i="1"/>
  <c r="L13" i="1"/>
  <c r="J13" i="1"/>
  <c r="M13" i="1" s="1"/>
  <c r="N13" i="1" s="1"/>
  <c r="V12" i="1"/>
  <c r="W12" i="1" s="1"/>
  <c r="U12" i="1"/>
  <c r="S12" i="1"/>
  <c r="L12" i="1"/>
  <c r="J12" i="1"/>
  <c r="V11" i="1"/>
  <c r="W11" i="1" s="1"/>
  <c r="U11" i="1"/>
  <c r="S11" i="1"/>
  <c r="L11" i="1"/>
  <c r="J11" i="1"/>
  <c r="V10" i="1"/>
  <c r="W10" i="1" s="1"/>
  <c r="U10" i="1"/>
  <c r="S10" i="1"/>
  <c r="L10" i="1"/>
  <c r="J10" i="1"/>
  <c r="V9" i="1"/>
  <c r="W9" i="1" s="1"/>
  <c r="U9" i="1"/>
  <c r="S9" i="1"/>
  <c r="L9" i="1"/>
  <c r="J9" i="1"/>
  <c r="V8" i="1"/>
  <c r="W8" i="1" s="1"/>
  <c r="U8" i="1"/>
  <c r="S8" i="1"/>
  <c r="L8" i="1"/>
  <c r="J8" i="1"/>
  <c r="V7" i="1"/>
  <c r="W7" i="1" s="1"/>
  <c r="U7" i="1"/>
  <c r="S7" i="1"/>
  <c r="L7" i="1"/>
  <c r="J7" i="1"/>
  <c r="V6" i="1"/>
  <c r="W6" i="1" s="1"/>
  <c r="U6" i="1"/>
  <c r="S6" i="1"/>
  <c r="L6" i="1"/>
  <c r="J6" i="1"/>
  <c r="M9" i="1" l="1"/>
  <c r="N9" i="1" s="1"/>
  <c r="M27" i="1"/>
  <c r="N27" i="1" s="1"/>
  <c r="M10" i="1"/>
  <c r="N10" i="1" s="1"/>
  <c r="M7" i="1"/>
  <c r="N7" i="1" s="1"/>
  <c r="M22" i="1"/>
  <c r="N22" i="1" s="1"/>
  <c r="M21" i="1"/>
  <c r="N21" i="1" s="1"/>
  <c r="M18" i="1"/>
  <c r="N18" i="1" s="1"/>
  <c r="M8" i="1"/>
  <c r="N8" i="1" s="1"/>
  <c r="M23" i="1"/>
  <c r="N23" i="1" s="1"/>
  <c r="M6" i="1"/>
  <c r="N6" i="1" s="1"/>
  <c r="M16" i="1"/>
  <c r="N16" i="1" s="1"/>
  <c r="M19" i="1"/>
  <c r="N19" i="1" s="1"/>
  <c r="M25" i="1"/>
  <c r="N25" i="1" s="1"/>
  <c r="M11" i="1"/>
  <c r="N11" i="1" s="1"/>
  <c r="M15" i="1"/>
  <c r="N15" i="1" s="1"/>
  <c r="M12" i="1"/>
  <c r="N12" i="1" s="1"/>
  <c r="M14" i="1"/>
  <c r="N14" i="1" s="1"/>
  <c r="M20" i="1"/>
  <c r="N20" i="1" s="1"/>
</calcChain>
</file>

<file path=xl/sharedStrings.xml><?xml version="1.0" encoding="utf-8"?>
<sst xmlns="http://schemas.openxmlformats.org/spreadsheetml/2006/main" count="540" uniqueCount="271">
  <si>
    <t>MATRIZ PARA LA TIPIFICACIÓN, ESTIMACIÓN Y ASIGNACIÓN DE RIESGOS PREVISIBLES PARA 
“CONSULTORÍA PARA LA ESTRUCTURACIÓN INTEGRAL A NIVEL DE FACTIBILIDAD (TÉCNICA, ECONÓMICA, FINANCIERA, JURÍDICA, PREDIAL, ARQUITECTÓNICA, URBANÍSTICA, AMBIENTAL Y DE RIESGOS) Y EL ESQUEMA DE FINANCIACIÓN DEL PROYECTO DE CONSTRUCCIÓN, OPERACIÓN, MANTENIMIENTO Y REVERSIÓN DE LA NUEVA SEDE DE LA FISCALÍA GENERAL DE LA NACIÓN EN PALOQUEMAO, BOGOTÁ, BAJO EL ESQUEMA DEL DERECHO REAL ACCESORIO DE SUPERFICIE (DRS) - LEY 2294 DE 2023”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</si>
  <si>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</si>
  <si>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</si>
  <si>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</si>
  <si>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</si>
  <si>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</si>
  <si>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</si>
  <si>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</si>
  <si>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</si>
  <si>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</si>
  <si>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</si>
  <si>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</si>
  <si>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</si>
  <si>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</si>
  <si>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</si>
  <si>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</si>
  <si>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</si>
  <si>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</si>
  <si>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</si>
  <si>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</si>
  <si>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</si>
  <si>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</si>
  <si>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</si>
  <si>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</si>
  <si>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</si>
  <si>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</si>
  <si>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</si>
  <si>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</si>
  <si>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</si>
  <si>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</si>
  <si>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</si>
  <si>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</si>
  <si>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</si>
  <si>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</si>
  <si>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</si>
  <si>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</si>
  <si>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</si>
  <si>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Planeación</t>
  </si>
  <si>
    <t>Operacionales</t>
  </si>
  <si>
    <t>No</t>
  </si>
  <si>
    <t>Entidad</t>
  </si>
  <si>
    <t>Desde la publicación del Estudio de Oportunidad y Conveniencia</t>
  </si>
  <si>
    <t>Apertura del proceso de selección</t>
  </si>
  <si>
    <t>Revisión y aprobación del Estudio de Oportunidad y Conveniencia y del proyecto de pliego de condiciones.</t>
  </si>
  <si>
    <t>Una sola vez</t>
  </si>
  <si>
    <t>Específico</t>
  </si>
  <si>
    <t>Elaboración del proyecto de pliego de condiciones</t>
  </si>
  <si>
    <t>Atención y respuesta a observaciones al proyecto de pliego de condiciones.</t>
  </si>
  <si>
    <t>Permanente durante la etapa precontractual</t>
  </si>
  <si>
    <t>Elaboración de estudios previos</t>
  </si>
  <si>
    <t>Revisión y aprobación de estudios previos y Anexo Técnico.</t>
  </si>
  <si>
    <t>Selección - Contratación</t>
  </si>
  <si>
    <t>Sí</t>
  </si>
  <si>
    <t>Adjudicación del contrato</t>
  </si>
  <si>
    <t>Verificación de requisitos habilitantes y evaluación de ofertas por el comité evaluador.</t>
  </si>
  <si>
    <t>Durante la etapa de selección</t>
  </si>
  <si>
    <t>Externo</t>
  </si>
  <si>
    <t>Contratista
Entidad</t>
  </si>
  <si>
    <t>Verificación de ofertas y reporte de alertas ante el comité evaluador.</t>
  </si>
  <si>
    <t>Contratación</t>
  </si>
  <si>
    <t>Contratista</t>
  </si>
  <si>
    <t>Perfeccionamiento del contrato</t>
  </si>
  <si>
    <t>Seguimiento al cumplimiento del cronograma de suscripción y legalización del contrato.</t>
  </si>
  <si>
    <t>Con la etapa precontractual</t>
  </si>
  <si>
    <t>Cumplimiento del cronograma de legalización.</t>
  </si>
  <si>
    <t>Ejecución</t>
  </si>
  <si>
    <t>Económicos</t>
  </si>
  <si>
    <t>Inicio de ejecución del contrato</t>
  </si>
  <si>
    <t>Terminación de ejecución del contrato</t>
  </si>
  <si>
    <t>Informes de supervisión del contrato.</t>
  </si>
  <si>
    <t>Permanente</t>
  </si>
  <si>
    <t>Cuando se requiera</t>
  </si>
  <si>
    <t>Informe de supervisión del contrato con el registro del análisis realizado.</t>
  </si>
  <si>
    <t>Informe de supervisión del contrato.</t>
  </si>
  <si>
    <t>Tecnológicos</t>
  </si>
  <si>
    <t>Verificación de backups e informes periódicos.</t>
  </si>
  <si>
    <t>Contratación - Ejecución</t>
  </si>
  <si>
    <t>Financieros</t>
  </si>
  <si>
    <t>Selección - Contratación - Ejecución</t>
  </si>
  <si>
    <t>Regulatorios</t>
  </si>
  <si>
    <t>Naturales</t>
  </si>
  <si>
    <t>Sociales / Políticos</t>
  </si>
  <si>
    <t>Desembolso del anticipo</t>
  </si>
  <si>
    <t>Amortización total del anticipo</t>
  </si>
  <si>
    <t>Verificación periódica del saldo pendiente de amortizar frente al avance físico y financiero.</t>
  </si>
  <si>
    <t>Informes parciales de supervisión.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</si>
  <si>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</si>
  <si>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</si>
  <si>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</si>
  <si>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</si>
  <si>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</si>
  <si>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</si>
  <si>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</si>
  <si>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</si>
  <si>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</si>
  <si>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</si>
  <si>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</si>
  <si>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</si>
  <si>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</si>
  <si>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</si>
  <si>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</si>
  <si>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</si>
  <si>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</si>
  <si>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</si>
  <si>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</si>
  <si>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</si>
  <si>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</si>
  <si>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</si>
  <si>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</si>
  <si>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</si>
  <si>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</si>
  <si>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</si>
  <si>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</si>
  <si>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</si>
  <si>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</si>
  <si>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</si>
  <si>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</si>
  <si>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</si>
  <si>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</si>
  <si>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</si>
  <si>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</si>
  <si>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</si>
  <si>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</si>
  <si>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</si>
  <si>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</si>
  <si>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</si>
  <si>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</si>
  <si>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</si>
  <si>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</si>
  <si>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</si>
  <si>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</si>
  <si>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</si>
  <si>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</si>
  <si>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</si>
  <si>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</si>
  <si>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</si>
  <si>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</si>
  <si>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</si>
  <si>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</si>
  <si>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</si>
  <si>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</si>
  <si>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</si>
  <si>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</si>
  <si>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</si>
  <si>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</si>
  <si>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</si>
  <si>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</si>
  <si>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</si>
  <si>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</si>
  <si>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</si>
  <si>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</si>
  <si>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</si>
  <si>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</si>
  <si>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</si>
  <si>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</si>
  <si>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</si>
  <si>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</si>
  <si>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</si>
  <si>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</si>
  <si>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</si>
  <si>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</si>
  <si>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</si>
  <si>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</si>
  <si>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</si>
  <si>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</si>
  <si>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</si>
  <si>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</si>
  <si>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</si>
  <si>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</si>
  <si>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</si>
  <si>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</si>
  <si>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</si>
  <si>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</si>
  <si>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</si>
  <si>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</si>
  <si>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</si>
  <si>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</si>
  <si>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</si>
  <si>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</si>
  <si>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</si>
  <si>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</si>
  <si>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</si>
  <si>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Que durante la ejecución se presenten variaciones relevantes en los supuestos técnicos, económicos, financieros, prediales, urbanísticos, ambientales, jurídicos o de mercado utilizados para estructurar el proyecto y determinar sus condiciones de factibilidad.</t>
  </si>
  <si>
    <t>Necesidad de actualizar estudios, estimaciones, modelos o alternativas de estructuración, con posible afectación de la consistencia de la factibilidad y del esquema de financiación del proyecto.</t>
  </si>
  <si>
    <t>Que los estudios, análisis o productos desarrollados durante la consultoría presenten inconsistencias de integración entre sus componentes técnico, económico, financiero, jurídico, predial, arquitectónico, urbanístico, ambiental, tecnológico o de riesgos.</t>
  </si>
  <si>
    <t>Reprocesos, observaciones, retrasos en la aprobación de entregables y riesgo de que la estructuración integral no permita sustentar adecuadamente la viabilidad del proyecto.</t>
  </si>
  <si>
    <t>Sustentar en los Estudios Previos la modalidad de selección aplicable, atendiendo la naturaleza y objeto del contrato, su cuantía y el régimen jurídico vigente. Realizar revisión jurídica y técnica previa a la publicación de los documentos del proceso y verificar la consistencia entre necesidad, objeto, modalidad y documentos de selección.</t>
  </si>
  <si>
    <t>Definir en los Estudios Previos y Anexo Técnico el alcance integral de la consultoría, las fases, entregables, actividades, productos, requisitos de calidad, cronograma e interrelaciones entre componentes. Realizar revisión interdisciplinaria de consistencia antes de la publicación del proceso.</t>
  </si>
  <si>
    <t>Definir requisitos habilitantes proporcionales y verificables; efectuar la evaluación conforme a los documentos del proceso; verificar la información acreditada por el proponente y las causales de inhabilidad, incompatibilidad o prohibición antes de la adjudicación y durante las actuaciones que legalmente correspondan.</t>
  </si>
  <si>
    <t>Retraso o imposibilidad de iniciar oportunamente la consultoría y necesidad de adelantar las actuaciones previstas frente al incumplimiento del adjudicatario.</t>
  </si>
  <si>
    <t>Que se presenten demoras en los trámites internos requeridos para el perfeccionamiento, legalización, aprobación de garantías, expedición del registro presupuestal o inicio efectivo del contrato.</t>
  </si>
  <si>
    <t>Desplazamiento de la fecha de inicio de la consultoría y afectación del cronograma previsto para los 13 meses de ejecución.</t>
  </si>
  <si>
    <t>Que la programación y ejecución de las visitas técnicas, prediales, topográficas, geotécnicas y demás actividades de campo requeridas para la estructuración resulten insuficientes, inoportunas o inadecuadamente coordinadas.</t>
  </si>
  <si>
    <t>Retrasos en el levantamiento y validación de información, reprogramaciones, reprocesos y afectación de los entregables que dependan de información obtenida en campo.</t>
  </si>
  <si>
    <t>Que los equipos, instrumentos, herramientas o recursos tecnológicos requeridos para las actividades de topografía, geotecnia, modelación BIM, levantamiento de información u otras actividades especializadas resulten insuficientes, inadecuados o no estén disponibles oportunamente.</t>
  </si>
  <si>
    <t>Retrasos o imposibilidad temporal para ejecutar actividades especializadas y afectación del plazo, alcance o calidad de los productos correspondientes.</t>
  </si>
  <si>
    <t>Establecer en los documentos del proceso el equipo mínimo y los perfiles requeridos de manera proporcional al objeto. Verificar durante la ejecución la disponibilidad e idoneidad del personal. Regular la sustitución de profesionales y exigir que cualquier reemplazo cumpla como mínimo las condiciones contractuales aplicables.</t>
  </si>
  <si>
    <t>Pérdida de información necesaria para la elaboración, revisión, trazabilidad o actualización de los productos, con riesgo de reprocesos y retrasos en la ejecución.</t>
  </si>
  <si>
    <t>Que la información técnica, predial, financiera, jurídica, institucional o de seguridad suministrada para la consultoría sea utilizada, reproducida o divulgada por fuera de los fines autorizados.</t>
  </si>
  <si>
    <t>Pérdida de confidencialidad o integridad de la información, posibles afectaciones institucionales, responsabilidades legales y afectación reputacional de la Fiscalía.</t>
  </si>
  <si>
    <t>Que el consultor presente dificultades de liquidez o deterioro de su capacidad financiera que afecten la disponibilidad de recursos para mantener el equipo y ejecutar oportunamente las actividades contractuales.</t>
  </si>
  <si>
    <t>Retrasos, insuficiencia de recursos para la ejecución, afectación de la calidad de los productos y eventual incumplimiento del objeto contractual.</t>
  </si>
  <si>
    <t>Que se altere, modifique, utilice o divulgue sin autorización información técnica, financiera, predial, jurídica o institucional producida o recibida durante la estructuración.</t>
  </si>
  <si>
    <t>Afectación de la integridad y confiabilidad de la información, necesidad de reprocesar productos, posibles responsabilidades contractuales, administrativas o legales y afectación de la seguridad de la información institucional.</t>
  </si>
  <si>
    <t>Implementar controles de acceso, custodia, confidencialidad, trazabilidad y control de versiones. Establecer procedimientos para entrega, almacenamiento y modificación de información. El consultor deberá reportar inmediatamente cualquier incidente y adoptar las acciones correctivas requeridas.</t>
  </si>
  <si>
    <t>El consultor deberá realizar seguimiento permanente al marco normativo y regulatorio relevante, identificar oportunamente los cambios y evaluar sus efectos sobre los productos. La Entidad y el consultor definirán las acciones procedentes frente a modificaciones que afecten el alcance, plazo o condiciones contractuales, de conformidad con el régimen jurídico aplicable.</t>
  </si>
  <si>
    <t>Que durante la selección o ejecución del contrato se produzcan cambios normativos, regulatorios, tributarios o de política pública que incidan en los supuestos utilizados para la estructuración del proyecto o en el marco aplicable al DRS.</t>
  </si>
  <si>
    <t>Necesidad de actualizar análisis, estudios o modelos; reprocesos y eventual afectación del cronograma o de la consistencia jurídica, económica y financiera de la estructuración.</t>
  </si>
  <si>
    <t>El consultor deberá implementar medidas de continuidad operativa, respaldo de información y reposición o disponibilidad alternativa de equipos y recursos críticos. Mantener las garantías y seguros que correspondan de acuerdo con el contrato y reportar oportunamente la ocurrencia de eventos que puedan afectar la ejecución.</t>
  </si>
  <si>
    <t>Que ocurran eventos accidentales o naturales asegurables que afecten temporalmente las instalaciones, equipos, medios tecnológicos o recursos utilizados por el consultor para ejecutar las actividades contractuales.</t>
  </si>
  <si>
    <t>Interrupción temporal de actividades, pérdida o afectación de equipos o información y posibles retrasos en la ejecución de las actividades afectadas.</t>
  </si>
  <si>
    <t>Que se presenten circunstancias de fuerza mayor, caso fortuito o alteraciones graves del orden público, no imputables a las partes, que impidan o dificulten temporalmente la ejecución de actividades contractuales.</t>
  </si>
  <si>
    <t>Suspensión o afectación temporal de actividades, desplazamiento del cronograma y, cuando jurídicamente proceda, necesidad de adoptar medidas para restablecer las condiciones de ejecución.</t>
  </si>
  <si>
    <t>Condicionar el desembolso a la constitución y aprobación de las garantías y demás requisitos establecidos. Exigir y aprobar previamente el Plan de Inversión del Anticipo; establecer mecanismos de administración, soportes de inversión y registros contables; efectuar seguimiento periódico y amortizar el anticipo conforme al mecanismo establecido contractualmente frente a los pagos de los entregables.</t>
  </si>
  <si>
    <t>Desviación o pérdida de trazabilidad de los recursos, dificultades para su recuperación y amortización, desequilibrio entre recursos entregados y obligaciones ejecutadas y posibles afectaciones en la liquidación del contrato.</t>
  </si>
  <si>
    <t>Verificar previamente si la actividad se encuentra comprendida en el alcance contractual. Ninguna actividad adicional deberá ejecutarse o reconocerse económicamente sin la correspondiente justificación técnica, jurídica y presupuestal y sin la formalización contractual que resulte procedente. El supervisor deberá documentar y evaluar las solicitudes de modificación.</t>
  </si>
  <si>
    <t>Que durante la ejecución se identifique la necesidad de estudios, análisis, actividades o servicios complementarios que no se encuentren comprendidos en el alcance contractual inicialmente definido.</t>
  </si>
  <si>
    <t>Riesgo de ejecución de actividades sin cobertura contractual o presupuestal, reclamaciones, retrasos en la toma de decisiones y afectación del cumplimiento del objeto.</t>
  </si>
  <si>
    <t>La Entidad entregará la información disponible con identificación de sus fuentes y fecha de corte. El consultor deberá revisarla, contrastarla y reportar por escrito inconsistencias, faltantes o diferencias. Se deberá mantener una matriz de información y trazabilidad de fuentes y establecer oportunamente el impacto de cualquier inconsistencia sobre los productos y cronograma, adoptando las medidas que jurídicamente correspondan.</t>
  </si>
  <si>
    <t>Que la información predial, catastral, jurídica o técnica suministrada por la Fiscalía sobre el área y los predios que conforman el ámbito del proyecto presente inconsistencias, esté incompleta, desactualizada o difiera de la realidad física o jurídica identificada durante la consultoría.</t>
  </si>
  <si>
    <t>Afectación de los análisis prediales, jurídicos, técnicos, urbanísticos o financieros que dependan de dicha información; necesidad de realizar verificaciones adicionales, reprocesos y posibles afectaciones del cronograma de los entregables relacionados.</t>
  </si>
  <si>
    <t>El consultor deberá identificar y reportar oportunamente variaciones relevantes y evaluar su impacto sobre la estructuración, dejando trazabilidad de las actualizaciones efectuadas.</t>
  </si>
  <si>
    <t>Durante la ejecución del contrato</t>
  </si>
  <si>
    <t xml:space="preserve">Revisión Informes de Avance - Supervisión del contrato </t>
  </si>
  <si>
    <t>El consultor establezca mecanismos de coordinación interdisciplinaria, revisión cruzada y control de calidad de los productos. Exigir matrices de trazabilidad y consistencia entre supuestos y resultados. La supervisión verificará la articulación de los componentes antes de aceptar los entregables y solicitará los ajustes que correspondan.</t>
  </si>
  <si>
    <t xml:space="preserve">Expecifico </t>
  </si>
  <si>
    <t xml:space="preserve">Contratista </t>
  </si>
  <si>
    <t>Contratista - Entidad</t>
  </si>
  <si>
    <t xml:space="preserve">Revisión Componentes y Control de Calidad Entregables - Supervisión del contrato </t>
  </si>
  <si>
    <t xml:space="preserve">
Que se seleccione una modalidad de contratación que no corresponda a la naturaleza, objeto, cuantía o especificaciones de la consultoría requerida.</t>
  </si>
  <si>
    <t xml:space="preserve">
Riesgo de afectación de la validez del proceso de selección, presentación de observaciones o controversias y necesidad de efectuar reprocesos, con posibles retrasos en la contratación de la consultoría.</t>
  </si>
  <si>
    <t xml:space="preserve">
Que los requisitos habilitantes, factores de evaluación o condiciones técnicas establecidos en los documentos del proceso resulten desproporcionados, restrictivos o no guarden relación suficiente con el objeto y las condiciones del mercado de la consultoría.</t>
  </si>
  <si>
    <t xml:space="preserve">
Reducción injustificada de la pluralidad de oferentes, presentación de observaciones o controversias sobre el proceso y eventual afectación de los principios de transparencia, selección objetiva y libre concurrencia.</t>
  </si>
  <si>
    <t xml:space="preserve">
Que el alcance, actividades, productos, entregables, cronograma o condiciones de ejecución definidos para la consultoría no correspondan integralmente a las necesidades reales del proyecto de estructuración contratado.</t>
  </si>
  <si>
    <t xml:space="preserve">
Obtención de productos insuficientes o inconsistentes con la necesidad de la Entidad, reprocesos, modificaciones al alcance y afectación del cumplimiento del cronograma contractual.</t>
  </si>
  <si>
    <t xml:space="preserve">
Que el contratista seleccionado no acredite de manera efectiva la capacidad jurídica, técnica, financiera y organizacional exigida, o se encuentre incurso en una causal de inhabilidad, incompatibilidad o prohibición.</t>
  </si>
  <si>
    <t xml:space="preserve">
Riesgo de incumplimiento contractual, afectación de la calidad u oportunidad de los productos y retrasos en la ejecución de la estructuración.</t>
  </si>
  <si>
    <t xml:space="preserve">
Que se presenten acuerdos entre oferentes, conductas colusorias, conflictos de interés no revelados u otras actuaciones que afecten la transparencia y selección objetiva del contratista.</t>
  </si>
  <si>
    <t xml:space="preserve">
Limitación de la competencia, afectación de la selección objetiva, posibles controversias o investigaciones y afectación de los intereses técnicos, económicos y jurídicos de la Fiscalía.</t>
  </si>
  <si>
    <t xml:space="preserve">
Que el adjudicatario no suscriba oportunamente el contrato o no constituya dentro del término establecido las garantías exigidas para su perfeccionamiento y ejecución.</t>
  </si>
  <si>
    <t>Que se produzca pérdida, alteración o indisponibilidad de información digital generada o utilizada durante la ejecución de la consultoría.</t>
  </si>
  <si>
    <t xml:space="preserve">
Que los recursos entregados a título de anticipo sean destinados a fines diferentes de los autorizados, no sean administrados conforme al mecanismo establecido o no sean amortizados oportunamente frente a los pagos reconocidos por los entregables ejecutados.</t>
  </si>
  <si>
    <t>Sustentar los requisitos habilitantes y factores de evaluación en el análisis del sector, la naturaleza y complejidad del objeto y las condiciones reales del mercado. Verificar su proporcionalidad, pertinencia y trazabilidad; revisar las observaciones formuladas durante el proceso y ajustar los documentos cuando resulte jurídicamente procedente.</t>
  </si>
  <si>
    <t>Establecer reglas de participación y evaluación objetivas, verificables y transparentes; exigir las declaraciones y manifestaciones previstas en los documentos del proceso; analizar señales de alerta y situaciones que puedan afectar la competencia y adoptar las actuaciones administrativas y legales correspondientes.</t>
  </si>
  <si>
    <t>Establecer claramente los términos para la suscripción, perfeccionamiento y legalización del contrato y para la constitución de garantías. Exigir la garantía de seriedad de la oferta y las garantías contractuales que correspondan, efectuando seguimiento al cumplimiento de los plazos y adoptando las medidas previstas en la normativa y documentos del proceso.</t>
  </si>
  <si>
    <t>Verificar el cumplimiento oportuno de los procedimientos internos y realizar seguimiento al cronograma de perfeccionamiento y legalización. Coordinar oportunamente las actuaciones entre las dependencias responsables y, cuando corresponda, adoptar las medidas contractuales o administrativas necesarias para preservar el cronograma.</t>
  </si>
  <si>
    <t>Definir claramente en el Anexo Técnico el alcance, actividades, entregables, equipo mínimo y recursos requeridos. Exigir que cada proponente efectúe su propia estimación integral de costos y recursos. Durante la ejecución, verificar la suficiencia y disponibilidad de los recursos comprometidos y requerir oportunamente medidas de recuperación cuando se evidencien desviaciones.</t>
  </si>
  <si>
    <t>Exigir al consultor la aplicación de metodologías, procedimientos y herramientas técnicamente idóneos y acordes con la naturaleza del proyecto. Verificar mediante la supervisión la calidad, consistencia y trazabilidad de los productos y requerir oportunamente las correcciones o acciones de mejora que correspondan.</t>
  </si>
  <si>
    <t>El consultor deberá elaborar y mantener una programación integral de actividades de campo, coordinada con el cronograma contractual y las condiciones de acceso a los predios. Deberá identificar previamente requerimientos de ingreso, permisos, equipos y personal, documentar los resultados y reportar oportunamente cualquier restricción que pueda afectar el cronograma.</t>
  </si>
  <si>
    <t>Establecer en el Anexo Técnico las actividades que requieren equipos o herramientas especializadas y exigir al contratista disponer oportunamente de los recursos necesarios. Verificar su disponibilidad y funcionamiento cuando resulte pertinente y requerir medidas de contingencia frente a fallas o indisponibilidad.</t>
  </si>
  <si>
    <t>Establecer obligaciones de gestión documental y conservación de la información. Exigir mecanismos de respaldo periódico, control de versiones, almacenamiento seguro, trazabilidad de modificaciones y recuperación de información. La entrega de productos deberá realizarse en los medios y formatos definidos por la Entidad.</t>
  </si>
  <si>
    <t>Incorporar obligaciones de confidencialidad, reserva, custodia, uso limitado y devolución o disposición de la información. Restringir el acceso al personal autorizado, establecer controles sobre reproducción y divulgación y exigir al contratista reportar inmediatamente cualquier incidente de seguridad o uso no autorizado.</t>
  </si>
  <si>
    <t>Establecer requisitos de capacidad financiera y organizacional proporcionales al objeto. El consultor deberá planificar y garantizar la disponibilidad de recursos durante la ejecución. Realizar seguimiento a señales de afectación de la ejecución y exigir, cuando corresponda, medidas de contingencia y aplicar los mecanismos contractuales previstos.</t>
  </si>
  <si>
    <t>Establecer en la Minuta del Contrato, la identificación, acreditación y tratamiento de eventos de fuerza mayor o caso fortuito. El consultor deberá informar oportunamente la ocurrencia del evento y adoptar medidas razonables para mitigar sus efectos. La Entidad evaluará las medidas contractuales que legalmente correspondan.</t>
  </si>
  <si>
    <t>Que el consultor subestime los recursos humanos, técnicos, tecnológicos, logísticos o financieros requeridos para ejecutar integralmente la consultoría.</t>
  </si>
  <si>
    <t>Afectación de la oportunidad, calidad o completitud de los entregables y riesgo de incumplimiento contractual.</t>
  </si>
  <si>
    <t>Aplicación de metodologías, herramientas o procesos de estructuración insuficientes o inadecuados para la complejidad del proyecto.</t>
  </si>
  <si>
    <t>Inconsistencias en la estructuración y necesidad de reprocesar entregables.</t>
  </si>
  <si>
    <t>Insuficiencia en cantidad, disponibilidad, dedicación o idoneidad del equipo interdisciplinario requerido para desarrollar integralmente los componentes técnico, financiero, jurídico, predial, urbanístico, ambiental, social y de riesgos del proyecto.</t>
  </si>
  <si>
    <t>Retrasos, reprocesos, pérdida de calidad e incumplimiento de entregables.</t>
  </si>
  <si>
    <t>Que el mercado no presente interés suficiente en los esquemas de financiación, retribución o estructuración definidos durante la consultoría.</t>
  </si>
  <si>
    <t>Necesidad de replantear el modelo económico y financiero, reformular la estructuración o retrasar la materialización del proyecto.</t>
  </si>
  <si>
    <t>Realizar procesos tempranos y progresivos de validación con el mercado durante la ejecución de la consultoría, mediante ejercicios de interacción, mesas técnicas, solicitudes de información, análisis de bancabilidad y revisión de referentes nacionales e internacionales. 
Evaluar permanentemente la respuesta de potenciales inversionistas, financiadores, desarrolladores y demás actores relevantes, identificando oportunamente restricciones, observaciones o condiciones que puedan afectar la viabilidad del modelo propuesto. Con base en los resultados obtenidos, ajustar de manera oportuna los supuestos económicos, financieros, jurídicos, contractuales y de distribución de riesgos, garantizando que la estructuración final refleje condiciones viables, financiables y atractivas para el mercado.</t>
  </si>
  <si>
    <t>Huelgas, paros, sabotaje, actos terrorista que puedan interrumpir la entrega de los servicios contratados</t>
  </si>
  <si>
    <t>Análisis de la situación cuando se presente por parte del contratista y la entidad  y tomar las medidas a que haya lugar</t>
  </si>
  <si>
    <t>Contratista
Entidad</t>
  </si>
  <si>
    <t>Informe de supervisión del contrato con el registro del análisis realizado</t>
  </si>
  <si>
    <t>Interno - Externo</t>
  </si>
  <si>
    <t xml:space="preserve">Confinamiento total o parcial decretado por el Gobierno Nacional o Local a causa  de cualquier tipo de pandemia que afecte a las partes intervinientes en el proceso o al sector. </t>
  </si>
  <si>
    <t>Afectación en la entrega oportuna de los resultados de la consultoría dentro de las fechas pactadas</t>
  </si>
  <si>
    <t>Retraso a los plazos establecidos en el cronograma para los entregables establecidos en la consultoria.
Afectación o restrasos en los resultados esperados por la entidads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</si>
</sst>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_(* #,##0_);_(* \(#,##0\);_(* \-??_);_(@_)"/>
    <numFmt numFmtId="166" formatCode="_(* #,##0_);_(* \(#,##0\);_(* &quot;-&quot;??_);_(@_)"/>
  </numFmts>
  <fonts count="17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sz val="8"/>
      <name val="Arial"/>
      <family val="2"/>
      <charset val="1"/>
    </font>
    <font>
      <sz val="10"/>
      <name val="Arial Narrow"/>
      <family val="2"/>
      <charset val="1"/>
    </font>
    <font>
      <sz val="11"/>
      <color theme="0"/>
      <name val="Calibri"/>
      <family val="2"/>
      <charset val="1"/>
    </font>
    <font>
      <sz val="11"/>
      <name val="Arial Narrow"/>
      <family val="2"/>
      <charset val="1"/>
    </font>
    <font>
      <sz val="8"/>
      <name val="Arial"/>
      <family val="2"/>
      <charset val="1"/>
    </font>
    <font>
      <b/>
      <sz val="11"/>
      <color rgb="FF00B0F0"/>
      <name val="Arial"/>
      <family val="2"/>
      <charset val="1"/>
    </font>
    <font>
      <sz val="8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/>
        <bgColor rgb="FF558ED5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0.249977111117893"/>
        <bgColor rgb="FFA6A6A6"/>
      </patternFill>
    </fill>
    <fill>
      <patternFill patternType="solid">
        <fgColor theme="0" tint="-0.14999847407452621"/>
        <bgColor rgb="FFC6EFCE"/>
      </patternFill>
    </fill>
    <fill>
      <patternFill patternType="solid">
        <fgColor theme="0"/>
        <bgColor rgb="FFF2F2F2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rgb="FFFF0000"/>
        <bgColor rgb="FF9C0006"/>
      </patternFill>
    </fill>
    <fill>
      <patternFill patternType="solid">
        <fgColor theme="5" tint="-0.249977111117893"/>
        <bgColor rgb="FF993366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164" fontId="11" fillId="0" borderId="0"/>
    <xf numFmtId="9" fontId="11" fillId="0" borderId="0"/>
    <xf numFmtId="164" fontId="11" fillId="0" borderId="0"/>
    <xf numFmtId="0" fontId="6" fillId="2" borderId="0"/>
    <xf numFmtId="0" fontId="12" fillId="12" borderId="0" applyNumberFormat="0" applyBorder="0" applyAlignment="0" applyProtection="0"/>
  </cellStyleXfs>
  <cellXfs count="1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justify" vertical="center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justify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6" borderId="0" xfId="0" applyFont="1" applyFill="1" applyAlignment="1">
      <alignment vertical="center"/>
    </xf>
    <xf numFmtId="0" fontId="7" fillId="6" borderId="0" xfId="0" applyFont="1" applyFill="1" applyAlignment="1">
      <alignment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4" borderId="2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0" fillId="0" borderId="2" xfId="0" applyFont="1" applyBorder="1" applyAlignment="1">
      <alignment horizontal="justify" vertical="center"/>
    </xf>
    <xf numFmtId="0" fontId="10" fillId="8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9" fontId="13" fillId="6" borderId="2" xfId="4" applyNumberFormat="1" applyFont="1" applyFill="1" applyBorder="1" applyAlignment="1">
      <alignment horizontal="center" vertical="center" textRotation="90" wrapText="1"/>
    </xf>
    <xf numFmtId="165" fontId="13" fillId="3" borderId="2" xfId="1" applyNumberFormat="1" applyFont="1" applyFill="1" applyBorder="1" applyAlignment="1">
      <alignment horizontal="left" vertical="center" wrapText="1"/>
    </xf>
    <xf numFmtId="9" fontId="13" fillId="3" borderId="2" xfId="2" applyFont="1" applyFill="1" applyBorder="1" applyAlignment="1">
      <alignment horizontal="center" vertical="center" textRotation="90" wrapText="1"/>
    </xf>
    <xf numFmtId="9" fontId="13" fillId="6" borderId="2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justify" vertical="center" wrapText="1"/>
    </xf>
    <xf numFmtId="0" fontId="13" fillId="6" borderId="2" xfId="0" applyFont="1" applyFill="1" applyBorder="1" applyAlignment="1">
      <alignment horizontal="center" vertical="center" wrapText="1"/>
    </xf>
    <xf numFmtId="15" fontId="13" fillId="6" borderId="2" xfId="0" applyNumberFormat="1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9" fontId="13" fillId="0" borderId="2" xfId="4" applyNumberFormat="1" applyFont="1" applyFill="1" applyBorder="1" applyAlignment="1">
      <alignment horizontal="center" vertical="center" textRotation="90" wrapText="1"/>
    </xf>
    <xf numFmtId="165" fontId="13" fillId="0" borderId="2" xfId="1" applyNumberFormat="1" applyFont="1" applyBorder="1" applyAlignment="1">
      <alignment horizontal="left" vertical="center" wrapText="1"/>
    </xf>
    <xf numFmtId="9" fontId="13" fillId="0" borderId="2" xfId="2" applyFont="1" applyBorder="1" applyAlignment="1">
      <alignment horizontal="center" vertical="center" textRotation="90" wrapText="1"/>
    </xf>
    <xf numFmtId="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 wrapText="1"/>
    </xf>
    <xf numFmtId="15" fontId="13" fillId="0" borderId="2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9" fontId="16" fillId="6" borderId="2" xfId="0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15" fontId="16" fillId="6" borderId="2" xfId="0" applyNumberFormat="1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vertical="center" wrapText="1"/>
    </xf>
    <xf numFmtId="0" fontId="14" fillId="6" borderId="2" xfId="0" applyFont="1" applyFill="1" applyBorder="1" applyAlignment="1">
      <alignment horizontal="center" vertical="center" textRotation="90" wrapText="1"/>
    </xf>
    <xf numFmtId="0" fontId="14" fillId="6" borderId="2" xfId="0" applyFont="1" applyFill="1" applyBorder="1" applyAlignment="1">
      <alignment horizontal="justify" vertical="center" textRotation="90"/>
    </xf>
    <xf numFmtId="0" fontId="14" fillId="2" borderId="2" xfId="4" applyFont="1" applyBorder="1" applyAlignment="1">
      <alignment horizontal="center" vertical="center"/>
    </xf>
    <xf numFmtId="0" fontId="14" fillId="6" borderId="2" xfId="4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 wrapText="1"/>
    </xf>
    <xf numFmtId="0" fontId="15" fillId="2" borderId="2" xfId="4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justify" vertical="center" textRotation="90"/>
    </xf>
    <xf numFmtId="0" fontId="14" fillId="0" borderId="2" xfId="4" applyFont="1" applyFill="1" applyBorder="1" applyAlignment="1">
      <alignment horizontal="center" vertical="center"/>
    </xf>
    <xf numFmtId="0" fontId="13" fillId="0" borderId="2" xfId="0" applyFont="1" applyBorder="1" applyAlignment="1">
      <alignment horizontal="justify" vertical="center"/>
    </xf>
    <xf numFmtId="9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justify" vertical="center" wrapText="1"/>
    </xf>
    <xf numFmtId="0" fontId="16" fillId="13" borderId="4" xfId="0" applyFont="1" applyFill="1" applyBorder="1" applyAlignment="1">
      <alignment horizontal="center" vertical="center" wrapText="1"/>
    </xf>
    <xf numFmtId="0" fontId="15" fillId="13" borderId="2" xfId="0" applyFont="1" applyFill="1" applyBorder="1" applyAlignment="1">
      <alignment horizontal="left" vertical="center" wrapText="1"/>
    </xf>
    <xf numFmtId="0" fontId="14" fillId="12" borderId="2" xfId="5" applyFont="1" applyBorder="1" applyAlignment="1">
      <alignment horizontal="center" vertical="center"/>
    </xf>
    <xf numFmtId="9" fontId="13" fillId="13" borderId="2" xfId="5" applyNumberFormat="1" applyFont="1" applyFill="1" applyBorder="1" applyAlignment="1">
      <alignment horizontal="center" vertical="center" textRotation="90" wrapText="1"/>
    </xf>
    <xf numFmtId="0" fontId="14" fillId="13" borderId="2" xfId="0" applyFont="1" applyFill="1" applyBorder="1" applyAlignment="1">
      <alignment horizontal="center" vertical="center"/>
    </xf>
    <xf numFmtId="166" fontId="13" fillId="14" borderId="2" xfId="1" applyNumberFormat="1" applyFont="1" applyFill="1" applyBorder="1" applyAlignment="1">
      <alignment horizontal="left" vertical="center" wrapText="1"/>
    </xf>
    <xf numFmtId="9" fontId="13" fillId="13" borderId="2" xfId="2" applyFont="1" applyFill="1" applyBorder="1" applyAlignment="1">
      <alignment horizontal="center" vertical="center" textRotation="90" wrapText="1"/>
    </xf>
    <xf numFmtId="9" fontId="16" fillId="13" borderId="2" xfId="0" applyNumberFormat="1" applyFont="1" applyFill="1" applyBorder="1" applyAlignment="1">
      <alignment horizontal="center" vertical="center"/>
    </xf>
    <xf numFmtId="0" fontId="16" fillId="13" borderId="2" xfId="0" applyFont="1" applyFill="1" applyBorder="1" applyAlignment="1">
      <alignment horizontal="left" vertical="center" wrapText="1"/>
    </xf>
    <xf numFmtId="9" fontId="13" fillId="14" borderId="2" xfId="2" applyFont="1" applyFill="1" applyBorder="1" applyAlignment="1">
      <alignment horizontal="center" vertical="center" textRotation="90" wrapText="1"/>
    </xf>
    <xf numFmtId="0" fontId="16" fillId="13" borderId="2" xfId="0" applyFont="1" applyFill="1" applyBorder="1" applyAlignment="1">
      <alignment horizontal="center" vertical="center" wrapText="1"/>
    </xf>
    <xf numFmtId="15" fontId="16" fillId="13" borderId="2" xfId="0" applyNumberFormat="1" applyFont="1" applyFill="1" applyBorder="1" applyAlignment="1">
      <alignment horizontal="center" vertical="center" wrapText="1"/>
    </xf>
    <xf numFmtId="15" fontId="16" fillId="13" borderId="3" xfId="0" applyNumberFormat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5" fillId="13" borderId="6" xfId="0" applyFont="1" applyFill="1" applyBorder="1" applyAlignment="1">
      <alignment horizontal="left" vertical="center" wrapText="1"/>
    </xf>
    <xf numFmtId="0" fontId="14" fillId="12" borderId="6" xfId="5" applyFont="1" applyBorder="1" applyAlignment="1">
      <alignment horizontal="center" vertical="center"/>
    </xf>
    <xf numFmtId="9" fontId="13" fillId="13" borderId="6" xfId="5" applyNumberFormat="1" applyFont="1" applyFill="1" applyBorder="1" applyAlignment="1">
      <alignment horizontal="center" vertical="center" textRotation="90" wrapText="1"/>
    </xf>
    <xf numFmtId="166" fontId="13" fillId="14" borderId="6" xfId="1" applyNumberFormat="1" applyFont="1" applyFill="1" applyBorder="1" applyAlignment="1">
      <alignment horizontal="left" vertical="center" wrapText="1"/>
    </xf>
    <xf numFmtId="9" fontId="13" fillId="13" borderId="6" xfId="2" applyFont="1" applyFill="1" applyBorder="1" applyAlignment="1">
      <alignment horizontal="center" vertical="center" textRotation="90" wrapText="1"/>
    </xf>
    <xf numFmtId="9" fontId="16" fillId="13" borderId="6" xfId="0" applyNumberFormat="1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left" vertical="center" wrapText="1"/>
    </xf>
    <xf numFmtId="0" fontId="14" fillId="13" borderId="6" xfId="0" applyFont="1" applyFill="1" applyBorder="1" applyAlignment="1">
      <alignment horizontal="center" vertical="center"/>
    </xf>
    <xf numFmtId="9" fontId="13" fillId="14" borderId="6" xfId="2" applyFont="1" applyFill="1" applyBorder="1" applyAlignment="1">
      <alignment horizontal="center" vertical="center" textRotation="90" wrapText="1"/>
    </xf>
    <xf numFmtId="0" fontId="16" fillId="13" borderId="6" xfId="0" applyFont="1" applyFill="1" applyBorder="1" applyAlignment="1">
      <alignment horizontal="center" vertical="center" wrapText="1"/>
    </xf>
    <xf numFmtId="15" fontId="16" fillId="13" borderId="6" xfId="0" applyNumberFormat="1" applyFont="1" applyFill="1" applyBorder="1" applyAlignment="1">
      <alignment horizontal="center" vertical="center" wrapText="1"/>
    </xf>
    <xf numFmtId="15" fontId="16" fillId="13" borderId="7" xfId="0" applyNumberFormat="1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13" borderId="2" xfId="0" applyFont="1" applyFill="1" applyBorder="1" applyAlignment="1">
      <alignment horizontal="center" vertical="center" textRotation="90" wrapText="1"/>
    </xf>
    <xf numFmtId="0" fontId="15" fillId="13" borderId="2" xfId="0" applyFont="1" applyFill="1" applyBorder="1" applyAlignment="1">
      <alignment horizontal="justify" vertical="center" textRotation="90"/>
    </xf>
    <xf numFmtId="0" fontId="15" fillId="13" borderId="6" xfId="0" applyFont="1" applyFill="1" applyBorder="1" applyAlignment="1">
      <alignment horizontal="center" vertical="center" textRotation="90" wrapText="1"/>
    </xf>
    <xf numFmtId="0" fontId="15" fillId="13" borderId="6" xfId="0" applyFont="1" applyFill="1" applyBorder="1" applyAlignment="1">
      <alignment horizontal="center" vertical="center" textRotation="90"/>
    </xf>
    <xf numFmtId="0" fontId="15" fillId="13" borderId="6" xfId="0" applyFont="1" applyFill="1" applyBorder="1" applyAlignment="1">
      <alignment horizontal="justify" vertical="center" textRotation="90"/>
    </xf>
    <xf numFmtId="0" fontId="15" fillId="6" borderId="2" xfId="0" applyFont="1" applyFill="1" applyBorder="1" applyAlignment="1">
      <alignment horizontal="center" vertical="center" textRotation="90" wrapText="1"/>
    </xf>
    <xf numFmtId="0" fontId="15" fillId="6" borderId="2" xfId="0" applyFont="1" applyFill="1" applyBorder="1" applyAlignment="1">
      <alignment horizontal="justify" vertical="center" textRotation="90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justify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textRotation="255"/>
    </xf>
    <xf numFmtId="0" fontId="2" fillId="3" borderId="2" xfId="0" applyFont="1" applyFill="1" applyBorder="1" applyAlignment="1">
      <alignment horizontal="center" vertical="center" textRotation="255"/>
    </xf>
    <xf numFmtId="0" fontId="3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textRotation="90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center" wrapText="1"/>
    </xf>
    <xf numFmtId="0" fontId="10" fillId="7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</cellXfs>
  <cellStyles count="6">
    <cellStyle name="Énfasis1" xfId="5" builtinId="29"/>
    <cellStyle name="Excel Built-in Accent1" xfId="4" xr:uid="{00000000-0005-0000-0000-000000000000}"/>
    <cellStyle name="Millares" xfId="1" builtinId="3"/>
    <cellStyle name="Millares 2" xfId="3" xr:uid="{00000000-0005-0000-0000-000002000000}"/>
    <cellStyle name="Normal" xfId="0" builtinId="0"/>
    <cellStyle name="Porcentaje" xfId="2" builtinId="5"/>
  </cellStyles>
  <dxfs count="127"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sz val="11"/>
        <color rgb="FF000000"/>
        <name val="Calibri"/>
      </font>
      <alignment horizontal="general" vertical="bottom" textRotation="0" wrapText="0" indent="0" shrinkToFit="0"/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sz val="11"/>
        <color rgb="FF000000"/>
        <name val="Calibri"/>
      </font>
      <alignment horizontal="general" vertical="bottom" textRotation="0" wrapText="0" indent="0" shrinkToFit="0"/>
    </dxf>
    <dxf>
      <fill>
        <patternFill>
          <bgColor theme="3" tint="0.39988402966399123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87182226020086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BFBFBF"/>
      <rgbColor rgb="FF558ED5"/>
      <rgbColor rgb="FF9999FF"/>
      <rgbColor rgb="FF953735"/>
      <rgbColor rgb="FFF2F2F2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6EFCE"/>
      <rgbColor rgb="FFFFEB9C"/>
      <rgbColor rgb="FF8EB4E3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4F81BD"/>
      <rgbColor rgb="FFA6A6A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B25F53-10A7-4F2A-9138-76D140F9D664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0E967D2-3D99-4055-A454-93F6BC007CDC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933B246F-287B-489E-84D5-C9EBD7C18931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5AED25D-4048-4ABA-9405-1A87649902E2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16EB26F-D8E2-487A-A734-613554ADB1F5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491BAE3F-AEAB-48C3-823B-BA0D36296F84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8968180F-4802-4B8D-B4DD-EE1002622E66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697CD203-556D-492C-8EAD-3A8F67E3C52A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4471C793-CCE0-453D-9767-62312135AA8E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E8B0C027-4717-478A-BB88-AD69400A545D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A7B6C637-37DC-4314-83D5-C7441370C209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BEB31CC2-6645-48B6-883B-3EA8CAE13EF1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D531308A-3DA5-46F5-A52F-C447B706D931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5BE2395A-D74E-4B5E-99EF-492F2880AD2B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C7B70942-4A5E-40D6-AD6E-E31D1506C995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EC4E5197-9506-433A-B0FC-84861402BFE1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30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2092C9F6-E614-4F68-B403-6724563FF7D7}"/>
            </a:ext>
          </a:extLst>
        </xdr:cNvPr>
        <xdr:cNvSpPr txBox="1"/>
      </xdr:nvSpPr>
      <xdr:spPr>
        <a:xfrm>
          <a:off x="21132800" y="1950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31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24DD615F-4259-40FC-A0BD-023A36283A5C}"/>
            </a:ext>
          </a:extLst>
        </xdr:cNvPr>
        <xdr:cNvSpPr txBox="1"/>
      </xdr:nvSpPr>
      <xdr:spPr>
        <a:xfrm>
          <a:off x="21132800" y="2075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31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85B56A9F-0111-4B8F-A569-0E771E06C311}"/>
            </a:ext>
          </a:extLst>
        </xdr:cNvPr>
        <xdr:cNvSpPr txBox="1"/>
      </xdr:nvSpPr>
      <xdr:spPr>
        <a:xfrm>
          <a:off x="21132800" y="2075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32"/>
  <sheetViews>
    <sheetView showGridLines="0" tabSelected="1" zoomScale="90" zoomScaleNormal="90" workbookViewId="0">
      <selection activeCell="G30" sqref="G30"/>
    </sheetView>
  </sheetViews>
  <sheetFormatPr baseColWidth="10" defaultColWidth="11.42578125" defaultRowHeight="12.75" x14ac:dyDescent="0.25"/>
  <cols>
    <col min="1" max="1" width="3.42578125" style="1" customWidth="1"/>
    <col min="2" max="2" width="4.85546875" style="2" customWidth="1"/>
    <col min="3" max="4" width="4.28515625" style="3" customWidth="1"/>
    <col min="5" max="5" width="8.140625" style="3" customWidth="1"/>
    <col min="6" max="6" width="4.28515625" style="1" customWidth="1"/>
    <col min="7" max="7" width="50.85546875" style="1" customWidth="1"/>
    <col min="8" max="8" width="44.85546875" style="1" customWidth="1"/>
    <col min="9" max="9" width="6.85546875" style="3" customWidth="1"/>
    <col min="10" max="10" width="9" style="1" customWidth="1"/>
    <col min="11" max="11" width="6.7109375" style="1" customWidth="1"/>
    <col min="12" max="12" width="9.140625" style="1" customWidth="1"/>
    <col min="13" max="13" width="5.85546875" style="4" customWidth="1"/>
    <col min="14" max="14" width="8.7109375" style="1" customWidth="1"/>
    <col min="15" max="15" width="7.7109375" style="1" customWidth="1"/>
    <col min="16" max="16" width="8" style="1" customWidth="1"/>
    <col min="17" max="17" width="47.42578125" style="5" customWidth="1"/>
    <col min="18" max="18" width="6.7109375" style="1" customWidth="1"/>
    <col min="19" max="19" width="10.42578125" style="1" customWidth="1"/>
    <col min="20" max="20" width="6.85546875" style="1" customWidth="1"/>
    <col min="21" max="21" width="9" style="1" customWidth="1"/>
    <col min="22" max="22" width="6.85546875" style="6" customWidth="1"/>
    <col min="23" max="23" width="8.28515625" style="1" customWidth="1"/>
    <col min="24" max="24" width="14" style="1" customWidth="1"/>
    <col min="25" max="25" width="15.7109375" style="1" customWidth="1"/>
    <col min="26" max="26" width="13.28515625" style="1" customWidth="1"/>
    <col min="27" max="27" width="17" style="1" customWidth="1"/>
    <col min="28" max="28" width="16.42578125" style="1" customWidth="1"/>
    <col min="29" max="29" width="16.28515625" style="1" customWidth="1"/>
    <col min="30" max="16384" width="11.42578125" style="1"/>
  </cols>
  <sheetData>
    <row r="1" spans="2:29" ht="15" customHeight="1" x14ac:dyDescent="0.25"/>
    <row r="2" spans="2:29" ht="109.5" customHeight="1" x14ac:dyDescent="0.25">
      <c r="B2" s="115" t="s">
        <v>0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</row>
    <row r="3" spans="2:29" ht="40.5" customHeight="1" x14ac:dyDescent="0.25">
      <c r="B3" s="116" t="s">
        <v>1</v>
      </c>
      <c r="C3" s="116"/>
      <c r="D3" s="116"/>
      <c r="E3" s="116"/>
      <c r="F3" s="116"/>
      <c r="G3" s="116"/>
      <c r="H3" s="116"/>
      <c r="I3" s="116" t="s">
        <v>2</v>
      </c>
      <c r="J3" s="116"/>
      <c r="K3" s="116"/>
      <c r="L3" s="116"/>
      <c r="M3" s="116"/>
      <c r="N3" s="116"/>
      <c r="O3" s="116" t="s">
        <v>3</v>
      </c>
      <c r="P3" s="116"/>
      <c r="Q3" s="116"/>
      <c r="R3" s="117" t="s">
        <v>4</v>
      </c>
      <c r="S3" s="117"/>
      <c r="T3" s="117"/>
      <c r="U3" s="117"/>
      <c r="V3" s="117"/>
      <c r="W3" s="117"/>
      <c r="X3" s="118" t="s">
        <v>5</v>
      </c>
      <c r="Y3" s="118"/>
      <c r="Z3" s="118"/>
      <c r="AA3" s="118"/>
      <c r="AB3" s="118"/>
      <c r="AC3" s="118"/>
    </row>
    <row r="4" spans="2:29" ht="28.5" customHeight="1" x14ac:dyDescent="0.25">
      <c r="B4" s="112" t="s">
        <v>6</v>
      </c>
      <c r="C4" s="113" t="s">
        <v>7</v>
      </c>
      <c r="D4" s="113" t="s">
        <v>8</v>
      </c>
      <c r="E4" s="114" t="s">
        <v>9</v>
      </c>
      <c r="F4" s="113" t="s">
        <v>10</v>
      </c>
      <c r="G4" s="109" t="s">
        <v>11</v>
      </c>
      <c r="H4" s="109" t="s">
        <v>12</v>
      </c>
      <c r="I4" s="109" t="s">
        <v>13</v>
      </c>
      <c r="J4" s="109"/>
      <c r="K4" s="109" t="s">
        <v>14</v>
      </c>
      <c r="L4" s="109"/>
      <c r="M4" s="111" t="s">
        <v>15</v>
      </c>
      <c r="N4" s="111"/>
      <c r="O4" s="109" t="s">
        <v>16</v>
      </c>
      <c r="P4" s="109"/>
      <c r="Q4" s="110" t="s">
        <v>17</v>
      </c>
      <c r="R4" s="109" t="s">
        <v>13</v>
      </c>
      <c r="S4" s="109"/>
      <c r="T4" s="109" t="s">
        <v>14</v>
      </c>
      <c r="U4" s="109"/>
      <c r="V4" s="111" t="s">
        <v>15</v>
      </c>
      <c r="W4" s="111"/>
      <c r="X4" s="109" t="s">
        <v>18</v>
      </c>
      <c r="Y4" s="109"/>
      <c r="Z4" s="109"/>
      <c r="AA4" s="109"/>
      <c r="AB4" s="109" t="s">
        <v>19</v>
      </c>
      <c r="AC4" s="109"/>
    </row>
    <row r="5" spans="2:29" ht="60" customHeight="1" x14ac:dyDescent="0.25">
      <c r="B5" s="112"/>
      <c r="C5" s="112"/>
      <c r="D5" s="112"/>
      <c r="E5" s="112"/>
      <c r="F5" s="112"/>
      <c r="G5" s="112"/>
      <c r="H5" s="112"/>
      <c r="I5" s="9" t="s">
        <v>20</v>
      </c>
      <c r="J5" s="7" t="s">
        <v>21</v>
      </c>
      <c r="K5" s="9" t="s">
        <v>20</v>
      </c>
      <c r="L5" s="9" t="s">
        <v>22</v>
      </c>
      <c r="M5" s="10" t="s">
        <v>23</v>
      </c>
      <c r="N5" s="7" t="s">
        <v>24</v>
      </c>
      <c r="O5" s="11" t="s">
        <v>25</v>
      </c>
      <c r="P5" s="11" t="s">
        <v>26</v>
      </c>
      <c r="Q5" s="110"/>
      <c r="R5" s="9" t="s">
        <v>20</v>
      </c>
      <c r="S5" s="7" t="s">
        <v>27</v>
      </c>
      <c r="T5" s="9" t="s">
        <v>20</v>
      </c>
      <c r="U5" s="7" t="s">
        <v>28</v>
      </c>
      <c r="V5" s="10" t="s">
        <v>23</v>
      </c>
      <c r="W5" s="7" t="s">
        <v>24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34</v>
      </c>
    </row>
    <row r="6" spans="2:29" s="12" customFormat="1" ht="156.75" customHeight="1" x14ac:dyDescent="0.25">
      <c r="B6" s="37">
        <v>1</v>
      </c>
      <c r="C6" s="61" t="s">
        <v>35</v>
      </c>
      <c r="D6" s="62" t="s">
        <v>36</v>
      </c>
      <c r="E6" s="62" t="s">
        <v>37</v>
      </c>
      <c r="F6" s="61" t="s">
        <v>38</v>
      </c>
      <c r="G6" s="65" t="s">
        <v>229</v>
      </c>
      <c r="H6" s="65" t="s">
        <v>230</v>
      </c>
      <c r="I6" s="63">
        <v>2</v>
      </c>
      <c r="J6" s="39" t="str">
        <f t="shared" ref="J6:J28" si="0">IF(I6=0,"",IF(I6=5,"CASI CIERTO",IF(I6=4,"PROBABLE",IF(I6=3,"POSIBLE",IF(I6=2,"IMPROBABLE","RARO")))))</f>
        <v>IMPROBABLE</v>
      </c>
      <c r="K6" s="38">
        <v>2</v>
      </c>
      <c r="L6" s="39" t="str">
        <f t="shared" ref="L6:L28" si="1">IF(K6=0,"",IF(K6=5,"CATASTRÓFICO",IF(K6=4,"MAYOR",IF(K6=3,"MODERADO",IF(K6=2,"MENOR","INSIGNIFICANTE")))))</f>
        <v>MENOR</v>
      </c>
      <c r="M6" s="40">
        <f t="shared" ref="M6:M28" si="2">SUM(I6:J6)+SUM(K6:L6)</f>
        <v>4</v>
      </c>
      <c r="N6" s="41" t="str">
        <f t="shared" ref="N6:N28" si="3">IF(M6=0,"",IF(M6&gt;7.9,"EXTREMO",IF(M6&gt;5.9,"ALTO",IF(M6&gt;4.9,"MEDIO",IF(M6&gt;2.9,"BAJO","MUY BAJO")))))</f>
        <v>BAJO</v>
      </c>
      <c r="O6" s="42">
        <v>1</v>
      </c>
      <c r="P6" s="42"/>
      <c r="Q6" s="43" t="s">
        <v>186</v>
      </c>
      <c r="R6" s="64">
        <v>1</v>
      </c>
      <c r="S6" s="39" t="str">
        <f t="shared" ref="S6:S27" si="4">IF(R6=0,"",IF(R6=5,"CASI CIERTO",IF(R6=4,"PROBABLE",IF(R6=3,"POSIBLE",IF(R6=2,"IMPROBABLE","RARO")))))</f>
        <v>RARO</v>
      </c>
      <c r="T6" s="64">
        <v>2</v>
      </c>
      <c r="U6" s="39" t="str">
        <f t="shared" ref="U6:U27" si="5">IF(T6=0,"",IF(T6=5,"CATASTRÓFICO",IF(T6=4,"MAYOR",IF(T6=3,"MODERADO",IF(T6=2,"MENOR","INSIGNIFICANTE")))))</f>
        <v>MENOR</v>
      </c>
      <c r="V6" s="40">
        <f t="shared" ref="V6:V27" si="6">+T6+R6</f>
        <v>3</v>
      </c>
      <c r="W6" s="41" t="str">
        <f t="shared" ref="W6:W27" si="7">IF(V6=0,"",IF(V6&gt;7.9,"EXTREMO",IF(V6&gt;5.9,"ALTO",IF(V6&gt;4.9,"MEDIO",IF(V6&gt;2.9,"BAJO","MUY BAJO")))))</f>
        <v>BAJO</v>
      </c>
      <c r="X6" s="44" t="s">
        <v>39</v>
      </c>
      <c r="Y6" s="44" t="s">
        <v>40</v>
      </c>
      <c r="Z6" s="45" t="s">
        <v>41</v>
      </c>
      <c r="AA6" s="45" t="s">
        <v>42</v>
      </c>
      <c r="AB6" s="44" t="s">
        <v>43</v>
      </c>
      <c r="AC6" s="46" t="s">
        <v>44</v>
      </c>
    </row>
    <row r="7" spans="2:29" s="13" customFormat="1" ht="181.5" customHeight="1" x14ac:dyDescent="0.25">
      <c r="B7" s="37">
        <v>2</v>
      </c>
      <c r="C7" s="61" t="s">
        <v>45</v>
      </c>
      <c r="D7" s="62" t="s">
        <v>36</v>
      </c>
      <c r="E7" s="62" t="s">
        <v>37</v>
      </c>
      <c r="F7" s="61" t="s">
        <v>38</v>
      </c>
      <c r="G7" s="65" t="s">
        <v>231</v>
      </c>
      <c r="H7" s="65" t="s">
        <v>232</v>
      </c>
      <c r="I7" s="63">
        <v>2</v>
      </c>
      <c r="J7" s="39" t="str">
        <f t="shared" si="0"/>
        <v>IMPROBABLE</v>
      </c>
      <c r="K7" s="38">
        <v>2</v>
      </c>
      <c r="L7" s="39" t="str">
        <f t="shared" si="1"/>
        <v>MENOR</v>
      </c>
      <c r="M7" s="40">
        <f t="shared" si="2"/>
        <v>4</v>
      </c>
      <c r="N7" s="41" t="str">
        <f t="shared" si="3"/>
        <v>BAJO</v>
      </c>
      <c r="O7" s="42">
        <v>1</v>
      </c>
      <c r="P7" s="42"/>
      <c r="Q7" s="43" t="s">
        <v>242</v>
      </c>
      <c r="R7" s="64">
        <v>1</v>
      </c>
      <c r="S7" s="39" t="str">
        <f t="shared" si="4"/>
        <v>RARO</v>
      </c>
      <c r="T7" s="64">
        <v>2</v>
      </c>
      <c r="U7" s="39" t="str">
        <f t="shared" si="5"/>
        <v>MENOR</v>
      </c>
      <c r="V7" s="40">
        <f t="shared" si="6"/>
        <v>3</v>
      </c>
      <c r="W7" s="41" t="str">
        <f t="shared" si="7"/>
        <v>BAJO</v>
      </c>
      <c r="X7" s="44" t="s">
        <v>39</v>
      </c>
      <c r="Y7" s="44" t="s">
        <v>40</v>
      </c>
      <c r="Z7" s="45" t="s">
        <v>46</v>
      </c>
      <c r="AA7" s="45" t="s">
        <v>42</v>
      </c>
      <c r="AB7" s="44" t="s">
        <v>47</v>
      </c>
      <c r="AC7" s="46" t="s">
        <v>48</v>
      </c>
    </row>
    <row r="8" spans="2:29" s="13" customFormat="1" ht="195" customHeight="1" x14ac:dyDescent="0.25">
      <c r="B8" s="37">
        <v>3</v>
      </c>
      <c r="C8" s="61" t="s">
        <v>45</v>
      </c>
      <c r="D8" s="62" t="s">
        <v>36</v>
      </c>
      <c r="E8" s="62" t="s">
        <v>37</v>
      </c>
      <c r="F8" s="61" t="s">
        <v>38</v>
      </c>
      <c r="G8" s="65" t="s">
        <v>233</v>
      </c>
      <c r="H8" s="65" t="s">
        <v>234</v>
      </c>
      <c r="I8" s="63">
        <v>2</v>
      </c>
      <c r="J8" s="39" t="str">
        <f t="shared" si="0"/>
        <v>IMPROBABLE</v>
      </c>
      <c r="K8" s="38">
        <v>2</v>
      </c>
      <c r="L8" s="39" t="str">
        <f t="shared" si="1"/>
        <v>MENOR</v>
      </c>
      <c r="M8" s="40">
        <f t="shared" si="2"/>
        <v>4</v>
      </c>
      <c r="N8" s="41" t="str">
        <f t="shared" si="3"/>
        <v>BAJO</v>
      </c>
      <c r="O8" s="42">
        <v>1</v>
      </c>
      <c r="P8" s="42"/>
      <c r="Q8" s="43" t="s">
        <v>187</v>
      </c>
      <c r="R8" s="64">
        <v>1</v>
      </c>
      <c r="S8" s="39" t="str">
        <f t="shared" si="4"/>
        <v>RARO</v>
      </c>
      <c r="T8" s="64">
        <v>2</v>
      </c>
      <c r="U8" s="39" t="str">
        <f t="shared" si="5"/>
        <v>MENOR</v>
      </c>
      <c r="V8" s="40">
        <f t="shared" si="6"/>
        <v>3</v>
      </c>
      <c r="W8" s="41" t="str">
        <f t="shared" si="7"/>
        <v>BAJO</v>
      </c>
      <c r="X8" s="44" t="s">
        <v>39</v>
      </c>
      <c r="Y8" s="44" t="s">
        <v>40</v>
      </c>
      <c r="Z8" s="45" t="s">
        <v>49</v>
      </c>
      <c r="AA8" s="45" t="s">
        <v>42</v>
      </c>
      <c r="AB8" s="44" t="s">
        <v>50</v>
      </c>
      <c r="AC8" s="46" t="s">
        <v>44</v>
      </c>
    </row>
    <row r="9" spans="2:29" s="12" customFormat="1" ht="162.75" customHeight="1" x14ac:dyDescent="0.25">
      <c r="B9" s="37">
        <v>4</v>
      </c>
      <c r="C9" s="61" t="s">
        <v>45</v>
      </c>
      <c r="D9" s="62" t="s">
        <v>36</v>
      </c>
      <c r="E9" s="62" t="s">
        <v>51</v>
      </c>
      <c r="F9" s="61" t="s">
        <v>38</v>
      </c>
      <c r="G9" s="65" t="s">
        <v>235</v>
      </c>
      <c r="H9" s="65" t="s">
        <v>236</v>
      </c>
      <c r="I9" s="63">
        <v>2</v>
      </c>
      <c r="J9" s="39" t="str">
        <f t="shared" si="0"/>
        <v>IMPROBABLE</v>
      </c>
      <c r="K9" s="38">
        <v>2</v>
      </c>
      <c r="L9" s="39" t="str">
        <f t="shared" si="1"/>
        <v>MENOR</v>
      </c>
      <c r="M9" s="40">
        <f t="shared" si="2"/>
        <v>4</v>
      </c>
      <c r="N9" s="41" t="str">
        <f t="shared" si="3"/>
        <v>BAJO</v>
      </c>
      <c r="O9" s="42">
        <v>1</v>
      </c>
      <c r="P9" s="42"/>
      <c r="Q9" s="43" t="s">
        <v>188</v>
      </c>
      <c r="R9" s="64">
        <v>1</v>
      </c>
      <c r="S9" s="39" t="str">
        <f t="shared" si="4"/>
        <v>RARO</v>
      </c>
      <c r="T9" s="64">
        <v>2</v>
      </c>
      <c r="U9" s="39" t="str">
        <f t="shared" si="5"/>
        <v>MENOR</v>
      </c>
      <c r="V9" s="40">
        <f t="shared" si="6"/>
        <v>3</v>
      </c>
      <c r="W9" s="41" t="str">
        <f t="shared" si="7"/>
        <v>BAJO</v>
      </c>
      <c r="X9" s="44" t="s">
        <v>52</v>
      </c>
      <c r="Y9" s="44" t="s">
        <v>40</v>
      </c>
      <c r="Z9" s="45" t="s">
        <v>42</v>
      </c>
      <c r="AA9" s="45" t="s">
        <v>53</v>
      </c>
      <c r="AB9" s="44" t="s">
        <v>54</v>
      </c>
      <c r="AC9" s="46" t="s">
        <v>55</v>
      </c>
    </row>
    <row r="10" spans="2:29" s="13" customFormat="1" ht="187.5" customHeight="1" x14ac:dyDescent="0.25">
      <c r="B10" s="37">
        <v>5</v>
      </c>
      <c r="C10" s="61" t="s">
        <v>35</v>
      </c>
      <c r="D10" s="62" t="s">
        <v>56</v>
      </c>
      <c r="E10" s="62" t="s">
        <v>51</v>
      </c>
      <c r="F10" s="61" t="s">
        <v>38</v>
      </c>
      <c r="G10" s="65" t="s">
        <v>237</v>
      </c>
      <c r="H10" s="65" t="s">
        <v>238</v>
      </c>
      <c r="I10" s="63">
        <v>2</v>
      </c>
      <c r="J10" s="39" t="str">
        <f t="shared" si="0"/>
        <v>IMPROBABLE</v>
      </c>
      <c r="K10" s="38">
        <v>2</v>
      </c>
      <c r="L10" s="39" t="str">
        <f t="shared" si="1"/>
        <v>MENOR</v>
      </c>
      <c r="M10" s="40">
        <f t="shared" si="2"/>
        <v>4</v>
      </c>
      <c r="N10" s="41" t="str">
        <f t="shared" si="3"/>
        <v>BAJO</v>
      </c>
      <c r="O10" s="42">
        <v>0.5</v>
      </c>
      <c r="P10" s="42">
        <v>0.5</v>
      </c>
      <c r="Q10" s="43" t="s">
        <v>243</v>
      </c>
      <c r="R10" s="64">
        <v>1</v>
      </c>
      <c r="S10" s="39" t="str">
        <f t="shared" si="4"/>
        <v>RARO</v>
      </c>
      <c r="T10" s="64">
        <v>2</v>
      </c>
      <c r="U10" s="39" t="str">
        <f t="shared" si="5"/>
        <v>MENOR</v>
      </c>
      <c r="V10" s="40">
        <f t="shared" si="6"/>
        <v>3</v>
      </c>
      <c r="W10" s="41" t="str">
        <f t="shared" si="7"/>
        <v>BAJO</v>
      </c>
      <c r="X10" s="44" t="s">
        <v>52</v>
      </c>
      <c r="Y10" s="44" t="s">
        <v>57</v>
      </c>
      <c r="Z10" s="45" t="s">
        <v>42</v>
      </c>
      <c r="AA10" s="45" t="s">
        <v>53</v>
      </c>
      <c r="AB10" s="44" t="s">
        <v>58</v>
      </c>
      <c r="AC10" s="46" t="s">
        <v>55</v>
      </c>
    </row>
    <row r="11" spans="2:29" s="13" customFormat="1" ht="158.25" customHeight="1" x14ac:dyDescent="0.25">
      <c r="B11" s="37">
        <v>6</v>
      </c>
      <c r="C11" s="61" t="s">
        <v>35</v>
      </c>
      <c r="D11" s="62" t="s">
        <v>56</v>
      </c>
      <c r="E11" s="62" t="s">
        <v>59</v>
      </c>
      <c r="F11" s="61" t="s">
        <v>38</v>
      </c>
      <c r="G11" s="65" t="s">
        <v>239</v>
      </c>
      <c r="H11" s="65" t="s">
        <v>189</v>
      </c>
      <c r="I11" s="63">
        <v>2</v>
      </c>
      <c r="J11" s="39" t="str">
        <f t="shared" si="0"/>
        <v>IMPROBABLE</v>
      </c>
      <c r="K11" s="38">
        <v>2</v>
      </c>
      <c r="L11" s="39" t="str">
        <f t="shared" si="1"/>
        <v>MENOR</v>
      </c>
      <c r="M11" s="40">
        <f t="shared" si="2"/>
        <v>4</v>
      </c>
      <c r="N11" s="41" t="str">
        <f t="shared" si="3"/>
        <v>BAJO</v>
      </c>
      <c r="O11" s="42"/>
      <c r="P11" s="42">
        <v>1</v>
      </c>
      <c r="Q11" s="43" t="s">
        <v>244</v>
      </c>
      <c r="R11" s="64">
        <v>1</v>
      </c>
      <c r="S11" s="39" t="str">
        <f t="shared" si="4"/>
        <v>RARO</v>
      </c>
      <c r="T11" s="64">
        <v>2</v>
      </c>
      <c r="U11" s="39" t="str">
        <f t="shared" si="5"/>
        <v>MENOR</v>
      </c>
      <c r="V11" s="40">
        <f t="shared" si="6"/>
        <v>3</v>
      </c>
      <c r="W11" s="41" t="str">
        <f t="shared" si="7"/>
        <v>BAJO</v>
      </c>
      <c r="X11" s="44" t="s">
        <v>52</v>
      </c>
      <c r="Y11" s="44" t="s">
        <v>60</v>
      </c>
      <c r="Z11" s="45" t="s">
        <v>53</v>
      </c>
      <c r="AA11" s="45" t="s">
        <v>61</v>
      </c>
      <c r="AB11" s="44" t="s">
        <v>62</v>
      </c>
      <c r="AC11" s="46" t="s">
        <v>63</v>
      </c>
    </row>
    <row r="12" spans="2:29" s="12" customFormat="1" ht="148.5" customHeight="1" x14ac:dyDescent="0.25">
      <c r="B12" s="37">
        <v>7</v>
      </c>
      <c r="C12" s="61" t="s">
        <v>35</v>
      </c>
      <c r="D12" s="62" t="s">
        <v>36</v>
      </c>
      <c r="E12" s="62" t="s">
        <v>59</v>
      </c>
      <c r="F12" s="61" t="s">
        <v>38</v>
      </c>
      <c r="G12" s="65" t="s">
        <v>190</v>
      </c>
      <c r="H12" s="65" t="s">
        <v>191</v>
      </c>
      <c r="I12" s="63">
        <v>2</v>
      </c>
      <c r="J12" s="39" t="str">
        <f t="shared" si="0"/>
        <v>IMPROBABLE</v>
      </c>
      <c r="K12" s="38">
        <v>2</v>
      </c>
      <c r="L12" s="39" t="str">
        <f t="shared" si="1"/>
        <v>MENOR</v>
      </c>
      <c r="M12" s="40">
        <f t="shared" si="2"/>
        <v>4</v>
      </c>
      <c r="N12" s="41" t="str">
        <f t="shared" si="3"/>
        <v>BAJO</v>
      </c>
      <c r="O12" s="42">
        <v>0.5</v>
      </c>
      <c r="P12" s="42">
        <v>0.5</v>
      </c>
      <c r="Q12" s="43" t="s">
        <v>245</v>
      </c>
      <c r="R12" s="64">
        <v>1</v>
      </c>
      <c r="S12" s="39" t="str">
        <f t="shared" si="4"/>
        <v>RARO</v>
      </c>
      <c r="T12" s="64">
        <v>2</v>
      </c>
      <c r="U12" s="39" t="str">
        <f t="shared" si="5"/>
        <v>MENOR</v>
      </c>
      <c r="V12" s="40">
        <f t="shared" si="6"/>
        <v>3</v>
      </c>
      <c r="W12" s="41" t="str">
        <f t="shared" si="7"/>
        <v>BAJO</v>
      </c>
      <c r="X12" s="44" t="s">
        <v>52</v>
      </c>
      <c r="Y12" s="44" t="s">
        <v>57</v>
      </c>
      <c r="Z12" s="45" t="s">
        <v>53</v>
      </c>
      <c r="AA12" s="45" t="s">
        <v>61</v>
      </c>
      <c r="AB12" s="44" t="s">
        <v>64</v>
      </c>
      <c r="AC12" s="46" t="s">
        <v>63</v>
      </c>
    </row>
    <row r="13" spans="2:29" s="13" customFormat="1" ht="143.44999999999999" customHeight="1" x14ac:dyDescent="0.25">
      <c r="B13" s="37">
        <v>8</v>
      </c>
      <c r="C13" s="61" t="s">
        <v>35</v>
      </c>
      <c r="D13" s="62" t="s">
        <v>56</v>
      </c>
      <c r="E13" s="62" t="s">
        <v>65</v>
      </c>
      <c r="F13" s="61" t="s">
        <v>66</v>
      </c>
      <c r="G13" s="99" t="s">
        <v>254</v>
      </c>
      <c r="H13" s="99" t="s">
        <v>255</v>
      </c>
      <c r="I13" s="63">
        <v>1</v>
      </c>
      <c r="J13" s="39" t="str">
        <f t="shared" si="0"/>
        <v>RARO</v>
      </c>
      <c r="K13" s="38">
        <v>4</v>
      </c>
      <c r="L13" s="39" t="str">
        <f t="shared" si="1"/>
        <v>MAYOR</v>
      </c>
      <c r="M13" s="40">
        <f t="shared" si="2"/>
        <v>5</v>
      </c>
      <c r="N13" s="41" t="str">
        <f t="shared" si="3"/>
        <v>MEDIO</v>
      </c>
      <c r="O13" s="42"/>
      <c r="P13" s="42">
        <v>1</v>
      </c>
      <c r="Q13" s="43" t="s">
        <v>246</v>
      </c>
      <c r="R13" s="64">
        <v>1</v>
      </c>
      <c r="S13" s="39" t="str">
        <f t="shared" si="4"/>
        <v>RARO</v>
      </c>
      <c r="T13" s="64">
        <v>4</v>
      </c>
      <c r="U13" s="39" t="str">
        <f t="shared" si="5"/>
        <v>MAYOR</v>
      </c>
      <c r="V13" s="40">
        <f t="shared" si="6"/>
        <v>5</v>
      </c>
      <c r="W13" s="41" t="str">
        <f t="shared" si="7"/>
        <v>MEDIO</v>
      </c>
      <c r="X13" s="44" t="s">
        <v>52</v>
      </c>
      <c r="Y13" s="44" t="s">
        <v>60</v>
      </c>
      <c r="Z13" s="45" t="s">
        <v>67</v>
      </c>
      <c r="AA13" s="45" t="s">
        <v>68</v>
      </c>
      <c r="AB13" s="44" t="s">
        <v>69</v>
      </c>
      <c r="AC13" s="46" t="s">
        <v>70</v>
      </c>
    </row>
    <row r="14" spans="2:29" s="14" customFormat="1" ht="123.6" customHeight="1" x14ac:dyDescent="0.25">
      <c r="B14" s="47">
        <v>9</v>
      </c>
      <c r="C14" s="61" t="s">
        <v>35</v>
      </c>
      <c r="D14" s="62" t="s">
        <v>56</v>
      </c>
      <c r="E14" s="62" t="s">
        <v>65</v>
      </c>
      <c r="F14" s="61" t="s">
        <v>38</v>
      </c>
      <c r="G14" s="99" t="s">
        <v>256</v>
      </c>
      <c r="H14" s="99" t="s">
        <v>257</v>
      </c>
      <c r="I14" s="63">
        <v>1</v>
      </c>
      <c r="J14" s="39" t="str">
        <f t="shared" si="0"/>
        <v>RARO</v>
      </c>
      <c r="K14" s="38">
        <v>4</v>
      </c>
      <c r="L14" s="39" t="str">
        <f t="shared" si="1"/>
        <v>MAYOR</v>
      </c>
      <c r="M14" s="40">
        <f t="shared" si="2"/>
        <v>5</v>
      </c>
      <c r="N14" s="41" t="str">
        <f t="shared" si="3"/>
        <v>MEDIO</v>
      </c>
      <c r="O14" s="42"/>
      <c r="P14" s="42">
        <v>1</v>
      </c>
      <c r="Q14" s="43" t="s">
        <v>247</v>
      </c>
      <c r="R14" s="64">
        <v>1</v>
      </c>
      <c r="S14" s="39" t="str">
        <f t="shared" si="4"/>
        <v>RARO</v>
      </c>
      <c r="T14" s="64">
        <v>4</v>
      </c>
      <c r="U14" s="39" t="str">
        <f t="shared" si="5"/>
        <v>MAYOR</v>
      </c>
      <c r="V14" s="40">
        <f t="shared" si="6"/>
        <v>5</v>
      </c>
      <c r="W14" s="41" t="str">
        <f t="shared" si="7"/>
        <v>MEDIO</v>
      </c>
      <c r="X14" s="44" t="s">
        <v>52</v>
      </c>
      <c r="Y14" s="44" t="s">
        <v>60</v>
      </c>
      <c r="Z14" s="45" t="s">
        <v>67</v>
      </c>
      <c r="AA14" s="45" t="s">
        <v>68</v>
      </c>
      <c r="AB14" s="44" t="s">
        <v>72</v>
      </c>
      <c r="AC14" s="46" t="s">
        <v>71</v>
      </c>
    </row>
    <row r="15" spans="2:29" s="12" customFormat="1" ht="134.1" customHeight="1" x14ac:dyDescent="0.25">
      <c r="B15" s="47">
        <v>10</v>
      </c>
      <c r="C15" s="61" t="s">
        <v>45</v>
      </c>
      <c r="D15" s="62" t="s">
        <v>56</v>
      </c>
      <c r="E15" s="62" t="s">
        <v>65</v>
      </c>
      <c r="F15" s="61" t="s">
        <v>38</v>
      </c>
      <c r="G15" s="65" t="s">
        <v>192</v>
      </c>
      <c r="H15" s="65" t="s">
        <v>193</v>
      </c>
      <c r="I15" s="66">
        <v>3</v>
      </c>
      <c r="J15" s="39" t="str">
        <f t="shared" si="0"/>
        <v>POSIBLE</v>
      </c>
      <c r="K15" s="38">
        <v>2</v>
      </c>
      <c r="L15" s="39" t="str">
        <f t="shared" si="1"/>
        <v>MENOR</v>
      </c>
      <c r="M15" s="40">
        <f t="shared" si="2"/>
        <v>5</v>
      </c>
      <c r="N15" s="41" t="str">
        <f t="shared" si="3"/>
        <v>MEDIO</v>
      </c>
      <c r="O15" s="42"/>
      <c r="P15" s="42">
        <v>1</v>
      </c>
      <c r="Q15" s="43" t="s">
        <v>248</v>
      </c>
      <c r="R15" s="64">
        <v>1</v>
      </c>
      <c r="S15" s="39" t="str">
        <f t="shared" si="4"/>
        <v>RARO</v>
      </c>
      <c r="T15" s="64">
        <v>2</v>
      </c>
      <c r="U15" s="39" t="str">
        <f t="shared" si="5"/>
        <v>MENOR</v>
      </c>
      <c r="V15" s="40">
        <f t="shared" si="6"/>
        <v>3</v>
      </c>
      <c r="W15" s="41" t="str">
        <f t="shared" si="7"/>
        <v>BAJO</v>
      </c>
      <c r="X15" s="44" t="s">
        <v>52</v>
      </c>
      <c r="Y15" s="44" t="s">
        <v>60</v>
      </c>
      <c r="Z15" s="45" t="s">
        <v>67</v>
      </c>
      <c r="AA15" s="45" t="s">
        <v>68</v>
      </c>
      <c r="AB15" s="44" t="s">
        <v>73</v>
      </c>
      <c r="AC15" s="46" t="s">
        <v>71</v>
      </c>
    </row>
    <row r="16" spans="2:29" ht="105" customHeight="1" x14ac:dyDescent="0.25">
      <c r="B16" s="47">
        <v>11</v>
      </c>
      <c r="C16" s="61" t="s">
        <v>45</v>
      </c>
      <c r="D16" s="62" t="s">
        <v>56</v>
      </c>
      <c r="E16" s="62" t="s">
        <v>65</v>
      </c>
      <c r="F16" s="61" t="s">
        <v>66</v>
      </c>
      <c r="G16" s="65" t="s">
        <v>194</v>
      </c>
      <c r="H16" s="65" t="s">
        <v>195</v>
      </c>
      <c r="I16" s="63">
        <v>2</v>
      </c>
      <c r="J16" s="39" t="str">
        <f t="shared" si="0"/>
        <v>IMPROBABLE</v>
      </c>
      <c r="K16" s="38">
        <v>2</v>
      </c>
      <c r="L16" s="39" t="str">
        <f t="shared" si="1"/>
        <v>MENOR</v>
      </c>
      <c r="M16" s="40">
        <f t="shared" si="2"/>
        <v>4</v>
      </c>
      <c r="N16" s="41" t="str">
        <f t="shared" si="3"/>
        <v>BAJO</v>
      </c>
      <c r="O16" s="42"/>
      <c r="P16" s="42">
        <v>1</v>
      </c>
      <c r="Q16" s="43" t="s">
        <v>249</v>
      </c>
      <c r="R16" s="64">
        <v>2</v>
      </c>
      <c r="S16" s="39" t="str">
        <f t="shared" si="4"/>
        <v>IMPROBABLE</v>
      </c>
      <c r="T16" s="64">
        <v>2</v>
      </c>
      <c r="U16" s="39" t="str">
        <f t="shared" si="5"/>
        <v>MENOR</v>
      </c>
      <c r="V16" s="40">
        <f t="shared" si="6"/>
        <v>4</v>
      </c>
      <c r="W16" s="41" t="str">
        <f t="shared" si="7"/>
        <v>BAJO</v>
      </c>
      <c r="X16" s="44" t="s">
        <v>52</v>
      </c>
      <c r="Y16" s="44" t="s">
        <v>60</v>
      </c>
      <c r="Z16" s="45" t="s">
        <v>67</v>
      </c>
      <c r="AA16" s="45" t="s">
        <v>68</v>
      </c>
      <c r="AB16" s="44" t="s">
        <v>73</v>
      </c>
      <c r="AC16" s="46" t="s">
        <v>71</v>
      </c>
    </row>
    <row r="17" spans="2:29" ht="114.6" customHeight="1" x14ac:dyDescent="0.25">
      <c r="B17" s="47">
        <v>12</v>
      </c>
      <c r="C17" s="67" t="s">
        <v>45</v>
      </c>
      <c r="D17" s="68" t="s">
        <v>56</v>
      </c>
      <c r="E17" s="68" t="s">
        <v>65</v>
      </c>
      <c r="F17" s="67" t="s">
        <v>38</v>
      </c>
      <c r="G17" s="100" t="s">
        <v>258</v>
      </c>
      <c r="H17" s="100" t="s">
        <v>259</v>
      </c>
      <c r="I17" s="69">
        <v>2</v>
      </c>
      <c r="J17" s="49" t="str">
        <f t="shared" si="0"/>
        <v>IMPROBABLE</v>
      </c>
      <c r="K17" s="48">
        <v>2</v>
      </c>
      <c r="L17" s="49" t="str">
        <f t="shared" si="1"/>
        <v>MENOR</v>
      </c>
      <c r="M17" s="50">
        <f t="shared" si="2"/>
        <v>4</v>
      </c>
      <c r="N17" s="51" t="str">
        <f t="shared" si="3"/>
        <v>BAJO</v>
      </c>
      <c r="O17" s="52"/>
      <c r="P17" s="52">
        <v>1</v>
      </c>
      <c r="Q17" s="53" t="s">
        <v>196</v>
      </c>
      <c r="R17" s="69">
        <v>2</v>
      </c>
      <c r="S17" s="49" t="str">
        <f t="shared" si="4"/>
        <v>IMPROBABLE</v>
      </c>
      <c r="T17" s="69">
        <v>2</v>
      </c>
      <c r="U17" s="49" t="str">
        <f t="shared" si="5"/>
        <v>MENOR</v>
      </c>
      <c r="V17" s="50">
        <f t="shared" si="6"/>
        <v>4</v>
      </c>
      <c r="W17" s="51" t="str">
        <f t="shared" si="7"/>
        <v>BAJO</v>
      </c>
      <c r="X17" s="54" t="s">
        <v>52</v>
      </c>
      <c r="Y17" s="54" t="s">
        <v>60</v>
      </c>
      <c r="Z17" s="55" t="s">
        <v>67</v>
      </c>
      <c r="AA17" s="55" t="s">
        <v>68</v>
      </c>
      <c r="AB17" s="54" t="s">
        <v>73</v>
      </c>
      <c r="AC17" s="56" t="s">
        <v>70</v>
      </c>
    </row>
    <row r="18" spans="2:29" ht="107.45" customHeight="1" x14ac:dyDescent="0.25">
      <c r="B18" s="47">
        <v>13</v>
      </c>
      <c r="C18" s="61" t="s">
        <v>35</v>
      </c>
      <c r="D18" s="62" t="s">
        <v>56</v>
      </c>
      <c r="E18" s="62" t="s">
        <v>65</v>
      </c>
      <c r="F18" s="61" t="s">
        <v>74</v>
      </c>
      <c r="G18" s="65" t="s">
        <v>240</v>
      </c>
      <c r="H18" s="65" t="s">
        <v>197</v>
      </c>
      <c r="I18" s="63">
        <v>1</v>
      </c>
      <c r="J18" s="39" t="str">
        <f t="shared" si="0"/>
        <v>RARO</v>
      </c>
      <c r="K18" s="38">
        <v>4</v>
      </c>
      <c r="L18" s="39" t="str">
        <f t="shared" si="1"/>
        <v>MAYOR</v>
      </c>
      <c r="M18" s="40">
        <f t="shared" si="2"/>
        <v>5</v>
      </c>
      <c r="N18" s="41" t="str">
        <f t="shared" si="3"/>
        <v>MEDIO</v>
      </c>
      <c r="O18" s="42"/>
      <c r="P18" s="42">
        <v>1</v>
      </c>
      <c r="Q18" s="43" t="s">
        <v>250</v>
      </c>
      <c r="R18" s="64">
        <v>1</v>
      </c>
      <c r="S18" s="39" t="str">
        <f t="shared" si="4"/>
        <v>RARO</v>
      </c>
      <c r="T18" s="64">
        <v>4</v>
      </c>
      <c r="U18" s="39" t="str">
        <f t="shared" si="5"/>
        <v>MAYOR</v>
      </c>
      <c r="V18" s="40">
        <f t="shared" si="6"/>
        <v>5</v>
      </c>
      <c r="W18" s="41" t="str">
        <f t="shared" si="7"/>
        <v>MEDIO</v>
      </c>
      <c r="X18" s="44" t="s">
        <v>52</v>
      </c>
      <c r="Y18" s="44" t="s">
        <v>60</v>
      </c>
      <c r="Z18" s="45" t="s">
        <v>67</v>
      </c>
      <c r="AA18" s="45" t="s">
        <v>68</v>
      </c>
      <c r="AB18" s="44" t="s">
        <v>75</v>
      </c>
      <c r="AC18" s="46" t="s">
        <v>70</v>
      </c>
    </row>
    <row r="19" spans="2:29" ht="107.1" customHeight="1" x14ac:dyDescent="0.25">
      <c r="B19" s="47">
        <v>14</v>
      </c>
      <c r="C19" s="61" t="s">
        <v>35</v>
      </c>
      <c r="D19" s="62" t="s">
        <v>56</v>
      </c>
      <c r="E19" s="62" t="s">
        <v>65</v>
      </c>
      <c r="F19" s="61" t="s">
        <v>38</v>
      </c>
      <c r="G19" s="65" t="s">
        <v>198</v>
      </c>
      <c r="H19" s="65" t="s">
        <v>199</v>
      </c>
      <c r="I19" s="63">
        <v>2</v>
      </c>
      <c r="J19" s="39" t="str">
        <f t="shared" si="0"/>
        <v>IMPROBABLE</v>
      </c>
      <c r="K19" s="38">
        <v>3</v>
      </c>
      <c r="L19" s="39" t="str">
        <f t="shared" si="1"/>
        <v>MODERADO</v>
      </c>
      <c r="M19" s="40">
        <f t="shared" si="2"/>
        <v>5</v>
      </c>
      <c r="N19" s="41" t="str">
        <f t="shared" si="3"/>
        <v>MEDIO</v>
      </c>
      <c r="O19" s="42"/>
      <c r="P19" s="42">
        <v>1</v>
      </c>
      <c r="Q19" s="43" t="s">
        <v>251</v>
      </c>
      <c r="R19" s="64">
        <v>2</v>
      </c>
      <c r="S19" s="39" t="str">
        <f t="shared" si="4"/>
        <v>IMPROBABLE</v>
      </c>
      <c r="T19" s="64">
        <v>3</v>
      </c>
      <c r="U19" s="39" t="str">
        <f t="shared" si="5"/>
        <v>MODERADO</v>
      </c>
      <c r="V19" s="40">
        <f t="shared" si="6"/>
        <v>5</v>
      </c>
      <c r="W19" s="41" t="str">
        <f t="shared" si="7"/>
        <v>MEDIO</v>
      </c>
      <c r="X19" s="44" t="s">
        <v>52</v>
      </c>
      <c r="Y19" s="44" t="s">
        <v>60</v>
      </c>
      <c r="Z19" s="45" t="s">
        <v>67</v>
      </c>
      <c r="AA19" s="45" t="s">
        <v>68</v>
      </c>
      <c r="AB19" s="44" t="s">
        <v>73</v>
      </c>
      <c r="AC19" s="46" t="s">
        <v>70</v>
      </c>
    </row>
    <row r="20" spans="2:29" ht="132" customHeight="1" x14ac:dyDescent="0.25">
      <c r="B20" s="47">
        <v>15</v>
      </c>
      <c r="C20" s="61" t="s">
        <v>35</v>
      </c>
      <c r="D20" s="62" t="s">
        <v>56</v>
      </c>
      <c r="E20" s="62" t="s">
        <v>76</v>
      </c>
      <c r="F20" s="61" t="s">
        <v>77</v>
      </c>
      <c r="G20" s="65" t="s">
        <v>200</v>
      </c>
      <c r="H20" s="65" t="s">
        <v>201</v>
      </c>
      <c r="I20" s="63">
        <v>1</v>
      </c>
      <c r="J20" s="39" t="str">
        <f t="shared" si="0"/>
        <v>RARO</v>
      </c>
      <c r="K20" s="38">
        <v>4</v>
      </c>
      <c r="L20" s="39" t="str">
        <f t="shared" si="1"/>
        <v>MAYOR</v>
      </c>
      <c r="M20" s="40">
        <f t="shared" si="2"/>
        <v>5</v>
      </c>
      <c r="N20" s="41" t="str">
        <f t="shared" si="3"/>
        <v>MEDIO</v>
      </c>
      <c r="O20" s="42"/>
      <c r="P20" s="42">
        <v>1</v>
      </c>
      <c r="Q20" s="43" t="s">
        <v>252</v>
      </c>
      <c r="R20" s="64">
        <v>1</v>
      </c>
      <c r="S20" s="39" t="str">
        <f t="shared" si="4"/>
        <v>RARO</v>
      </c>
      <c r="T20" s="64">
        <v>4</v>
      </c>
      <c r="U20" s="39" t="str">
        <f t="shared" si="5"/>
        <v>MAYOR</v>
      </c>
      <c r="V20" s="40">
        <f t="shared" si="6"/>
        <v>5</v>
      </c>
      <c r="W20" s="41" t="str">
        <f t="shared" si="7"/>
        <v>MEDIO</v>
      </c>
      <c r="X20" s="44" t="s">
        <v>52</v>
      </c>
      <c r="Y20" s="44" t="s">
        <v>57</v>
      </c>
      <c r="Z20" s="45" t="s">
        <v>67</v>
      </c>
      <c r="AA20" s="45" t="s">
        <v>68</v>
      </c>
      <c r="AB20" s="44" t="s">
        <v>72</v>
      </c>
      <c r="AC20" s="46" t="s">
        <v>71</v>
      </c>
    </row>
    <row r="21" spans="2:29" ht="119.1" customHeight="1" x14ac:dyDescent="0.25">
      <c r="B21" s="47">
        <v>16</v>
      </c>
      <c r="C21" s="61" t="s">
        <v>45</v>
      </c>
      <c r="D21" s="62" t="s">
        <v>56</v>
      </c>
      <c r="E21" s="62" t="s">
        <v>65</v>
      </c>
      <c r="F21" s="61" t="s">
        <v>38</v>
      </c>
      <c r="G21" s="65" t="s">
        <v>202</v>
      </c>
      <c r="H21" s="65" t="s">
        <v>203</v>
      </c>
      <c r="I21" s="63">
        <v>1</v>
      </c>
      <c r="J21" s="39" t="str">
        <f t="shared" si="0"/>
        <v>RARO</v>
      </c>
      <c r="K21" s="38">
        <v>4</v>
      </c>
      <c r="L21" s="39" t="str">
        <f t="shared" si="1"/>
        <v>MAYOR</v>
      </c>
      <c r="M21" s="40">
        <f t="shared" si="2"/>
        <v>5</v>
      </c>
      <c r="N21" s="41" t="str">
        <f t="shared" si="3"/>
        <v>MEDIO</v>
      </c>
      <c r="O21" s="42"/>
      <c r="P21" s="42">
        <v>1</v>
      </c>
      <c r="Q21" s="43" t="s">
        <v>204</v>
      </c>
      <c r="R21" s="64">
        <v>1</v>
      </c>
      <c r="S21" s="39" t="str">
        <f t="shared" si="4"/>
        <v>RARO</v>
      </c>
      <c r="T21" s="64">
        <v>4</v>
      </c>
      <c r="U21" s="39" t="str">
        <f t="shared" si="5"/>
        <v>MAYOR</v>
      </c>
      <c r="V21" s="40">
        <f t="shared" si="6"/>
        <v>5</v>
      </c>
      <c r="W21" s="41" t="str">
        <f t="shared" si="7"/>
        <v>MEDIO</v>
      </c>
      <c r="X21" s="44" t="s">
        <v>52</v>
      </c>
      <c r="Y21" s="44" t="s">
        <v>60</v>
      </c>
      <c r="Z21" s="45" t="s">
        <v>67</v>
      </c>
      <c r="AA21" s="45" t="s">
        <v>68</v>
      </c>
      <c r="AB21" s="44" t="s">
        <v>73</v>
      </c>
      <c r="AC21" s="46" t="s">
        <v>70</v>
      </c>
    </row>
    <row r="22" spans="2:29" ht="131.1" customHeight="1" x14ac:dyDescent="0.25">
      <c r="B22" s="47">
        <v>17</v>
      </c>
      <c r="C22" s="61" t="s">
        <v>35</v>
      </c>
      <c r="D22" s="62" t="s">
        <v>56</v>
      </c>
      <c r="E22" s="62" t="s">
        <v>78</v>
      </c>
      <c r="F22" s="61" t="s">
        <v>79</v>
      </c>
      <c r="G22" s="65" t="s">
        <v>206</v>
      </c>
      <c r="H22" s="65" t="s">
        <v>207</v>
      </c>
      <c r="I22" s="63">
        <v>2</v>
      </c>
      <c r="J22" s="39" t="str">
        <f t="shared" si="0"/>
        <v>IMPROBABLE</v>
      </c>
      <c r="K22" s="38">
        <v>2</v>
      </c>
      <c r="L22" s="39" t="str">
        <f t="shared" si="1"/>
        <v>MENOR</v>
      </c>
      <c r="M22" s="40">
        <f t="shared" si="2"/>
        <v>4</v>
      </c>
      <c r="N22" s="41" t="str">
        <f t="shared" si="3"/>
        <v>BAJO</v>
      </c>
      <c r="O22" s="57">
        <v>0.5</v>
      </c>
      <c r="P22" s="57">
        <v>0.5</v>
      </c>
      <c r="Q22" s="43" t="s">
        <v>205</v>
      </c>
      <c r="R22" s="64">
        <v>1</v>
      </c>
      <c r="S22" s="39" t="str">
        <f t="shared" si="4"/>
        <v>RARO</v>
      </c>
      <c r="T22" s="64">
        <v>2</v>
      </c>
      <c r="U22" s="39" t="str">
        <f t="shared" si="5"/>
        <v>MENOR</v>
      </c>
      <c r="V22" s="40">
        <f t="shared" si="6"/>
        <v>3</v>
      </c>
      <c r="W22" s="41" t="str">
        <f t="shared" si="7"/>
        <v>BAJO</v>
      </c>
      <c r="X22" s="44" t="s">
        <v>52</v>
      </c>
      <c r="Y22" s="44" t="s">
        <v>57</v>
      </c>
      <c r="Z22" s="45" t="s">
        <v>67</v>
      </c>
      <c r="AA22" s="45" t="s">
        <v>68</v>
      </c>
      <c r="AB22" s="44" t="s">
        <v>69</v>
      </c>
      <c r="AC22" s="46" t="s">
        <v>70</v>
      </c>
    </row>
    <row r="23" spans="2:29" ht="107.1" customHeight="1" x14ac:dyDescent="0.25">
      <c r="B23" s="47">
        <v>18</v>
      </c>
      <c r="C23" s="61" t="s">
        <v>35</v>
      </c>
      <c r="D23" s="62" t="s">
        <v>56</v>
      </c>
      <c r="E23" s="62" t="s">
        <v>65</v>
      </c>
      <c r="F23" s="61" t="s">
        <v>80</v>
      </c>
      <c r="G23" s="65" t="s">
        <v>209</v>
      </c>
      <c r="H23" s="65" t="s">
        <v>210</v>
      </c>
      <c r="I23" s="63">
        <v>1</v>
      </c>
      <c r="J23" s="39" t="str">
        <f t="shared" si="0"/>
        <v>RARO</v>
      </c>
      <c r="K23" s="38">
        <v>4</v>
      </c>
      <c r="L23" s="39" t="str">
        <f t="shared" si="1"/>
        <v>MAYOR</v>
      </c>
      <c r="M23" s="40">
        <f t="shared" si="2"/>
        <v>5</v>
      </c>
      <c r="N23" s="41" t="str">
        <f t="shared" si="3"/>
        <v>MEDIO</v>
      </c>
      <c r="O23" s="42"/>
      <c r="P23" s="42">
        <v>1</v>
      </c>
      <c r="Q23" s="43" t="s">
        <v>208</v>
      </c>
      <c r="R23" s="64">
        <v>1</v>
      </c>
      <c r="S23" s="39" t="str">
        <f t="shared" si="4"/>
        <v>RARO</v>
      </c>
      <c r="T23" s="64">
        <v>4</v>
      </c>
      <c r="U23" s="39" t="str">
        <f t="shared" si="5"/>
        <v>MAYOR</v>
      </c>
      <c r="V23" s="40">
        <f t="shared" si="6"/>
        <v>5</v>
      </c>
      <c r="W23" s="41" t="str">
        <f t="shared" si="7"/>
        <v>MEDIO</v>
      </c>
      <c r="X23" s="44" t="s">
        <v>52</v>
      </c>
      <c r="Y23" s="44" t="s">
        <v>60</v>
      </c>
      <c r="Z23" s="45" t="s">
        <v>67</v>
      </c>
      <c r="AA23" s="45" t="s">
        <v>68</v>
      </c>
      <c r="AB23" s="44" t="s">
        <v>73</v>
      </c>
      <c r="AC23" s="46" t="s">
        <v>71</v>
      </c>
    </row>
    <row r="24" spans="2:29" ht="110.45" customHeight="1" x14ac:dyDescent="0.25">
      <c r="B24" s="47">
        <v>19</v>
      </c>
      <c r="C24" s="61" t="s">
        <v>35</v>
      </c>
      <c r="D24" s="62" t="s">
        <v>56</v>
      </c>
      <c r="E24" s="62" t="s">
        <v>65</v>
      </c>
      <c r="F24" s="61" t="s">
        <v>81</v>
      </c>
      <c r="G24" s="65" t="s">
        <v>211</v>
      </c>
      <c r="H24" s="65" t="s">
        <v>212</v>
      </c>
      <c r="I24" s="63">
        <v>1</v>
      </c>
      <c r="J24" s="39" t="str">
        <f t="shared" si="0"/>
        <v>RARO</v>
      </c>
      <c r="K24" s="38">
        <v>3</v>
      </c>
      <c r="L24" s="39" t="str">
        <f t="shared" si="1"/>
        <v>MODERADO</v>
      </c>
      <c r="M24" s="40">
        <f t="shared" si="2"/>
        <v>4</v>
      </c>
      <c r="N24" s="41" t="str">
        <f t="shared" si="3"/>
        <v>BAJO</v>
      </c>
      <c r="O24" s="42">
        <v>1</v>
      </c>
      <c r="P24" s="42"/>
      <c r="Q24" s="43" t="s">
        <v>253</v>
      </c>
      <c r="R24" s="64">
        <v>1</v>
      </c>
      <c r="S24" s="39" t="str">
        <f t="shared" si="4"/>
        <v>RARO</v>
      </c>
      <c r="T24" s="64">
        <v>3</v>
      </c>
      <c r="U24" s="39" t="str">
        <f t="shared" si="5"/>
        <v>MODERADO</v>
      </c>
      <c r="V24" s="40">
        <f t="shared" si="6"/>
        <v>4</v>
      </c>
      <c r="W24" s="41" t="str">
        <f t="shared" si="7"/>
        <v>BAJO</v>
      </c>
      <c r="X24" s="44" t="s">
        <v>52</v>
      </c>
      <c r="Y24" s="44" t="s">
        <v>40</v>
      </c>
      <c r="Z24" s="45" t="s">
        <v>67</v>
      </c>
      <c r="AA24" s="45" t="s">
        <v>68</v>
      </c>
      <c r="AB24" s="44" t="s">
        <v>73</v>
      </c>
      <c r="AC24" s="46" t="s">
        <v>71</v>
      </c>
    </row>
    <row r="25" spans="2:29" ht="137.1" customHeight="1" x14ac:dyDescent="0.25">
      <c r="B25" s="47">
        <v>20</v>
      </c>
      <c r="C25" s="61" t="s">
        <v>45</v>
      </c>
      <c r="D25" s="62" t="s">
        <v>36</v>
      </c>
      <c r="E25" s="62" t="s">
        <v>65</v>
      </c>
      <c r="F25" s="61" t="s">
        <v>77</v>
      </c>
      <c r="G25" s="65" t="s">
        <v>241</v>
      </c>
      <c r="H25" s="65" t="s">
        <v>214</v>
      </c>
      <c r="I25" s="63">
        <v>1</v>
      </c>
      <c r="J25" s="39" t="str">
        <f t="shared" si="0"/>
        <v>RARO</v>
      </c>
      <c r="K25" s="38">
        <v>4</v>
      </c>
      <c r="L25" s="39" t="str">
        <f t="shared" si="1"/>
        <v>MAYOR</v>
      </c>
      <c r="M25" s="40">
        <f t="shared" si="2"/>
        <v>5</v>
      </c>
      <c r="N25" s="41" t="str">
        <f t="shared" si="3"/>
        <v>MEDIO</v>
      </c>
      <c r="O25" s="42"/>
      <c r="P25" s="42">
        <v>1</v>
      </c>
      <c r="Q25" s="43" t="s">
        <v>213</v>
      </c>
      <c r="R25" s="64">
        <v>1</v>
      </c>
      <c r="S25" s="39" t="str">
        <f t="shared" si="4"/>
        <v>RARO</v>
      </c>
      <c r="T25" s="64">
        <v>3</v>
      </c>
      <c r="U25" s="39" t="str">
        <f t="shared" si="5"/>
        <v>MODERADO</v>
      </c>
      <c r="V25" s="40">
        <f t="shared" si="6"/>
        <v>4</v>
      </c>
      <c r="W25" s="41" t="str">
        <f t="shared" si="7"/>
        <v>BAJO</v>
      </c>
      <c r="X25" s="44" t="s">
        <v>52</v>
      </c>
      <c r="Y25" s="44" t="s">
        <v>57</v>
      </c>
      <c r="Z25" s="45" t="s">
        <v>82</v>
      </c>
      <c r="AA25" s="45" t="s">
        <v>83</v>
      </c>
      <c r="AB25" s="44" t="s">
        <v>84</v>
      </c>
      <c r="AC25" s="46" t="s">
        <v>71</v>
      </c>
    </row>
    <row r="26" spans="2:29" ht="125.45" customHeight="1" x14ac:dyDescent="0.25">
      <c r="B26" s="47">
        <v>21</v>
      </c>
      <c r="C26" s="61" t="s">
        <v>45</v>
      </c>
      <c r="D26" s="62" t="s">
        <v>56</v>
      </c>
      <c r="E26" s="62" t="s">
        <v>65</v>
      </c>
      <c r="F26" s="61" t="s">
        <v>38</v>
      </c>
      <c r="G26" s="65" t="s">
        <v>216</v>
      </c>
      <c r="H26" s="65" t="s">
        <v>217</v>
      </c>
      <c r="I26" s="63">
        <v>2</v>
      </c>
      <c r="J26" s="39" t="str">
        <f t="shared" si="0"/>
        <v>IMPROBABLE</v>
      </c>
      <c r="K26" s="38">
        <v>3</v>
      </c>
      <c r="L26" s="39" t="str">
        <f t="shared" si="1"/>
        <v>MODERADO</v>
      </c>
      <c r="M26" s="40">
        <f t="shared" si="2"/>
        <v>5</v>
      </c>
      <c r="N26" s="41" t="str">
        <f t="shared" si="3"/>
        <v>MEDIO</v>
      </c>
      <c r="O26" s="42">
        <v>0.5</v>
      </c>
      <c r="P26" s="42">
        <v>0.5</v>
      </c>
      <c r="Q26" s="43" t="s">
        <v>215</v>
      </c>
      <c r="R26" s="64">
        <v>1</v>
      </c>
      <c r="S26" s="39" t="str">
        <f t="shared" si="4"/>
        <v>RARO</v>
      </c>
      <c r="T26" s="64">
        <v>2</v>
      </c>
      <c r="U26" s="39" t="str">
        <f t="shared" si="5"/>
        <v>MENOR</v>
      </c>
      <c r="V26" s="40">
        <f t="shared" si="6"/>
        <v>3</v>
      </c>
      <c r="W26" s="41" t="str">
        <f t="shared" si="7"/>
        <v>BAJO</v>
      </c>
      <c r="X26" s="44" t="s">
        <v>52</v>
      </c>
      <c r="Y26" s="44" t="s">
        <v>57</v>
      </c>
      <c r="Z26" s="45" t="s">
        <v>67</v>
      </c>
      <c r="AA26" s="45" t="s">
        <v>68</v>
      </c>
      <c r="AB26" s="44" t="s">
        <v>85</v>
      </c>
      <c r="AC26" s="46" t="s">
        <v>71</v>
      </c>
    </row>
    <row r="27" spans="2:29" ht="136.5" customHeight="1" x14ac:dyDescent="0.25">
      <c r="B27" s="47">
        <v>22</v>
      </c>
      <c r="C27" s="61" t="s">
        <v>35</v>
      </c>
      <c r="D27" s="62" t="s">
        <v>36</v>
      </c>
      <c r="E27" s="62" t="s">
        <v>65</v>
      </c>
      <c r="F27" s="61" t="s">
        <v>38</v>
      </c>
      <c r="G27" s="65" t="s">
        <v>219</v>
      </c>
      <c r="H27" s="65" t="s">
        <v>220</v>
      </c>
      <c r="I27" s="63">
        <v>3</v>
      </c>
      <c r="J27" s="39" t="str">
        <f t="shared" si="0"/>
        <v>POSIBLE</v>
      </c>
      <c r="K27" s="38">
        <v>4</v>
      </c>
      <c r="L27" s="39" t="str">
        <f t="shared" si="1"/>
        <v>MAYOR</v>
      </c>
      <c r="M27" s="40">
        <f t="shared" si="2"/>
        <v>7</v>
      </c>
      <c r="N27" s="41" t="str">
        <f t="shared" si="3"/>
        <v>ALTO</v>
      </c>
      <c r="O27" s="42">
        <v>1</v>
      </c>
      <c r="P27" s="42"/>
      <c r="Q27" s="43" t="s">
        <v>218</v>
      </c>
      <c r="R27" s="64">
        <v>2</v>
      </c>
      <c r="S27" s="39" t="str">
        <f t="shared" si="4"/>
        <v>IMPROBABLE</v>
      </c>
      <c r="T27" s="64">
        <v>3</v>
      </c>
      <c r="U27" s="39" t="str">
        <f t="shared" si="5"/>
        <v>MODERADO</v>
      </c>
      <c r="V27" s="40">
        <f t="shared" si="6"/>
        <v>5</v>
      </c>
      <c r="W27" s="41" t="str">
        <f t="shared" si="7"/>
        <v>MEDIO</v>
      </c>
      <c r="X27" s="44" t="s">
        <v>52</v>
      </c>
      <c r="Y27" s="44" t="s">
        <v>40</v>
      </c>
      <c r="Z27" s="45" t="s">
        <v>67</v>
      </c>
      <c r="AA27" s="45" t="s">
        <v>68</v>
      </c>
      <c r="AB27" s="44" t="s">
        <v>72</v>
      </c>
      <c r="AC27" s="46" t="s">
        <v>71</v>
      </c>
    </row>
    <row r="28" spans="2:29" ht="92.45" customHeight="1" x14ac:dyDescent="0.25">
      <c r="B28" s="47">
        <v>23</v>
      </c>
      <c r="C28" s="61" t="s">
        <v>35</v>
      </c>
      <c r="D28" s="62" t="s">
        <v>56</v>
      </c>
      <c r="E28" s="62" t="s">
        <v>65</v>
      </c>
      <c r="F28" s="61" t="s">
        <v>38</v>
      </c>
      <c r="G28" s="101" t="s">
        <v>182</v>
      </c>
      <c r="H28" s="101" t="s">
        <v>183</v>
      </c>
      <c r="I28" s="63">
        <v>3</v>
      </c>
      <c r="J28" s="39" t="str">
        <f t="shared" si="0"/>
        <v>POSIBLE</v>
      </c>
      <c r="K28" s="38">
        <v>4</v>
      </c>
      <c r="L28" s="39" t="str">
        <f t="shared" si="1"/>
        <v>MAYOR</v>
      </c>
      <c r="M28" s="40">
        <f t="shared" si="2"/>
        <v>7</v>
      </c>
      <c r="N28" s="41" t="str">
        <f t="shared" si="3"/>
        <v>ALTO</v>
      </c>
      <c r="O28" s="52">
        <v>0.5</v>
      </c>
      <c r="P28" s="52">
        <v>0.5</v>
      </c>
      <c r="Q28" s="70" t="s">
        <v>221</v>
      </c>
      <c r="R28" s="64">
        <v>2</v>
      </c>
      <c r="S28" s="39" t="str">
        <f t="shared" ref="S28" si="8">IF(R28=0,"",IF(R28=5,"CASI CIERTO",IF(R28=4,"PROBABLE",IF(R28=3,"POSIBLE",IF(R28=2,"IMPROBABLE","RARO")))))</f>
        <v>IMPROBABLE</v>
      </c>
      <c r="T28" s="64">
        <v>3</v>
      </c>
      <c r="U28" s="39" t="str">
        <f t="shared" ref="U28" si="9">IF(T28=0,"",IF(T28=5,"CATASTRÓFICO",IF(T28=4,"MAYOR",IF(T28=3,"MODERADO",IF(T28=2,"MENOR","INSIGNIFICANTE")))))</f>
        <v>MODERADO</v>
      </c>
      <c r="V28" s="40">
        <f t="shared" ref="V28" si="10">+T28+R28</f>
        <v>5</v>
      </c>
      <c r="W28" s="41" t="str">
        <f t="shared" ref="W28" si="11">IF(V28=0,"",IF(V28&gt;7.9,"EXTREMO",IF(V28&gt;5.9,"ALTO",IF(V28&gt;4.9,"MEDIO",IF(V28&gt;2.9,"BAJO","MUY BAJO")))))</f>
        <v>MEDIO</v>
      </c>
      <c r="X28" s="44" t="s">
        <v>52</v>
      </c>
      <c r="Y28" s="44" t="s">
        <v>227</v>
      </c>
      <c r="Z28" s="45" t="s">
        <v>222</v>
      </c>
      <c r="AA28" s="45" t="s">
        <v>68</v>
      </c>
      <c r="AB28" s="44" t="s">
        <v>223</v>
      </c>
      <c r="AC28" s="46" t="s">
        <v>70</v>
      </c>
    </row>
    <row r="29" spans="2:29" ht="97.5" customHeight="1" x14ac:dyDescent="0.25">
      <c r="B29" s="47">
        <v>24</v>
      </c>
      <c r="C29" s="61" t="s">
        <v>225</v>
      </c>
      <c r="D29" s="62" t="s">
        <v>36</v>
      </c>
      <c r="E29" s="62" t="s">
        <v>65</v>
      </c>
      <c r="F29" s="61" t="s">
        <v>38</v>
      </c>
      <c r="G29" s="101" t="s">
        <v>184</v>
      </c>
      <c r="H29" s="101" t="s">
        <v>185</v>
      </c>
      <c r="I29" s="63">
        <v>3</v>
      </c>
      <c r="J29" s="39" t="str">
        <f t="shared" ref="J29:J32" si="12">IF(I29=0,"",IF(I29=5,"CASI CIERTO",IF(I29=4,"PROBABLE",IF(I29=3,"POSIBLE",IF(I29=2,"IMPROBABLE","RARO")))))</f>
        <v>POSIBLE</v>
      </c>
      <c r="K29" s="38">
        <v>4</v>
      </c>
      <c r="L29" s="39" t="str">
        <f t="shared" ref="L29:L32" si="13">IF(K29=0,"",IF(K29=5,"CATASTRÓFICO",IF(K29=4,"MAYOR",IF(K29=3,"MODERADO",IF(K29=2,"MENOR","INSIGNIFICANTE")))))</f>
        <v>MAYOR</v>
      </c>
      <c r="M29" s="40">
        <f t="shared" ref="M29:M30" si="14">SUM(I29:J29)+SUM(K29:L29)</f>
        <v>7</v>
      </c>
      <c r="N29" s="41" t="str">
        <f t="shared" ref="N29:N32" si="15">IF(M29=0,"",IF(M29&gt;7.9,"EXTREMO",IF(M29&gt;5.9,"ALTO",IF(M29&gt;4.9,"MEDIO",IF(M29&gt;2.9,"BAJO","MUY BAJO")))))</f>
        <v>ALTO</v>
      </c>
      <c r="O29" s="52"/>
      <c r="P29" s="52">
        <v>1</v>
      </c>
      <c r="Q29" s="70" t="s">
        <v>224</v>
      </c>
      <c r="R29" s="64">
        <v>2</v>
      </c>
      <c r="S29" s="39" t="str">
        <f t="shared" ref="S29:S32" si="16">IF(R29=0,"",IF(R29=5,"CASI CIERTO",IF(R29=4,"PROBABLE",IF(R29=3,"POSIBLE",IF(R29=2,"IMPROBABLE","RARO")))))</f>
        <v>IMPROBABLE</v>
      </c>
      <c r="T29" s="64">
        <v>4</v>
      </c>
      <c r="U29" s="39" t="str">
        <f t="shared" ref="U29:U32" si="17">IF(T29=0,"",IF(T29=5,"CATASTRÓFICO",IF(T29=4,"MAYOR",IF(T29=3,"MODERADO",IF(T29=2,"MENOR","INSIGNIFICANTE")))))</f>
        <v>MAYOR</v>
      </c>
      <c r="V29" s="40">
        <f t="shared" ref="V29:V30" si="18">+T29+R29</f>
        <v>6</v>
      </c>
      <c r="W29" s="41" t="str">
        <f t="shared" ref="W29:W32" si="19">IF(V29=0,"",IF(V29&gt;7.9,"EXTREMO",IF(V29&gt;5.9,"ALTO",IF(V29&gt;4.9,"MEDIO",IF(V29&gt;2.9,"BAJO","MUY BAJO")))))</f>
        <v>ALTO</v>
      </c>
      <c r="X29" s="44" t="s">
        <v>52</v>
      </c>
      <c r="Y29" s="44" t="s">
        <v>226</v>
      </c>
      <c r="Z29" s="45" t="s">
        <v>222</v>
      </c>
      <c r="AA29" s="45" t="s">
        <v>68</v>
      </c>
      <c r="AB29" s="44" t="s">
        <v>228</v>
      </c>
      <c r="AC29" s="46" t="s">
        <v>70</v>
      </c>
    </row>
    <row r="30" spans="2:29" ht="213" customHeight="1" x14ac:dyDescent="0.25">
      <c r="B30" s="47">
        <v>25</v>
      </c>
      <c r="C30" s="107" t="s">
        <v>35</v>
      </c>
      <c r="D30" s="108" t="s">
        <v>56</v>
      </c>
      <c r="E30" s="108" t="s">
        <v>65</v>
      </c>
      <c r="F30" s="107" t="s">
        <v>38</v>
      </c>
      <c r="G30" s="100" t="s">
        <v>260</v>
      </c>
      <c r="H30" s="100" t="s">
        <v>261</v>
      </c>
      <c r="I30" s="63">
        <v>3</v>
      </c>
      <c r="J30" s="39" t="str">
        <f t="shared" si="12"/>
        <v>POSIBLE</v>
      </c>
      <c r="K30" s="38">
        <v>4</v>
      </c>
      <c r="L30" s="39" t="str">
        <f t="shared" si="13"/>
        <v>MAYOR</v>
      </c>
      <c r="M30" s="40">
        <f t="shared" si="14"/>
        <v>7</v>
      </c>
      <c r="N30" s="41" t="str">
        <f t="shared" si="15"/>
        <v>ALTO</v>
      </c>
      <c r="O30" s="71">
        <v>0.5</v>
      </c>
      <c r="P30" s="71">
        <v>0.5</v>
      </c>
      <c r="Q30" s="72" t="s">
        <v>262</v>
      </c>
      <c r="R30" s="64">
        <v>2</v>
      </c>
      <c r="S30" s="39" t="str">
        <f t="shared" si="16"/>
        <v>IMPROBABLE</v>
      </c>
      <c r="T30" s="64">
        <v>3</v>
      </c>
      <c r="U30" s="39" t="str">
        <f t="shared" si="17"/>
        <v>MODERADO</v>
      </c>
      <c r="V30" s="40">
        <f t="shared" si="18"/>
        <v>5</v>
      </c>
      <c r="W30" s="41" t="str">
        <f t="shared" si="19"/>
        <v>MEDIO</v>
      </c>
      <c r="X30" s="58" t="s">
        <v>52</v>
      </c>
      <c r="Y30" s="58" t="s">
        <v>227</v>
      </c>
      <c r="Z30" s="59" t="s">
        <v>222</v>
      </c>
      <c r="AA30" s="59" t="s">
        <v>68</v>
      </c>
      <c r="AB30" s="58" t="s">
        <v>223</v>
      </c>
      <c r="AC30" s="60" t="s">
        <v>70</v>
      </c>
    </row>
    <row r="31" spans="2:29" ht="97.5" x14ac:dyDescent="0.25">
      <c r="B31" s="73">
        <v>26</v>
      </c>
      <c r="C31" s="102" t="s">
        <v>45</v>
      </c>
      <c r="D31" s="103" t="s">
        <v>36</v>
      </c>
      <c r="E31" s="103" t="s">
        <v>65</v>
      </c>
      <c r="F31" s="102" t="s">
        <v>81</v>
      </c>
      <c r="G31" s="74" t="s">
        <v>263</v>
      </c>
      <c r="H31" s="74" t="s">
        <v>269</v>
      </c>
      <c r="I31" s="75">
        <v>2</v>
      </c>
      <c r="J31" s="76" t="str">
        <f t="shared" si="12"/>
        <v>IMPROBABLE</v>
      </c>
      <c r="K31" s="77">
        <v>3</v>
      </c>
      <c r="L31" s="76" t="str">
        <f t="shared" si="13"/>
        <v>MODERADO</v>
      </c>
      <c r="M31" s="78">
        <f t="shared" ref="M31:M32" si="20">+K31+I31</f>
        <v>5</v>
      </c>
      <c r="N31" s="79" t="str">
        <f t="shared" si="15"/>
        <v>MEDIO</v>
      </c>
      <c r="O31" s="80">
        <v>0.5</v>
      </c>
      <c r="P31" s="80">
        <v>0.5</v>
      </c>
      <c r="Q31" s="81" t="s">
        <v>264</v>
      </c>
      <c r="R31" s="75">
        <v>1</v>
      </c>
      <c r="S31" s="76" t="str">
        <f t="shared" si="16"/>
        <v>RARO</v>
      </c>
      <c r="T31" s="75">
        <v>3</v>
      </c>
      <c r="U31" s="76" t="str">
        <f t="shared" si="17"/>
        <v>MODERADO</v>
      </c>
      <c r="V31" s="78">
        <f t="shared" ref="V31:V32" si="21">SUM(R31:S31)+SUM(T31:U31)</f>
        <v>4</v>
      </c>
      <c r="W31" s="82" t="str">
        <f t="shared" si="19"/>
        <v>BAJO</v>
      </c>
      <c r="X31" s="83" t="s">
        <v>52</v>
      </c>
      <c r="Y31" s="83" t="s">
        <v>265</v>
      </c>
      <c r="Z31" s="84" t="s">
        <v>67</v>
      </c>
      <c r="AA31" s="84" t="s">
        <v>68</v>
      </c>
      <c r="AB31" s="84" t="s">
        <v>266</v>
      </c>
      <c r="AC31" s="85" t="s">
        <v>71</v>
      </c>
    </row>
    <row r="32" spans="2:29" ht="98.25" thickBot="1" x14ac:dyDescent="0.3">
      <c r="B32" s="86">
        <v>27</v>
      </c>
      <c r="C32" s="104" t="s">
        <v>35</v>
      </c>
      <c r="D32" s="105" t="s">
        <v>267</v>
      </c>
      <c r="E32" s="106" t="s">
        <v>65</v>
      </c>
      <c r="F32" s="104" t="s">
        <v>81</v>
      </c>
      <c r="G32" s="87" t="s">
        <v>268</v>
      </c>
      <c r="H32" s="87" t="s">
        <v>270</v>
      </c>
      <c r="I32" s="88">
        <v>2</v>
      </c>
      <c r="J32" s="89" t="str">
        <f t="shared" si="12"/>
        <v>IMPROBABLE</v>
      </c>
      <c r="K32" s="88">
        <v>4</v>
      </c>
      <c r="L32" s="89" t="str">
        <f t="shared" si="13"/>
        <v>MAYOR</v>
      </c>
      <c r="M32" s="90">
        <f t="shared" si="20"/>
        <v>6</v>
      </c>
      <c r="N32" s="91" t="str">
        <f t="shared" si="15"/>
        <v>ALTO</v>
      </c>
      <c r="O32" s="92">
        <v>0.5</v>
      </c>
      <c r="P32" s="92">
        <v>0.5</v>
      </c>
      <c r="Q32" s="93" t="s">
        <v>264</v>
      </c>
      <c r="R32" s="94">
        <v>1</v>
      </c>
      <c r="S32" s="89" t="str">
        <f t="shared" si="16"/>
        <v>RARO</v>
      </c>
      <c r="T32" s="94">
        <v>4</v>
      </c>
      <c r="U32" s="89" t="str">
        <f t="shared" si="17"/>
        <v>MAYOR</v>
      </c>
      <c r="V32" s="90">
        <f t="shared" si="21"/>
        <v>5</v>
      </c>
      <c r="W32" s="95" t="str">
        <f t="shared" si="19"/>
        <v>MEDIO</v>
      </c>
      <c r="X32" s="96" t="s">
        <v>52</v>
      </c>
      <c r="Y32" s="96" t="s">
        <v>57</v>
      </c>
      <c r="Z32" s="97" t="s">
        <v>67</v>
      </c>
      <c r="AA32" s="97" t="s">
        <v>68</v>
      </c>
      <c r="AB32" s="97" t="s">
        <v>266</v>
      </c>
      <c r="AC32" s="98" t="s">
        <v>71</v>
      </c>
    </row>
  </sheetData>
  <mergeCells count="23"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K4:L4"/>
    <mergeCell ref="M4:N4"/>
    <mergeCell ref="X4:AA4"/>
    <mergeCell ref="AB4:AC4"/>
    <mergeCell ref="O4:P4"/>
    <mergeCell ref="Q4:Q5"/>
    <mergeCell ref="R4:S4"/>
    <mergeCell ref="T4:U4"/>
    <mergeCell ref="V4:W4"/>
  </mergeCells>
  <conditionalFormatting sqref="I6">
    <cfRule type="top10" dxfId="126" priority="237" rank="4"/>
    <cfRule type="cellIs" dxfId="125" priority="238" operator="equal">
      <formula>5</formula>
    </cfRule>
  </conditionalFormatting>
  <conditionalFormatting sqref="I6:I30 K6:K30 R6:R30 T6:T30">
    <cfRule type="cellIs" dxfId="124" priority="182" operator="lessThan">
      <formula>5</formula>
    </cfRule>
    <cfRule type="cellIs" dxfId="123" priority="183" operator="equal">
      <formula>5</formula>
    </cfRule>
  </conditionalFormatting>
  <conditionalFormatting sqref="J6">
    <cfRule type="colorScale" priority="2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2" priority="212" operator="equal">
      <formula>5</formula>
    </cfRule>
    <cfRule type="cellIs" dxfId="121" priority="213" operator="greaterThan">
      <formula>0.5</formula>
    </cfRule>
    <cfRule type="iconSet" priority="214">
      <iconSet iconSet="4Rating">
        <cfvo type="percent" val="0"/>
        <cfvo type="percent" val="25"/>
        <cfvo type="percent" val="50"/>
        <cfvo type="percent" val="75"/>
      </iconSet>
    </cfRule>
    <cfRule type="iconSet" priority="215">
      <iconSet iconSet="3Arrows">
        <cfvo type="percent" val="0"/>
        <cfvo type="percent" val="33"/>
        <cfvo type="percent" val="67"/>
      </iconSet>
    </cfRule>
    <cfRule type="colorScale" priority="216">
      <colorScale>
        <cfvo type="min"/>
        <cfvo type="max"/>
        <color rgb="FFFF7128"/>
        <color rgb="FFFFEF9C"/>
      </colorScale>
    </cfRule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0" priority="218" percent="1" rank="50"/>
    <cfRule type="dataBar" priority="2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{17A2B9A0-3650-461F-B09D-A65E139F133B}</x14:id>
        </ext>
      </extLst>
    </cfRule>
    <cfRule type="colorScale" priority="220">
      <colorScale>
        <cfvo type="min"/>
        <cfvo type="max"/>
        <color rgb="FFFF7128"/>
        <color rgb="FFFFEF9C"/>
      </colorScale>
    </cfRule>
    <cfRule type="top10" dxfId="119" priority="221" rank="50"/>
    <cfRule type="colorScale" priority="2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3">
      <colorScale>
        <cfvo type="percent" val="50"/>
        <cfvo type="max"/>
        <color rgb="FFFF7128"/>
        <color rgb="FFFFEF9C"/>
      </colorScale>
    </cfRule>
  </conditionalFormatting>
  <conditionalFormatting sqref="J6:J30 L6:L30 S6:S30 U6:U30">
    <cfRule type="cellIs" dxfId="118" priority="186" operator="between">
      <formula>0.5</formula>
      <formula>1</formula>
    </cfRule>
  </conditionalFormatting>
  <conditionalFormatting sqref="K6">
    <cfRule type="top10" dxfId="117" priority="198" rank="4"/>
    <cfRule type="cellIs" dxfId="116" priority="199" operator="equal">
      <formula>5</formula>
    </cfRule>
  </conditionalFormatting>
  <conditionalFormatting sqref="L6">
    <cfRule type="colorScale" priority="2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5" priority="225" operator="equal">
      <formula>5</formula>
    </cfRule>
    <cfRule type="cellIs" dxfId="114" priority="226" operator="greaterThan">
      <formula>0.5</formula>
    </cfRule>
    <cfRule type="iconSet" priority="227">
      <iconSet iconSet="4Rating">
        <cfvo type="percent" val="0"/>
        <cfvo type="percent" val="25"/>
        <cfvo type="percent" val="50"/>
        <cfvo type="percent" val="75"/>
      </iconSet>
    </cfRule>
    <cfRule type="iconSet" priority="228">
      <iconSet iconSet="3Arrows">
        <cfvo type="percent" val="0"/>
        <cfvo type="percent" val="33"/>
        <cfvo type="percent" val="67"/>
      </iconSet>
    </cfRule>
    <cfRule type="colorScale" priority="229">
      <colorScale>
        <cfvo type="min"/>
        <cfvo type="max"/>
        <color rgb="FFFF7128"/>
        <color rgb="FFFFEF9C"/>
      </colorScale>
    </cfRule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3" priority="231" percent="1" rank="50"/>
    <cfRule type="dataBar" priority="2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{859E7433-9E1C-4BAB-A9FE-1E48DF2C81DD}</x14:id>
        </ext>
      </extLst>
    </cfRule>
    <cfRule type="colorScale" priority="233">
      <colorScale>
        <cfvo type="min"/>
        <cfvo type="max"/>
        <color rgb="FFFF7128"/>
        <color rgb="FFFFEF9C"/>
      </colorScale>
    </cfRule>
    <cfRule type="top10" dxfId="112" priority="234" rank="50"/>
    <cfRule type="colorScale" priority="2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6">
      <colorScale>
        <cfvo type="percent" val="50"/>
        <cfvo type="max"/>
        <color rgb="FFFF7128"/>
        <color rgb="FFFFEF9C"/>
      </colorScale>
    </cfRule>
  </conditionalFormatting>
  <conditionalFormatting sqref="N6">
    <cfRule type="iconSet" priority="187">
      <iconSet iconSet="4Rating">
        <cfvo type="percent" val="0"/>
        <cfvo type="percent" val="25"/>
        <cfvo type="percent" val="50"/>
        <cfvo type="percent" val="75"/>
      </iconSet>
    </cfRule>
    <cfRule type="iconSet" priority="188">
      <iconSet iconSet="3Arrows">
        <cfvo type="percent" val="0"/>
        <cfvo type="percent" val="33"/>
        <cfvo type="percent" val="67"/>
      </iconSet>
    </cfRule>
    <cfRule type="colorScale" priority="1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0">
      <colorScale>
        <cfvo type="min"/>
        <cfvo type="max"/>
        <color rgb="FFFF7128"/>
        <color rgb="FFFFEF9C"/>
      </colorScale>
    </cfRule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1" priority="192" percent="1" rank="50"/>
    <cfRule type="dataBar" priority="1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{73F2973A-F1A0-46A8-81BC-C6C69DB7BBB0}</x14:id>
        </ext>
      </extLst>
    </cfRule>
    <cfRule type="colorScale" priority="194">
      <colorScale>
        <cfvo type="min"/>
        <cfvo type="max"/>
        <color rgb="FFFF7128"/>
        <color rgb="FFFFEF9C"/>
      </colorScale>
    </cfRule>
    <cfRule type="top10" dxfId="110" priority="195" rank="50"/>
    <cfRule type="colorScale" priority="1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7">
      <colorScale>
        <cfvo type="percent" val="50"/>
        <cfvo type="max"/>
        <color rgb="FFFF7128"/>
        <color rgb="FFFFEF9C"/>
      </colorScale>
    </cfRule>
  </conditionalFormatting>
  <conditionalFormatting sqref="N6:N30 W6:W30">
    <cfRule type="cellIs" dxfId="109" priority="184" operator="greaterThan">
      <formula>0.5</formula>
    </cfRule>
    <cfRule type="cellIs" dxfId="108" priority="185" operator="between">
      <formula>0.5</formula>
      <formula>1</formula>
    </cfRule>
  </conditionalFormatting>
  <conditionalFormatting sqref="R6">
    <cfRule type="top10" dxfId="107" priority="265" rank="4"/>
    <cfRule type="cellIs" dxfId="106" priority="266" operator="equal">
      <formula>5</formula>
    </cfRule>
  </conditionalFormatting>
  <conditionalFormatting sqref="S6">
    <cfRule type="colorScale" priority="2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5" priority="240" operator="equal">
      <formula>5</formula>
    </cfRule>
    <cfRule type="cellIs" dxfId="104" priority="241" operator="greaterThan">
      <formula>0.5</formula>
    </cfRule>
    <cfRule type="iconSet" priority="242">
      <iconSet iconSet="4Rating">
        <cfvo type="percent" val="0"/>
        <cfvo type="percent" val="25"/>
        <cfvo type="percent" val="50"/>
        <cfvo type="percent" val="75"/>
      </iconSet>
    </cfRule>
    <cfRule type="iconSet" priority="243">
      <iconSet iconSet="3Arrows">
        <cfvo type="percent" val="0"/>
        <cfvo type="percent" val="33"/>
        <cfvo type="percent" val="67"/>
      </iconSet>
    </cfRule>
    <cfRule type="colorScale" priority="244">
      <colorScale>
        <cfvo type="min"/>
        <cfvo type="max"/>
        <color rgb="FFFF7128"/>
        <color rgb="FFFFEF9C"/>
      </colorScale>
    </cfRule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3" priority="246" percent="1" rank="50"/>
    <cfRule type="dataBar" priority="2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{5A3075B7-17C6-4D70-BB74-6B725AFEBD4C}</x14:id>
        </ext>
      </extLst>
    </cfRule>
    <cfRule type="colorScale" priority="248">
      <colorScale>
        <cfvo type="min"/>
        <cfvo type="max"/>
        <color rgb="FFFF7128"/>
        <color rgb="FFFFEF9C"/>
      </colorScale>
    </cfRule>
    <cfRule type="top10" dxfId="102" priority="249" rank="50"/>
    <cfRule type="colorScale" priority="2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1">
      <colorScale>
        <cfvo type="percent" val="50"/>
        <cfvo type="max"/>
        <color rgb="FFFF7128"/>
        <color rgb="FFFFEF9C"/>
      </colorScale>
    </cfRule>
  </conditionalFormatting>
  <conditionalFormatting sqref="T6">
    <cfRule type="top10" dxfId="101" priority="267" rank="4"/>
    <cfRule type="cellIs" dxfId="100" priority="268" operator="equal">
      <formula>5</formula>
    </cfRule>
  </conditionalFormatting>
  <conditionalFormatting sqref="U6">
    <cfRule type="colorScale" priority="25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9" priority="253" operator="equal">
      <formula>5</formula>
    </cfRule>
    <cfRule type="cellIs" dxfId="98" priority="254" operator="greaterThan">
      <formula>0.5</formula>
    </cfRule>
    <cfRule type="iconSet" priority="255">
      <iconSet iconSet="4Rating">
        <cfvo type="percent" val="0"/>
        <cfvo type="percent" val="25"/>
        <cfvo type="percent" val="50"/>
        <cfvo type="percent" val="75"/>
      </iconSet>
    </cfRule>
    <cfRule type="iconSet" priority="256">
      <iconSet iconSet="3Arrows">
        <cfvo type="percent" val="0"/>
        <cfvo type="percent" val="33"/>
        <cfvo type="percent" val="67"/>
      </iconSet>
    </cfRule>
    <cfRule type="colorScale" priority="257">
      <colorScale>
        <cfvo type="min"/>
        <cfvo type="max"/>
        <color rgb="FFFF7128"/>
        <color rgb="FFFFEF9C"/>
      </colorScale>
    </cfRule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7" priority="259" percent="1" rank="50"/>
    <cfRule type="dataBar" priority="2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{5D2EE0C7-871F-416C-9E5F-2B481D47271C}</x14:id>
        </ext>
      </extLst>
    </cfRule>
    <cfRule type="colorScale" priority="261">
      <colorScale>
        <cfvo type="min"/>
        <cfvo type="max"/>
        <color rgb="FFFF7128"/>
        <color rgb="FFFFEF9C"/>
      </colorScale>
    </cfRule>
    <cfRule type="top10" dxfId="96" priority="262" rank="50"/>
    <cfRule type="colorScale" priority="2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4">
      <colorScale>
        <cfvo type="percent" val="50"/>
        <cfvo type="max"/>
        <color rgb="FFFF7128"/>
        <color rgb="FFFFEF9C"/>
      </colorScale>
    </cfRule>
  </conditionalFormatting>
  <conditionalFormatting sqref="W6">
    <cfRule type="iconSet" priority="200">
      <iconSet iconSet="4Rating">
        <cfvo type="percent" val="0"/>
        <cfvo type="percent" val="25"/>
        <cfvo type="percent" val="50"/>
        <cfvo type="percent" val="75"/>
      </iconSet>
    </cfRule>
    <cfRule type="iconSet" priority="201">
      <iconSet iconSet="3Arrows">
        <cfvo type="percent" val="0"/>
        <cfvo type="percent" val="33"/>
        <cfvo type="percent" val="67"/>
      </iconSet>
    </cfRule>
    <cfRule type="colorScale" priority="20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3">
      <colorScale>
        <cfvo type="min"/>
        <cfvo type="max"/>
        <color rgb="FFFF7128"/>
        <color rgb="FFFFEF9C"/>
      </colorScale>
    </cfRule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5" priority="205" percent="1" rank="50"/>
    <cfRule type="dataBar" priority="2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{DBC89B40-216B-4074-8A59-3B5F9BF8204A}</x14:id>
        </ext>
      </extLst>
    </cfRule>
    <cfRule type="colorScale" priority="207">
      <colorScale>
        <cfvo type="min"/>
        <cfvo type="max"/>
        <color rgb="FFFF7128"/>
        <color rgb="FFFFEF9C"/>
      </colorScale>
    </cfRule>
    <cfRule type="top10" dxfId="94" priority="208" rank="50"/>
    <cfRule type="colorScale" priority="2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percent" val="50"/>
        <cfvo type="max"/>
        <color rgb="FFFF7128"/>
        <color rgb="FFFFEF9C"/>
      </colorScale>
    </cfRule>
  </conditionalFormatting>
  <conditionalFormatting sqref="I31:I32 K31:K32">
    <cfRule type="cellIs" dxfId="93" priority="7" operator="lessThan">
      <formula>5</formula>
    </cfRule>
    <cfRule type="cellIs" dxfId="92" priority="8" operator="equal">
      <formula>5</formula>
    </cfRule>
  </conditionalFormatting>
  <conditionalFormatting sqref="I31">
    <cfRule type="top10" dxfId="91" priority="105" rank="4"/>
    <cfRule type="cellIs" dxfId="90" priority="106" operator="equal">
      <formula>5</formula>
    </cfRule>
  </conditionalFormatting>
  <conditionalFormatting sqref="I32">
    <cfRule type="top10" dxfId="89" priority="93" rank="4"/>
    <cfRule type="cellIs" dxfId="88" priority="94" operator="equal">
      <formula>5</formula>
    </cfRule>
  </conditionalFormatting>
  <conditionalFormatting sqref="J31:J32">
    <cfRule type="cellIs" priority="6" operator="between">
      <formula>0.5</formula>
      <formula>1</formula>
    </cfRule>
  </conditionalFormatting>
  <conditionalFormatting sqref="J31">
    <cfRule type="colorScale" priority="1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169" operator="equal">
      <formula>5</formula>
    </cfRule>
    <cfRule type="cellIs" dxfId="86" priority="170" operator="greaterThan">
      <formula>0.5</formula>
    </cfRule>
    <cfRule type="iconSet" priority="171">
      <iconSet iconSet="4Rating">
        <cfvo type="percent" val="0"/>
        <cfvo type="percent" val="25"/>
        <cfvo type="percent" val="50"/>
        <cfvo type="percent" val="75"/>
      </iconSet>
    </cfRule>
    <cfRule type="iconSet" priority="172">
      <iconSet iconSet="3Arrows">
        <cfvo type="percent" val="0"/>
        <cfvo type="percent" val="33"/>
        <cfvo type="percent" val="67"/>
      </iconSet>
    </cfRule>
    <cfRule type="colorScale" priority="173">
      <colorScale>
        <cfvo type="min"/>
        <cfvo type="max"/>
        <color rgb="FFFF7128"/>
        <color rgb="FFFFEF9C"/>
      </colorScale>
    </cfRule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5" priority="175" percent="1" rank="50"/>
    <cfRule type="dataBar" priority="17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{86FC7FB6-5BC5-494F-8A28-1E8C8B43FB9D}</x14:id>
        </ext>
      </extLst>
    </cfRule>
    <cfRule type="colorScale" priority="177">
      <colorScale>
        <cfvo type="min"/>
        <cfvo type="max"/>
        <color rgb="FFFF7128"/>
        <color rgb="FFFFEF9C"/>
      </colorScale>
    </cfRule>
    <cfRule type="top10" dxfId="84" priority="178" rank="50"/>
    <cfRule type="colorScale" priority="1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percent" val="50"/>
        <cfvo type="max"/>
        <color rgb="FFFF7128"/>
        <color rgb="FFFFEF9C"/>
      </colorScale>
    </cfRule>
  </conditionalFormatting>
  <conditionalFormatting sqref="J32"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3" priority="81" operator="equal">
      <formula>5</formula>
    </cfRule>
    <cfRule type="cellIs" dxfId="82" priority="82" operator="greaterThan">
      <formula>0.5</formula>
    </cfRule>
    <cfRule type="iconSet" priority="83">
      <iconSet iconSet="4Rating">
        <cfvo type="percent" val="0"/>
        <cfvo type="percent" val="25"/>
        <cfvo type="percent" val="50"/>
        <cfvo type="percent" val="75"/>
      </iconSet>
    </cfRule>
    <cfRule type="iconSet" priority="84">
      <iconSet iconSet="3Arrows">
        <cfvo type="percent" val="0"/>
        <cfvo type="percent" val="33"/>
        <cfvo type="percent" val="67"/>
      </iconSet>
    </cfRule>
    <cfRule type="colorScale" priority="85">
      <colorScale>
        <cfvo type="min"/>
        <cfvo type="max"/>
        <color rgb="FFFF7128"/>
        <color rgb="FFFFEF9C"/>
      </colorScale>
    </cfRule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1" priority="87" percent="1" rank="50"/>
    <cfRule type="dataBar" priority="8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{32D523B6-AB5E-4E0A-8844-6A609108517B}</x14:id>
        </ext>
      </extLst>
    </cfRule>
    <cfRule type="colorScale" priority="89">
      <colorScale>
        <cfvo type="min"/>
        <cfvo type="max"/>
        <color rgb="FFFF7128"/>
        <color rgb="FFFFEF9C"/>
      </colorScale>
    </cfRule>
    <cfRule type="top10" dxfId="80" priority="90" rank="50"/>
    <cfRule type="colorScale" priority="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2">
      <colorScale>
        <cfvo type="percent" val="50"/>
        <cfvo type="max"/>
        <color rgb="FFFF7128"/>
        <color rgb="FFFFEF9C"/>
      </colorScale>
    </cfRule>
  </conditionalFormatting>
  <conditionalFormatting sqref="K31">
    <cfRule type="top10" dxfId="79" priority="103" rank="4"/>
    <cfRule type="cellIs" dxfId="78" priority="104" operator="equal">
      <formula>5</formula>
    </cfRule>
  </conditionalFormatting>
  <conditionalFormatting sqref="K32">
    <cfRule type="top10" dxfId="77" priority="97" rank="4"/>
    <cfRule type="cellIs" dxfId="76" priority="98" operator="equal">
      <formula>5</formula>
    </cfRule>
  </conditionalFormatting>
  <conditionalFormatting sqref="L31:L32">
    <cfRule type="cellIs" priority="5" operator="between">
      <formula>0.5</formula>
      <formula>1</formula>
    </cfRule>
  </conditionalFormatting>
  <conditionalFormatting sqref="L31">
    <cfRule type="colorScale" priority="1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5" priority="156" operator="equal">
      <formula>5</formula>
    </cfRule>
    <cfRule type="cellIs" dxfId="74" priority="157" operator="greaterThan">
      <formula>0.5</formula>
    </cfRule>
    <cfRule type="iconSet" priority="158">
      <iconSet iconSet="4Rating">
        <cfvo type="percent" val="0"/>
        <cfvo type="percent" val="25"/>
        <cfvo type="percent" val="50"/>
        <cfvo type="percent" val="75"/>
      </iconSet>
    </cfRule>
    <cfRule type="iconSet" priority="159">
      <iconSet iconSet="3Arrows">
        <cfvo type="percent" val="0"/>
        <cfvo type="percent" val="33"/>
        <cfvo type="percent" val="67"/>
      </iconSet>
    </cfRule>
    <cfRule type="colorScale" priority="160">
      <colorScale>
        <cfvo type="min"/>
        <cfvo type="max"/>
        <color rgb="FFFF7128"/>
        <color rgb="FFFFEF9C"/>
      </colorScale>
    </cfRule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3" priority="162" percent="1" rank="50"/>
    <cfRule type="dataBar" priority="1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{060A2855-34FD-4EA2-966E-375BB39F8B30}</x14:id>
        </ext>
      </extLst>
    </cfRule>
    <cfRule type="colorScale" priority="164">
      <colorScale>
        <cfvo type="min"/>
        <cfvo type="max"/>
        <color rgb="FFFF7128"/>
        <color rgb="FFFFEF9C"/>
      </colorScale>
    </cfRule>
    <cfRule type="top10" dxfId="72" priority="165" rank="50"/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7">
      <colorScale>
        <cfvo type="percent" val="50"/>
        <cfvo type="max"/>
        <color rgb="FFFF7128"/>
        <color rgb="FFFFEF9C"/>
      </colorScale>
    </cfRule>
  </conditionalFormatting>
  <conditionalFormatting sqref="L32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" priority="68" operator="equal">
      <formula>5</formula>
    </cfRule>
    <cfRule type="cellIs" dxfId="70" priority="69" operator="greaterThan">
      <formula>0.5</formula>
    </cfRule>
    <cfRule type="iconSet" priority="70">
      <iconSet iconSet="4Rating">
        <cfvo type="percent" val="0"/>
        <cfvo type="percent" val="25"/>
        <cfvo type="percent" val="50"/>
        <cfvo type="percent" val="75"/>
      </iconSet>
    </cfRule>
    <cfRule type="iconSet" priority="71">
      <iconSet iconSet="3Arrows">
        <cfvo type="percent" val="0"/>
        <cfvo type="percent" val="33"/>
        <cfvo type="percent" val="67"/>
      </iconSet>
    </cfRule>
    <cfRule type="colorScale" priority="72">
      <colorScale>
        <cfvo type="min"/>
        <cfvo type="max"/>
        <color rgb="FFFF7128"/>
        <color rgb="FFFFEF9C"/>
      </colorScale>
    </cfRule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9" priority="74" percent="1" rank="50"/>
    <cfRule type="dataBar" priority="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{E967D132-7DBF-458B-9FEA-42E5BB3BFF61}</x14:id>
        </ext>
      </extLst>
    </cfRule>
    <cfRule type="colorScale" priority="76">
      <colorScale>
        <cfvo type="min"/>
        <cfvo type="max"/>
        <color rgb="FFFF7128"/>
        <color rgb="FFFFEF9C"/>
      </colorScale>
    </cfRule>
    <cfRule type="top10" dxfId="68" priority="77" rank="50"/>
    <cfRule type="colorScale" priority="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9">
      <colorScale>
        <cfvo type="percent" val="50"/>
        <cfvo type="max"/>
        <color rgb="FFFF7128"/>
        <color rgb="FFFFEF9C"/>
      </colorScale>
    </cfRule>
  </conditionalFormatting>
  <conditionalFormatting sqref="N31:N32">
    <cfRule type="cellIs" dxfId="67" priority="3" operator="greaterThan">
      <formula>0.5</formula>
    </cfRule>
    <cfRule type="cellIs" priority="4" operator="between">
      <formula>0.5</formula>
      <formula>1</formula>
    </cfRule>
  </conditionalFormatting>
  <conditionalFormatting sqref="N31">
    <cfRule type="iconSet" priority="144">
      <iconSet iconSet="4Rating">
        <cfvo type="percent" val="0"/>
        <cfvo type="percent" val="25"/>
        <cfvo type="percent" val="50"/>
        <cfvo type="percent" val="75"/>
      </iconSet>
    </cfRule>
    <cfRule type="iconSet" priority="145">
      <iconSet iconSet="3Arrows">
        <cfvo type="percent" val="0"/>
        <cfvo type="percent" val="33"/>
        <cfvo type="percent" val="67"/>
      </iconSet>
    </cfRule>
    <cfRule type="colorScale" priority="1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6" priority="149" percent="1" rank="50"/>
    <cfRule type="dataBar" priority="1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{84C0C348-41BA-4B2F-A744-3058A4ECFDBD}</x14:id>
        </ext>
      </extLst>
    </cfRule>
    <cfRule type="colorScale" priority="151">
      <colorScale>
        <cfvo type="min"/>
        <cfvo type="max"/>
        <color rgb="FFFF7128"/>
        <color rgb="FFFFEF9C"/>
      </colorScale>
    </cfRule>
    <cfRule type="top10" dxfId="65" priority="152" rank="50"/>
    <cfRule type="colorScale" priority="1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4">
      <colorScale>
        <cfvo type="percent" val="50"/>
        <cfvo type="max"/>
        <color rgb="FFFF7128"/>
        <color rgb="FFFFEF9C"/>
      </colorScale>
    </cfRule>
  </conditionalFormatting>
  <conditionalFormatting sqref="N32">
    <cfRule type="iconSet" priority="56">
      <iconSet iconSet="4Rating">
        <cfvo type="percent" val="0"/>
        <cfvo type="percent" val="25"/>
        <cfvo type="percent" val="50"/>
        <cfvo type="percent" val="75"/>
      </iconSet>
    </cfRule>
    <cfRule type="iconSet" priority="57">
      <iconSet iconSet="3Arrows">
        <cfvo type="percent" val="0"/>
        <cfvo type="percent" val="33"/>
        <cfvo type="percent" val="67"/>
      </iconSet>
    </cfRule>
    <cfRule type="colorScale" priority="5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9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4" priority="61" percent="1" rank="50"/>
    <cfRule type="dataBar" priority="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{98348782-C125-4618-8608-EBB74E09469F}</x14:id>
        </ext>
      </extLst>
    </cfRule>
    <cfRule type="colorScale" priority="63">
      <colorScale>
        <cfvo type="min"/>
        <cfvo type="max"/>
        <color rgb="FFFF7128"/>
        <color rgb="FFFFEF9C"/>
      </colorScale>
    </cfRule>
    <cfRule type="top10" dxfId="63" priority="64" rank="50"/>
    <cfRule type="colorScale" priority="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6">
      <colorScale>
        <cfvo type="percent" val="50"/>
        <cfvo type="max"/>
        <color rgb="FFFF7128"/>
        <color rgb="FFFFEF9C"/>
      </colorScale>
    </cfRule>
  </conditionalFormatting>
  <conditionalFormatting sqref="R31">
    <cfRule type="top10" dxfId="62" priority="101" rank="4"/>
    <cfRule type="cellIs" dxfId="61" priority="102" operator="equal">
      <formula>5</formula>
    </cfRule>
  </conditionalFormatting>
  <conditionalFormatting sqref="R31:R32">
    <cfRule type="cellIs" dxfId="60" priority="13" operator="lessThan">
      <formula>5</formula>
    </cfRule>
    <cfRule type="cellIs" dxfId="59" priority="14" operator="equal">
      <formula>5</formula>
    </cfRule>
  </conditionalFormatting>
  <conditionalFormatting sqref="R32">
    <cfRule type="top10" dxfId="58" priority="95" rank="4"/>
    <cfRule type="cellIs" dxfId="57" priority="96" operator="equal">
      <formula>5</formula>
    </cfRule>
  </conditionalFormatting>
  <conditionalFormatting sqref="S31:S32">
    <cfRule type="cellIs" priority="1" operator="between">
      <formula>0.5</formula>
      <formula>1</formula>
    </cfRule>
  </conditionalFormatting>
  <conditionalFormatting sqref="S31">
    <cfRule type="colorScale" priority="1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119" operator="equal">
      <formula>5</formula>
    </cfRule>
    <cfRule type="cellIs" dxfId="55" priority="120" operator="greaterThan">
      <formula>0.5</formula>
    </cfRule>
    <cfRule type="iconSet" priority="121">
      <iconSet iconSet="4Rating">
        <cfvo type="percent" val="0"/>
        <cfvo type="percent" val="25"/>
        <cfvo type="percent" val="50"/>
        <cfvo type="percent" val="75"/>
      </iconSet>
    </cfRule>
    <cfRule type="iconSet" priority="122">
      <iconSet iconSet="3Arrows">
        <cfvo type="percent" val="0"/>
        <cfvo type="percent" val="33"/>
        <cfvo type="percent" val="67"/>
      </iconSet>
    </cfRule>
    <cfRule type="colorScale" priority="123">
      <colorScale>
        <cfvo type="min"/>
        <cfvo type="max"/>
        <color rgb="FFFF7128"/>
        <color rgb="FFFFEF9C"/>
      </colorScale>
    </cfRule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4" priority="125" percent="1" rank="50"/>
    <cfRule type="dataBar" priority="1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{F7345CCD-3DB7-4353-AB06-267FBCC8AAE9}</x14:id>
        </ext>
      </extLst>
    </cfRule>
    <cfRule type="colorScale" priority="127">
      <colorScale>
        <cfvo type="min"/>
        <cfvo type="max"/>
        <color rgb="FFFF7128"/>
        <color rgb="FFFFEF9C"/>
      </colorScale>
    </cfRule>
    <cfRule type="top10" dxfId="53" priority="128" rank="50"/>
    <cfRule type="colorScale" priority="1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percent" val="50"/>
        <cfvo type="max"/>
        <color rgb="FFFF7128"/>
        <color rgb="FFFFEF9C"/>
      </colorScale>
    </cfRule>
  </conditionalFormatting>
  <conditionalFormatting sqref="S32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2" priority="31" operator="equal">
      <formula>5</formula>
    </cfRule>
    <cfRule type="cellIs" dxfId="51" priority="32" operator="greaterThan">
      <formula>0.5</formula>
    </cfRule>
    <cfRule type="iconSet" priority="33">
      <iconSet iconSet="4Rating">
        <cfvo type="percent" val="0"/>
        <cfvo type="percent" val="25"/>
        <cfvo type="percent" val="50"/>
        <cfvo type="percent" val="75"/>
      </iconSet>
    </cfRule>
    <cfRule type="iconSet" priority="34">
      <iconSet iconSet="3Arrows">
        <cfvo type="percent" val="0"/>
        <cfvo type="percent" val="33"/>
        <cfvo type="percent" val="67"/>
      </iconSet>
    </cfRule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0" priority="37" percent="1" rank="50"/>
    <cfRule type="dataBar" priority="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{A5438E97-5FAC-47B3-BF61-95F11C3A2965}</x14:id>
        </ext>
      </extLst>
    </cfRule>
    <cfRule type="colorScale" priority="39">
      <colorScale>
        <cfvo type="min"/>
        <cfvo type="max"/>
        <color rgb="FFFF7128"/>
        <color rgb="FFFFEF9C"/>
      </colorScale>
    </cfRule>
    <cfRule type="top10" dxfId="49" priority="40" rank="50"/>
    <cfRule type="colorScale" priority="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">
      <colorScale>
        <cfvo type="percent" val="50"/>
        <cfvo type="max"/>
        <color rgb="FFFF7128"/>
        <color rgb="FFFFEF9C"/>
      </colorScale>
    </cfRule>
  </conditionalFormatting>
  <conditionalFormatting sqref="T31">
    <cfRule type="top10" dxfId="48" priority="99" rank="4"/>
    <cfRule type="cellIs" dxfId="47" priority="100" operator="equal">
      <formula>5</formula>
    </cfRule>
  </conditionalFormatting>
  <conditionalFormatting sqref="T31:T32">
    <cfRule type="cellIs" dxfId="46" priority="17" operator="lessThan">
      <formula>5</formula>
    </cfRule>
    <cfRule type="cellIs" dxfId="45" priority="18" operator="equal">
      <formula>5</formula>
    </cfRule>
  </conditionalFormatting>
  <conditionalFormatting sqref="T32">
    <cfRule type="cellIs" dxfId="44" priority="11" operator="lessThan">
      <formula>5</formula>
    </cfRule>
    <cfRule type="cellIs" dxfId="43" priority="12" operator="equal">
      <formula>5</formula>
    </cfRule>
    <cfRule type="top10" dxfId="42" priority="15" rank="4"/>
    <cfRule type="cellIs" dxfId="41" priority="16" operator="equal">
      <formula>5</formula>
    </cfRule>
  </conditionalFormatting>
  <conditionalFormatting sqref="U31:U32">
    <cfRule type="cellIs" priority="2" operator="between">
      <formula>0.5</formula>
      <formula>1</formula>
    </cfRule>
  </conditionalFormatting>
  <conditionalFormatting sqref="U31">
    <cfRule type="colorScale" priority="1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132" operator="equal">
      <formula>5</formula>
    </cfRule>
    <cfRule type="cellIs" dxfId="39" priority="133" operator="greaterThan">
      <formula>0.5</formula>
    </cfRule>
    <cfRule type="iconSet" priority="134">
      <iconSet iconSet="4Rating">
        <cfvo type="percent" val="0"/>
        <cfvo type="percent" val="25"/>
        <cfvo type="percent" val="50"/>
        <cfvo type="percent" val="75"/>
      </iconSet>
    </cfRule>
    <cfRule type="iconSet" priority="135">
      <iconSet iconSet="3Arrows">
        <cfvo type="percent" val="0"/>
        <cfvo type="percent" val="33"/>
        <cfvo type="percent" val="67"/>
      </iconSet>
    </cfRule>
    <cfRule type="colorScale" priority="136">
      <colorScale>
        <cfvo type="min"/>
        <cfvo type="max"/>
        <color rgb="FFFF7128"/>
        <color rgb="FFFFEF9C"/>
      </colorScale>
    </cfRule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8" priority="138" percent="1" rank="50"/>
    <cfRule type="dataBar" priority="1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{08C358BE-3CF1-47A9-AE8E-B4A1307645F9}</x14:id>
        </ext>
      </extLst>
    </cfRule>
    <cfRule type="colorScale" priority="140">
      <colorScale>
        <cfvo type="min"/>
        <cfvo type="max"/>
        <color rgb="FFFF7128"/>
        <color rgb="FFFFEF9C"/>
      </colorScale>
    </cfRule>
    <cfRule type="top10" dxfId="37" priority="141" rank="50"/>
    <cfRule type="colorScale" priority="1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percent" val="50"/>
        <cfvo type="max"/>
        <color rgb="FFFF7128"/>
        <color rgb="FFFFEF9C"/>
      </colorScale>
    </cfRule>
  </conditionalFormatting>
  <conditionalFormatting sqref="U32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44" operator="equal">
      <formula>5</formula>
    </cfRule>
    <cfRule type="cellIs" dxfId="35" priority="45" operator="greaterThan">
      <formula>0.5</formula>
    </cfRule>
    <cfRule type="iconSet" priority="46">
      <iconSet iconSet="4Rating">
        <cfvo type="percent" val="0"/>
        <cfvo type="percent" val="25"/>
        <cfvo type="percent" val="50"/>
        <cfvo type="percent" val="75"/>
      </iconSet>
    </cfRule>
    <cfRule type="iconSet" priority="47">
      <iconSet iconSet="3Arrows">
        <cfvo type="percent" val="0"/>
        <cfvo type="percent" val="33"/>
        <cfvo type="percent" val="67"/>
      </iconSet>
    </cfRule>
    <cfRule type="colorScale" priority="48">
      <colorScale>
        <cfvo type="min"/>
        <cfvo type="max"/>
        <color rgb="FFFF7128"/>
        <color rgb="FFFFEF9C"/>
      </colorScale>
    </cfRule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4" priority="50" percent="1" rank="50"/>
    <cfRule type="dataBar" priority="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{BB10D6FE-167D-4C3F-89D1-099405D252CF}</x14:id>
        </ext>
      </extLst>
    </cfRule>
    <cfRule type="colorScale" priority="52">
      <colorScale>
        <cfvo type="min"/>
        <cfvo type="max"/>
        <color rgb="FFFF7128"/>
        <color rgb="FFFFEF9C"/>
      </colorScale>
    </cfRule>
    <cfRule type="top10" dxfId="33" priority="53" rank="50"/>
    <cfRule type="colorScale" priority="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5">
      <colorScale>
        <cfvo type="percent" val="50"/>
        <cfvo type="max"/>
        <color rgb="FFFF7128"/>
        <color rgb="FFFFEF9C"/>
      </colorScale>
    </cfRule>
  </conditionalFormatting>
  <conditionalFormatting sqref="W31:W32">
    <cfRule type="cellIs" dxfId="32" priority="9" operator="greaterThan">
      <formula>0.5</formula>
    </cfRule>
    <cfRule type="cellIs" priority="10" operator="between">
      <formula>0.5</formula>
      <formula>1</formula>
    </cfRule>
  </conditionalFormatting>
  <conditionalFormatting sqref="W31">
    <cfRule type="iconSet" priority="107">
      <iconSet iconSet="4Rating">
        <cfvo type="percent" val="0"/>
        <cfvo type="percent" val="25"/>
        <cfvo type="percent" val="50"/>
        <cfvo type="percent" val="75"/>
      </iconSet>
    </cfRule>
    <cfRule type="iconSet" priority="108">
      <iconSet iconSet="3Arrows">
        <cfvo type="percent" val="0"/>
        <cfvo type="percent" val="33"/>
        <cfvo type="percent" val="67"/>
      </iconSet>
    </cfRule>
    <cfRule type="colorScale" priority="10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0">
      <colorScale>
        <cfvo type="min"/>
        <cfvo type="max"/>
        <color rgb="FFFF7128"/>
        <color rgb="FFFFEF9C"/>
      </colorScale>
    </cfRule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1" priority="112" percent="1" rank="50"/>
    <cfRule type="dataBar" priority="1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{A3AA79C1-3A50-4CD0-ABE0-106B5A0D8362}</x14:id>
        </ext>
      </extLst>
    </cfRule>
    <cfRule type="colorScale" priority="114">
      <colorScale>
        <cfvo type="min"/>
        <cfvo type="max"/>
        <color rgb="FFFF7128"/>
        <color rgb="FFFFEF9C"/>
      </colorScale>
    </cfRule>
    <cfRule type="top10" dxfId="30" priority="115" rank="50"/>
    <cfRule type="colorScale" priority="1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7">
      <colorScale>
        <cfvo type="percent" val="50"/>
        <cfvo type="max"/>
        <color rgb="FFFF7128"/>
        <color rgb="FFFFEF9C"/>
      </colorScale>
    </cfRule>
  </conditionalFormatting>
  <conditionalFormatting sqref="W32"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9" priority="24" percent="1" rank="50"/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{898124EE-010E-4FD4-97F5-28F09AB666AF}</x14:id>
        </ext>
      </extLst>
    </cfRule>
    <cfRule type="colorScale" priority="26">
      <colorScale>
        <cfvo type="min"/>
        <cfvo type="max"/>
        <color rgb="FFFF7128"/>
        <color rgb="FFFFEF9C"/>
      </colorScale>
    </cfRule>
    <cfRule type="top10" dxfId="28" priority="27" rank="50"/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">
      <colorScale>
        <cfvo type="percent" val="50"/>
        <cfvo type="max"/>
        <color rgb="FFFF7128"/>
        <color rgb="FFFFEF9C"/>
      </colorScale>
    </cfRule>
  </conditionalFormatting>
  <conditionalFormatting sqref="I7:I30">
    <cfRule type="top10" dxfId="27" priority="367" rank="4"/>
    <cfRule type="cellIs" dxfId="26" priority="368" operator="equal">
      <formula>5</formula>
    </cfRule>
  </conditionalFormatting>
  <conditionalFormatting sqref="J7:J30">
    <cfRule type="colorScale" priority="3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380" operator="equal">
      <formula>5</formula>
    </cfRule>
    <cfRule type="cellIs" dxfId="24" priority="381" operator="greaterThan">
      <formula>0.5</formula>
    </cfRule>
    <cfRule type="iconSet" priority="382">
      <iconSet iconSet="4Rating">
        <cfvo type="percent" val="0"/>
        <cfvo type="percent" val="25"/>
        <cfvo type="percent" val="50"/>
        <cfvo type="percent" val="75"/>
      </iconSet>
    </cfRule>
    <cfRule type="iconSet" priority="383">
      <iconSet iconSet="3Arrows">
        <cfvo type="percent" val="0"/>
        <cfvo type="percent" val="33"/>
        <cfvo type="percent" val="67"/>
      </iconSet>
    </cfRule>
    <cfRule type="colorScale" priority="384">
      <colorScale>
        <cfvo type="min"/>
        <cfvo type="max"/>
        <color rgb="FFFF7128"/>
        <color rgb="FFFFEF9C"/>
      </colorScale>
    </cfRule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" priority="386" percent="1" rank="50"/>
    <cfRule type="dataBar" priority="3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{9CBEDEE1-67CD-445E-94AD-527E6E18D6FF}</x14:id>
        </ext>
      </extLst>
    </cfRule>
    <cfRule type="colorScale" priority="388">
      <colorScale>
        <cfvo type="min"/>
        <cfvo type="max"/>
        <color rgb="FFFF7128"/>
        <color rgb="FFFFEF9C"/>
      </colorScale>
    </cfRule>
    <cfRule type="top10" dxfId="22" priority="389" rank="50"/>
    <cfRule type="colorScale" priority="3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1">
      <colorScale>
        <cfvo type="percent" val="50"/>
        <cfvo type="max"/>
        <color rgb="FFFF7128"/>
        <color rgb="FFFFEF9C"/>
      </colorScale>
    </cfRule>
  </conditionalFormatting>
  <conditionalFormatting sqref="K7:K30">
    <cfRule type="top10" dxfId="21" priority="405" rank="4"/>
    <cfRule type="cellIs" dxfId="20" priority="406" operator="equal">
      <formula>5</formula>
    </cfRule>
  </conditionalFormatting>
  <conditionalFormatting sqref="L7:L30">
    <cfRule type="colorScale" priority="4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410" operator="equal">
      <formula>5</formula>
    </cfRule>
    <cfRule type="cellIs" dxfId="18" priority="411" operator="greaterThan">
      <formula>0.5</formula>
    </cfRule>
    <cfRule type="iconSet" priority="412">
      <iconSet iconSet="4Rating">
        <cfvo type="percent" val="0"/>
        <cfvo type="percent" val="25"/>
        <cfvo type="percent" val="50"/>
        <cfvo type="percent" val="75"/>
      </iconSet>
    </cfRule>
    <cfRule type="iconSet" priority="413">
      <iconSet iconSet="3Arrows">
        <cfvo type="percent" val="0"/>
        <cfvo type="percent" val="33"/>
        <cfvo type="percent" val="67"/>
      </iconSet>
    </cfRule>
    <cfRule type="colorScale" priority="414">
      <colorScale>
        <cfvo type="min"/>
        <cfvo type="max"/>
        <color rgb="FFFF7128"/>
        <color rgb="FFFFEF9C"/>
      </colorScale>
    </cfRule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" priority="416" percent="1" rank="50"/>
    <cfRule type="dataBar" priority="4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{44FB6D7B-47B8-4AD7-B6AD-AB5BF1FCF0FA}</x14:id>
        </ext>
      </extLst>
    </cfRule>
    <cfRule type="colorScale" priority="418">
      <colorScale>
        <cfvo type="min"/>
        <cfvo type="max"/>
        <color rgb="FFFF7128"/>
        <color rgb="FFFFEF9C"/>
      </colorScale>
    </cfRule>
    <cfRule type="top10" dxfId="16" priority="419" rank="50"/>
    <cfRule type="colorScale" priority="4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1">
      <colorScale>
        <cfvo type="percent" val="50"/>
        <cfvo type="max"/>
        <color rgb="FFFF7128"/>
        <color rgb="FFFFEF9C"/>
      </colorScale>
    </cfRule>
  </conditionalFormatting>
  <conditionalFormatting sqref="N7:N30">
    <cfRule type="iconSet" priority="443">
      <iconSet iconSet="4Rating">
        <cfvo type="percent" val="0"/>
        <cfvo type="percent" val="25"/>
        <cfvo type="percent" val="50"/>
        <cfvo type="percent" val="75"/>
      </iconSet>
    </cfRule>
    <cfRule type="iconSet" priority="444">
      <iconSet iconSet="3Arrows">
        <cfvo type="percent" val="0"/>
        <cfvo type="percent" val="33"/>
        <cfvo type="percent" val="67"/>
      </iconSet>
    </cfRule>
    <cfRule type="colorScale" priority="4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6">
      <colorScale>
        <cfvo type="min"/>
        <cfvo type="max"/>
        <color rgb="FFFF7128"/>
        <color rgb="FFFFEF9C"/>
      </colorScale>
    </cfRule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" priority="448" percent="1" rank="50"/>
    <cfRule type="dataBar" priority="44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{6BF03FA0-1FB0-471E-83BC-67FC5EA84C64}</x14:id>
        </ext>
      </extLst>
    </cfRule>
    <cfRule type="colorScale" priority="450">
      <colorScale>
        <cfvo type="min"/>
        <cfvo type="max"/>
        <color rgb="FFFF7128"/>
        <color rgb="FFFFEF9C"/>
      </colorScale>
    </cfRule>
    <cfRule type="top10" dxfId="14" priority="451" rank="50"/>
    <cfRule type="colorScale" priority="4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3">
      <colorScale>
        <cfvo type="percent" val="50"/>
        <cfvo type="max"/>
        <color rgb="FFFF7128"/>
        <color rgb="FFFFEF9C"/>
      </colorScale>
    </cfRule>
  </conditionalFormatting>
  <conditionalFormatting sqref="R7:R30">
    <cfRule type="top10" dxfId="13" priority="465" rank="4"/>
    <cfRule type="cellIs" dxfId="12" priority="466" operator="equal">
      <formula>5</formula>
    </cfRule>
  </conditionalFormatting>
  <conditionalFormatting sqref="S7:S30">
    <cfRule type="colorScale" priority="4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470" operator="equal">
      <formula>5</formula>
    </cfRule>
    <cfRule type="cellIs" dxfId="10" priority="471" operator="greaterThan">
      <formula>0.5</formula>
    </cfRule>
    <cfRule type="iconSet" priority="472">
      <iconSet iconSet="4Rating">
        <cfvo type="percent" val="0"/>
        <cfvo type="percent" val="25"/>
        <cfvo type="percent" val="50"/>
        <cfvo type="percent" val="75"/>
      </iconSet>
    </cfRule>
    <cfRule type="iconSet" priority="473">
      <iconSet iconSet="3Arrows">
        <cfvo type="percent" val="0"/>
        <cfvo type="percent" val="33"/>
        <cfvo type="percent" val="67"/>
      </iconSet>
    </cfRule>
    <cfRule type="colorScale" priority="474">
      <colorScale>
        <cfvo type="min"/>
        <cfvo type="max"/>
        <color rgb="FFFF7128"/>
        <color rgb="FFFFEF9C"/>
      </colorScale>
    </cfRule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" priority="476" percent="1" rank="50"/>
    <cfRule type="dataBar" priority="4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{3ECB142B-8851-4783-9AE7-47A91F48D250}</x14:id>
        </ext>
      </extLst>
    </cfRule>
    <cfRule type="colorScale" priority="478">
      <colorScale>
        <cfvo type="min"/>
        <cfvo type="max"/>
        <color rgb="FFFF7128"/>
        <color rgb="FFFFEF9C"/>
      </colorScale>
    </cfRule>
    <cfRule type="top10" dxfId="8" priority="479" rank="50"/>
    <cfRule type="colorScale" priority="4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1">
      <colorScale>
        <cfvo type="percent" val="50"/>
        <cfvo type="max"/>
        <color rgb="FFFF7128"/>
        <color rgb="FFFFEF9C"/>
      </colorScale>
    </cfRule>
  </conditionalFormatting>
  <conditionalFormatting sqref="T7:T30">
    <cfRule type="top10" dxfId="7" priority="495" rank="4"/>
    <cfRule type="cellIs" dxfId="6" priority="496" operator="equal">
      <formula>5</formula>
    </cfRule>
  </conditionalFormatting>
  <conditionalFormatting sqref="U7:U30">
    <cfRule type="colorScale" priority="4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500" operator="equal">
      <formula>5</formula>
    </cfRule>
    <cfRule type="cellIs" dxfId="4" priority="501" operator="greaterThan">
      <formula>0.5</formula>
    </cfRule>
    <cfRule type="iconSet" priority="502">
      <iconSet iconSet="4Rating">
        <cfvo type="percent" val="0"/>
        <cfvo type="percent" val="25"/>
        <cfvo type="percent" val="50"/>
        <cfvo type="percent" val="75"/>
      </iconSet>
    </cfRule>
    <cfRule type="iconSet" priority="503">
      <iconSet iconSet="3Arrows">
        <cfvo type="percent" val="0"/>
        <cfvo type="percent" val="33"/>
        <cfvo type="percent" val="67"/>
      </iconSet>
    </cfRule>
    <cfRule type="colorScale" priority="504">
      <colorScale>
        <cfvo type="min"/>
        <cfvo type="max"/>
        <color rgb="FFFF7128"/>
        <color rgb="FFFFEF9C"/>
      </colorScale>
    </cfRule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506" percent="1" rank="50"/>
    <cfRule type="dataBar" priority="5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{5092AFC7-205D-4647-9575-AE2F17C227F8}</x14:id>
        </ext>
      </extLst>
    </cfRule>
    <cfRule type="colorScale" priority="508">
      <colorScale>
        <cfvo type="min"/>
        <cfvo type="max"/>
        <color rgb="FFFF7128"/>
        <color rgb="FFFFEF9C"/>
      </colorScale>
    </cfRule>
    <cfRule type="top10" dxfId="2" priority="509" rank="50"/>
    <cfRule type="colorScale" priority="5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1">
      <colorScale>
        <cfvo type="percent" val="50"/>
        <cfvo type="max"/>
        <color rgb="FFFF7128"/>
        <color rgb="FFFFEF9C"/>
      </colorScale>
    </cfRule>
  </conditionalFormatting>
  <conditionalFormatting sqref="W7:W30">
    <cfRule type="iconSet" priority="525">
      <iconSet iconSet="4Rating">
        <cfvo type="percent" val="0"/>
        <cfvo type="percent" val="25"/>
        <cfvo type="percent" val="50"/>
        <cfvo type="percent" val="75"/>
      </iconSet>
    </cfRule>
    <cfRule type="iconSet" priority="526">
      <iconSet iconSet="3Arrows">
        <cfvo type="percent" val="0"/>
        <cfvo type="percent" val="33"/>
        <cfvo type="percent" val="67"/>
      </iconSet>
    </cfRule>
    <cfRule type="colorScale" priority="52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28">
      <colorScale>
        <cfvo type="min"/>
        <cfvo type="max"/>
        <color rgb="FFFF7128"/>
        <color rgb="FFFFEF9C"/>
      </colorScale>
    </cfRule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530" percent="1" rank="50"/>
    <cfRule type="dataBar" priority="53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{E3605634-9933-4410-BFAD-8F8FD854BDB8}</x14:id>
        </ext>
      </extLst>
    </cfRule>
    <cfRule type="colorScale" priority="532">
      <colorScale>
        <cfvo type="min"/>
        <cfvo type="max"/>
        <color rgb="FFFF7128"/>
        <color rgb="FFFFEF9C"/>
      </colorScale>
    </cfRule>
    <cfRule type="top10" dxfId="0" priority="533" rank="50"/>
    <cfRule type="colorScale" priority="5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5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08333333333" right="0.51180555555555596" top="0.94513888888888897" bottom="0.74791666666666701" header="0.511811023622047" footer="0.511811023622047"/>
  <pageSetup scale="5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A2B9A0-3650-461F-B09D-A65E139F133B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J6</xm:sqref>
        </x14:conditionalFormatting>
        <x14:conditionalFormatting xmlns:xm="http://schemas.microsoft.com/office/excel/2006/main">
          <x14:cfRule type="dataBar" id="{859E7433-9E1C-4BAB-A9FE-1E48DF2C81DD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L6</xm:sqref>
        </x14:conditionalFormatting>
        <x14:conditionalFormatting xmlns:xm="http://schemas.microsoft.com/office/excel/2006/main">
          <x14:cfRule type="dataBar" id="{73F2973A-F1A0-46A8-81BC-C6C69DB7BBB0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N6</xm:sqref>
        </x14:conditionalFormatting>
        <x14:conditionalFormatting xmlns:xm="http://schemas.microsoft.com/office/excel/2006/main">
          <x14:cfRule type="dataBar" id="{5A3075B7-17C6-4D70-BB74-6B725AFEBD4C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S6</xm:sqref>
        </x14:conditionalFormatting>
        <x14:conditionalFormatting xmlns:xm="http://schemas.microsoft.com/office/excel/2006/main">
          <x14:cfRule type="dataBar" id="{5D2EE0C7-871F-416C-9E5F-2B481D47271C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U6</xm:sqref>
        </x14:conditionalFormatting>
        <x14:conditionalFormatting xmlns:xm="http://schemas.microsoft.com/office/excel/2006/main">
          <x14:cfRule type="dataBar" id="{DBC89B40-216B-4074-8A59-3B5F9BF8204A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W6</xm:sqref>
        </x14:conditionalFormatting>
        <x14:conditionalFormatting xmlns:xm="http://schemas.microsoft.com/office/excel/2006/main">
          <x14:cfRule type="dataBar" id="{86FC7FB6-5BC5-494F-8A28-1E8C8B43FB9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J31</xm:sqref>
        </x14:conditionalFormatting>
        <x14:conditionalFormatting xmlns:xm="http://schemas.microsoft.com/office/excel/2006/main">
          <x14:cfRule type="dataBar" id="{32D523B6-AB5E-4E0A-8844-6A609108517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J32</xm:sqref>
        </x14:conditionalFormatting>
        <x14:conditionalFormatting xmlns:xm="http://schemas.microsoft.com/office/excel/2006/main">
          <x14:cfRule type="dataBar" id="{060A2855-34FD-4EA2-966E-375BB39F8B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L31</xm:sqref>
        </x14:conditionalFormatting>
        <x14:conditionalFormatting xmlns:xm="http://schemas.microsoft.com/office/excel/2006/main">
          <x14:cfRule type="dataBar" id="{E967D132-7DBF-458B-9FEA-42E5BB3BFF6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L32</xm:sqref>
        </x14:conditionalFormatting>
        <x14:conditionalFormatting xmlns:xm="http://schemas.microsoft.com/office/excel/2006/main">
          <x14:cfRule type="dataBar" id="{84C0C348-41BA-4B2F-A744-3058A4ECFD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N31</xm:sqref>
        </x14:conditionalFormatting>
        <x14:conditionalFormatting xmlns:xm="http://schemas.microsoft.com/office/excel/2006/main">
          <x14:cfRule type="dataBar" id="{98348782-C125-4618-8608-EBB74E09469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N32</xm:sqref>
        </x14:conditionalFormatting>
        <x14:conditionalFormatting xmlns:xm="http://schemas.microsoft.com/office/excel/2006/main">
          <x14:cfRule type="dataBar" id="{F7345CCD-3DB7-4353-AB06-267FBCC8AAE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S31</xm:sqref>
        </x14:conditionalFormatting>
        <x14:conditionalFormatting xmlns:xm="http://schemas.microsoft.com/office/excel/2006/main">
          <x14:cfRule type="dataBar" id="{A5438E97-5FAC-47B3-BF61-95F11C3A296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S32</xm:sqref>
        </x14:conditionalFormatting>
        <x14:conditionalFormatting xmlns:xm="http://schemas.microsoft.com/office/excel/2006/main">
          <x14:cfRule type="dataBar" id="{08C358BE-3CF1-47A9-AE8E-B4A1307645F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U31</xm:sqref>
        </x14:conditionalFormatting>
        <x14:conditionalFormatting xmlns:xm="http://schemas.microsoft.com/office/excel/2006/main">
          <x14:cfRule type="dataBar" id="{BB10D6FE-167D-4C3F-89D1-099405D252C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U32</xm:sqref>
        </x14:conditionalFormatting>
        <x14:conditionalFormatting xmlns:xm="http://schemas.microsoft.com/office/excel/2006/main">
          <x14:cfRule type="dataBar" id="{A3AA79C1-3A50-4CD0-ABE0-106B5A0D836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W31</xm:sqref>
        </x14:conditionalFormatting>
        <x14:conditionalFormatting xmlns:xm="http://schemas.microsoft.com/office/excel/2006/main">
          <x14:cfRule type="dataBar" id="{898124EE-010E-4FD4-97F5-28F09AB666A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W32</xm:sqref>
        </x14:conditionalFormatting>
        <x14:conditionalFormatting xmlns:xm="http://schemas.microsoft.com/office/excel/2006/main">
          <x14:cfRule type="dataBar" id="{9CBEDEE1-67CD-445E-94AD-527E6E18D6FF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J7:J30</xm:sqref>
        </x14:conditionalFormatting>
        <x14:conditionalFormatting xmlns:xm="http://schemas.microsoft.com/office/excel/2006/main">
          <x14:cfRule type="dataBar" id="{44FB6D7B-47B8-4AD7-B6AD-AB5BF1FCF0FA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L7:L30</xm:sqref>
        </x14:conditionalFormatting>
        <x14:conditionalFormatting xmlns:xm="http://schemas.microsoft.com/office/excel/2006/main">
          <x14:cfRule type="dataBar" id="{6BF03FA0-1FB0-471E-83BC-67FC5EA84C64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N7:N30</xm:sqref>
        </x14:conditionalFormatting>
        <x14:conditionalFormatting xmlns:xm="http://schemas.microsoft.com/office/excel/2006/main">
          <x14:cfRule type="dataBar" id="{3ECB142B-8851-4783-9AE7-47A91F48D250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S7:S30</xm:sqref>
        </x14:conditionalFormatting>
        <x14:conditionalFormatting xmlns:xm="http://schemas.microsoft.com/office/excel/2006/main">
          <x14:cfRule type="dataBar" id="{5092AFC7-205D-4647-9575-AE2F17C227F8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U7:U30</xm:sqref>
        </x14:conditionalFormatting>
        <x14:conditionalFormatting xmlns:xm="http://schemas.microsoft.com/office/excel/2006/main">
          <x14:cfRule type="dataBar" id="{E3605634-9933-4410-BFAD-8F8FD854BDB8}">
            <x14:dataBar axisPosition="none">
              <x14:cfvo type="percent">
                <xm:f>0.5</xm:f>
              </x14:cfvo>
              <x14:cfvo type="max"/>
              <x14:negativeFillColor rgb="FF638EC6"/>
            </x14:dataBar>
          </x14:cfRule>
          <xm:sqref>W7:W30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showGridLines="0" topLeftCell="A11" zoomScale="90" zoomScaleNormal="90" workbookViewId="0">
      <selection activeCell="N19" sqref="N19"/>
    </sheetView>
  </sheetViews>
  <sheetFormatPr baseColWidth="10" defaultColWidth="0" defaultRowHeight="11.25" zeroHeight="1" x14ac:dyDescent="0.2"/>
  <cols>
    <col min="1" max="1" width="1.7109375" style="15" customWidth="1"/>
    <col min="2" max="2" width="13.28515625" style="15" customWidth="1"/>
    <col min="3" max="3" width="20.7109375" style="15" customWidth="1"/>
    <col min="4" max="4" width="11.42578125" style="15"/>
    <col min="5" max="5" width="6.7109375" style="15" customWidth="1"/>
    <col min="6" max="6" width="25.28515625" style="15" customWidth="1"/>
    <col min="7" max="9" width="21.140625" style="15" customWidth="1"/>
    <col min="10" max="11" width="21.42578125" style="15" customWidth="1"/>
    <col min="12" max="12" width="11.42578125" style="15"/>
    <col min="13" max="13" width="10.7109375" style="15" customWidth="1"/>
    <col min="14" max="14" width="13.42578125" style="15" customWidth="1"/>
    <col min="15" max="15" width="23" style="15" customWidth="1"/>
    <col min="16" max="16" width="24" style="15" customWidth="1"/>
    <col min="17" max="17" width="17" style="15" customWidth="1"/>
    <col min="18" max="18" width="24" style="15" customWidth="1"/>
    <col min="19" max="19" width="23.28515625" style="15" customWidth="1"/>
    <col min="20" max="21" width="11.42578125" style="15"/>
    <col min="22" max="22" width="19" style="15" customWidth="1"/>
    <col min="23" max="23" width="28" style="15" customWidth="1"/>
    <col min="24" max="16384" width="11.42578125" style="15" hidden="1"/>
  </cols>
  <sheetData>
    <row r="1" spans="1:25" ht="13.5" customHeight="1" x14ac:dyDescent="0.25">
      <c r="A1" s="16" t="s">
        <v>86</v>
      </c>
    </row>
    <row r="2" spans="1:25" s="17" customFormat="1" x14ac:dyDescent="0.2"/>
    <row r="3" spans="1:25" s="17" customFormat="1" ht="9.75" customHeight="1" x14ac:dyDescent="0.2">
      <c r="B3" s="18" t="s">
        <v>87</v>
      </c>
      <c r="C3" s="127" t="s">
        <v>88</v>
      </c>
      <c r="D3" s="127"/>
      <c r="F3" s="18" t="s">
        <v>89</v>
      </c>
      <c r="G3" s="19" t="s">
        <v>90</v>
      </c>
      <c r="H3" s="19" t="s">
        <v>91</v>
      </c>
      <c r="I3" s="127" t="s">
        <v>92</v>
      </c>
      <c r="J3" s="127"/>
      <c r="K3" s="127"/>
      <c r="L3" s="127"/>
      <c r="N3" s="18" t="s">
        <v>93</v>
      </c>
      <c r="O3" s="127" t="s">
        <v>88</v>
      </c>
      <c r="P3" s="127"/>
      <c r="Q3" s="127"/>
    </row>
    <row r="4" spans="1:25" s="17" customFormat="1" ht="53.25" customHeight="1" x14ac:dyDescent="0.2">
      <c r="B4" s="20" t="s">
        <v>35</v>
      </c>
      <c r="C4" s="122" t="s">
        <v>94</v>
      </c>
      <c r="D4" s="122"/>
      <c r="F4" s="125" t="s">
        <v>37</v>
      </c>
      <c r="G4" s="125" t="s">
        <v>95</v>
      </c>
      <c r="H4" s="126" t="s">
        <v>96</v>
      </c>
      <c r="I4" s="122" t="s">
        <v>97</v>
      </c>
      <c r="J4" s="122"/>
      <c r="K4" s="122"/>
      <c r="L4" s="122"/>
      <c r="N4" s="23" t="s">
        <v>98</v>
      </c>
      <c r="O4" s="122" t="s">
        <v>99</v>
      </c>
      <c r="P4" s="122"/>
      <c r="Q4" s="122"/>
    </row>
    <row r="5" spans="1:25" s="17" customFormat="1" ht="53.25" customHeight="1" x14ac:dyDescent="0.2">
      <c r="B5" s="20" t="s">
        <v>45</v>
      </c>
      <c r="C5" s="122" t="s">
        <v>100</v>
      </c>
      <c r="D5" s="122"/>
      <c r="F5" s="125"/>
      <c r="G5" s="125"/>
      <c r="H5" s="125"/>
      <c r="I5" s="122"/>
      <c r="J5" s="122"/>
      <c r="K5" s="122"/>
      <c r="L5" s="122"/>
      <c r="N5" s="23" t="s">
        <v>101</v>
      </c>
      <c r="O5" s="122" t="s">
        <v>102</v>
      </c>
      <c r="P5" s="122"/>
      <c r="Q5" s="122"/>
    </row>
    <row r="6" spans="1:25" s="17" customFormat="1" ht="60" customHeight="1" x14ac:dyDescent="0.2">
      <c r="F6" s="125"/>
      <c r="G6" s="125"/>
      <c r="H6" s="125"/>
      <c r="I6" s="122"/>
      <c r="J6" s="122"/>
      <c r="K6" s="122"/>
      <c r="L6" s="122"/>
      <c r="N6" s="23" t="s">
        <v>103</v>
      </c>
      <c r="O6" s="122" t="s">
        <v>104</v>
      </c>
      <c r="P6" s="122"/>
      <c r="Q6" s="122"/>
    </row>
    <row r="7" spans="1:25" s="17" customFormat="1" ht="79.5" customHeight="1" x14ac:dyDescent="0.2">
      <c r="B7" s="18" t="s">
        <v>105</v>
      </c>
      <c r="C7" s="127" t="s">
        <v>88</v>
      </c>
      <c r="D7" s="127"/>
      <c r="F7" s="21" t="s">
        <v>106</v>
      </c>
      <c r="G7" s="22" t="s">
        <v>96</v>
      </c>
      <c r="H7" s="22" t="s">
        <v>107</v>
      </c>
      <c r="I7" s="123" t="s">
        <v>108</v>
      </c>
      <c r="J7" s="123"/>
      <c r="K7" s="123"/>
      <c r="L7" s="123"/>
      <c r="N7" s="24" t="s">
        <v>109</v>
      </c>
      <c r="O7" s="122" t="s">
        <v>110</v>
      </c>
      <c r="P7" s="122"/>
      <c r="Q7" s="122"/>
    </row>
    <row r="8" spans="1:25" s="17" customFormat="1" ht="30" customHeight="1" x14ac:dyDescent="0.2">
      <c r="B8" s="25" t="s">
        <v>36</v>
      </c>
      <c r="C8" s="122" t="s">
        <v>111</v>
      </c>
      <c r="D8" s="122"/>
      <c r="F8" s="21" t="s">
        <v>59</v>
      </c>
      <c r="G8" s="22" t="s">
        <v>112</v>
      </c>
      <c r="H8" s="21" t="s">
        <v>113</v>
      </c>
      <c r="I8" s="123" t="s">
        <v>114</v>
      </c>
      <c r="J8" s="123"/>
      <c r="K8" s="123"/>
      <c r="L8" s="123"/>
      <c r="N8" s="24" t="s">
        <v>115</v>
      </c>
      <c r="O8" s="122" t="s">
        <v>116</v>
      </c>
      <c r="P8" s="122"/>
      <c r="Q8" s="122"/>
    </row>
    <row r="9" spans="1:25" s="17" customFormat="1" ht="51.75" customHeight="1" x14ac:dyDescent="0.2">
      <c r="B9" s="25" t="s">
        <v>56</v>
      </c>
      <c r="C9" s="123" t="s">
        <v>117</v>
      </c>
      <c r="D9" s="123"/>
      <c r="F9" s="125" t="s">
        <v>65</v>
      </c>
      <c r="G9" s="125" t="s">
        <v>113</v>
      </c>
      <c r="H9" s="126" t="s">
        <v>118</v>
      </c>
      <c r="I9" s="122" t="s">
        <v>119</v>
      </c>
      <c r="J9" s="122"/>
      <c r="K9" s="122"/>
      <c r="L9" s="122"/>
      <c r="N9" s="24" t="s">
        <v>120</v>
      </c>
      <c r="O9" s="122" t="s">
        <v>121</v>
      </c>
      <c r="P9" s="122"/>
      <c r="Q9" s="122"/>
    </row>
    <row r="10" spans="1:25" s="17" customFormat="1" ht="22.5" customHeight="1" x14ac:dyDescent="0.2">
      <c r="F10" s="125"/>
      <c r="G10" s="125"/>
      <c r="H10" s="125"/>
      <c r="I10" s="122"/>
      <c r="J10" s="122"/>
      <c r="K10" s="122"/>
      <c r="L10" s="122"/>
      <c r="N10" s="123" t="s">
        <v>122</v>
      </c>
      <c r="O10" s="122" t="s">
        <v>123</v>
      </c>
      <c r="P10" s="122"/>
      <c r="Q10" s="122"/>
    </row>
    <row r="11" spans="1:25" s="17" customFormat="1" ht="39" customHeight="1" x14ac:dyDescent="0.2">
      <c r="N11" s="123"/>
      <c r="O11" s="122"/>
      <c r="P11" s="122"/>
      <c r="Q11" s="122"/>
    </row>
    <row r="12" spans="1:25" s="17" customFormat="1" ht="52.5" customHeight="1" x14ac:dyDescent="0.2">
      <c r="H12" s="26"/>
      <c r="I12" s="26"/>
      <c r="N12" s="24" t="s">
        <v>124</v>
      </c>
      <c r="O12" s="122" t="s">
        <v>125</v>
      </c>
      <c r="P12" s="122"/>
      <c r="Q12" s="122"/>
    </row>
    <row r="13" spans="1:25" s="17" customFormat="1" x14ac:dyDescent="0.2">
      <c r="F13" s="26"/>
      <c r="G13" s="26"/>
      <c r="H13" s="26"/>
      <c r="I13" s="26"/>
    </row>
    <row r="14" spans="1:25" s="17" customFormat="1" ht="19.350000000000001" customHeight="1" x14ac:dyDescent="0.2">
      <c r="C14" s="124" t="s">
        <v>126</v>
      </c>
      <c r="D14" s="124"/>
      <c r="F14" s="120" t="s">
        <v>127</v>
      </c>
      <c r="G14" s="120"/>
      <c r="H14" s="120"/>
      <c r="I14" s="120"/>
      <c r="J14" s="120"/>
      <c r="K14" s="120"/>
      <c r="L14" s="120"/>
      <c r="O14" s="120" t="s">
        <v>128</v>
      </c>
      <c r="P14" s="120"/>
      <c r="Q14" s="120"/>
      <c r="R14" s="120"/>
      <c r="S14" s="120"/>
      <c r="T14" s="120"/>
      <c r="U14" s="120"/>
      <c r="X14" s="119" t="s">
        <v>129</v>
      </c>
      <c r="Y14" s="119"/>
    </row>
    <row r="15" spans="1:25" s="17" customFormat="1" ht="63" customHeight="1" x14ac:dyDescent="0.2">
      <c r="C15" s="27" t="s">
        <v>130</v>
      </c>
      <c r="D15" s="27" t="s">
        <v>131</v>
      </c>
      <c r="F15" s="120" t="s">
        <v>128</v>
      </c>
      <c r="G15" s="120"/>
      <c r="H15" s="120"/>
      <c r="I15" s="120"/>
      <c r="J15" s="120"/>
      <c r="K15" s="120"/>
      <c r="L15" s="120"/>
      <c r="N15" s="29"/>
      <c r="O15" s="119" t="s">
        <v>132</v>
      </c>
      <c r="P15" s="119"/>
      <c r="Q15" s="22" t="s">
        <v>133</v>
      </c>
      <c r="R15" s="22" t="s">
        <v>134</v>
      </c>
      <c r="S15" s="22" t="s">
        <v>135</v>
      </c>
      <c r="T15" s="22" t="s">
        <v>136</v>
      </c>
      <c r="U15" s="22" t="s">
        <v>137</v>
      </c>
      <c r="X15" s="28" t="s">
        <v>138</v>
      </c>
      <c r="Y15" s="27" t="s">
        <v>130</v>
      </c>
    </row>
    <row r="16" spans="1:25" s="17" customFormat="1" ht="51.75" customHeight="1" x14ac:dyDescent="0.2">
      <c r="B16" s="121" t="s">
        <v>139</v>
      </c>
      <c r="C16" s="30" t="s">
        <v>140</v>
      </c>
      <c r="D16" s="21">
        <v>1</v>
      </c>
      <c r="E16" s="26"/>
      <c r="F16" s="119" t="s">
        <v>132</v>
      </c>
      <c r="G16" s="119"/>
      <c r="H16" s="22" t="s">
        <v>133</v>
      </c>
      <c r="I16" s="22" t="s">
        <v>134</v>
      </c>
      <c r="J16" s="22" t="s">
        <v>135</v>
      </c>
      <c r="K16" s="22" t="s">
        <v>136</v>
      </c>
      <c r="L16" s="22" t="s">
        <v>137</v>
      </c>
      <c r="O16" s="119" t="s">
        <v>141</v>
      </c>
      <c r="P16" s="119"/>
      <c r="Q16" s="22" t="s">
        <v>142</v>
      </c>
      <c r="R16" s="22" t="s">
        <v>143</v>
      </c>
      <c r="S16" s="22" t="s">
        <v>144</v>
      </c>
      <c r="T16" s="22" t="s">
        <v>145</v>
      </c>
      <c r="U16" s="22" t="s">
        <v>146</v>
      </c>
      <c r="X16" s="31" t="s">
        <v>147</v>
      </c>
      <c r="Y16" s="22" t="s">
        <v>148</v>
      </c>
    </row>
    <row r="17" spans="2:25" s="17" customFormat="1" ht="51" customHeight="1" x14ac:dyDescent="0.2">
      <c r="B17" s="121"/>
      <c r="C17" s="30" t="s">
        <v>149</v>
      </c>
      <c r="D17" s="21">
        <v>2</v>
      </c>
      <c r="E17" s="26"/>
      <c r="F17" s="119" t="s">
        <v>141</v>
      </c>
      <c r="G17" s="119"/>
      <c r="H17" s="22" t="s">
        <v>142</v>
      </c>
      <c r="I17" s="22" t="s">
        <v>143</v>
      </c>
      <c r="J17" s="22" t="s">
        <v>144</v>
      </c>
      <c r="K17" s="22" t="s">
        <v>145</v>
      </c>
      <c r="L17" s="22" t="s">
        <v>146</v>
      </c>
      <c r="O17" s="120" t="s">
        <v>130</v>
      </c>
      <c r="P17" s="120" t="s">
        <v>150</v>
      </c>
      <c r="Q17" s="27" t="s">
        <v>151</v>
      </c>
      <c r="R17" s="27" t="s">
        <v>152</v>
      </c>
      <c r="S17" s="27" t="s">
        <v>153</v>
      </c>
      <c r="T17" s="27" t="s">
        <v>154</v>
      </c>
      <c r="U17" s="27" t="s">
        <v>155</v>
      </c>
      <c r="X17" s="32" t="s">
        <v>156</v>
      </c>
      <c r="Y17" s="22" t="s">
        <v>157</v>
      </c>
    </row>
    <row r="18" spans="2:25" s="17" customFormat="1" ht="20.25" customHeight="1" x14ac:dyDescent="0.2">
      <c r="B18" s="121"/>
      <c r="C18" s="30" t="s">
        <v>158</v>
      </c>
      <c r="D18" s="21">
        <v>3</v>
      </c>
      <c r="E18" s="26"/>
      <c r="F18" s="120" t="s">
        <v>130</v>
      </c>
      <c r="G18" s="120" t="s">
        <v>150</v>
      </c>
      <c r="H18" s="27" t="s">
        <v>151</v>
      </c>
      <c r="I18" s="27" t="s">
        <v>152</v>
      </c>
      <c r="J18" s="27" t="s">
        <v>153</v>
      </c>
      <c r="K18" s="27" t="s">
        <v>154</v>
      </c>
      <c r="L18" s="27" t="s">
        <v>155</v>
      </c>
      <c r="O18" s="120"/>
      <c r="P18" s="120"/>
      <c r="Q18" s="21">
        <v>1</v>
      </c>
      <c r="R18" s="21">
        <v>2</v>
      </c>
      <c r="S18" s="21">
        <v>3</v>
      </c>
      <c r="T18" s="21">
        <v>4</v>
      </c>
      <c r="U18" s="21">
        <v>5</v>
      </c>
      <c r="X18" s="33">
        <v>5</v>
      </c>
      <c r="Y18" s="22" t="s">
        <v>159</v>
      </c>
    </row>
    <row r="19" spans="2:25" s="17" customFormat="1" ht="51.75" customHeight="1" x14ac:dyDescent="0.2">
      <c r="B19" s="121"/>
      <c r="C19" s="30" t="s">
        <v>160</v>
      </c>
      <c r="D19" s="21">
        <v>4</v>
      </c>
      <c r="E19" s="26"/>
      <c r="F19" s="120"/>
      <c r="G19" s="120"/>
      <c r="H19" s="21">
        <v>1</v>
      </c>
      <c r="I19" s="21">
        <v>2</v>
      </c>
      <c r="J19" s="21">
        <v>3</v>
      </c>
      <c r="K19" s="21">
        <v>4</v>
      </c>
      <c r="L19" s="21">
        <v>5</v>
      </c>
      <c r="N19" s="121" t="s">
        <v>139</v>
      </c>
      <c r="O19" s="30" t="s">
        <v>140</v>
      </c>
      <c r="P19" s="21">
        <v>1</v>
      </c>
      <c r="Q19" s="34">
        <v>2</v>
      </c>
      <c r="R19" s="34">
        <v>3</v>
      </c>
      <c r="S19" s="34">
        <v>4</v>
      </c>
      <c r="T19" s="33">
        <v>5</v>
      </c>
      <c r="U19" s="32">
        <v>6</v>
      </c>
      <c r="X19" s="34" t="s">
        <v>161</v>
      </c>
      <c r="Y19" s="22" t="s">
        <v>162</v>
      </c>
    </row>
    <row r="20" spans="2:25" s="17" customFormat="1" ht="30" customHeight="1" x14ac:dyDescent="0.2">
      <c r="B20" s="121"/>
      <c r="C20" s="30" t="s">
        <v>163</v>
      </c>
      <c r="D20" s="21">
        <v>5</v>
      </c>
      <c r="E20" s="26"/>
      <c r="F20" s="26"/>
      <c r="G20" s="26"/>
      <c r="H20" s="26"/>
      <c r="I20" s="26"/>
      <c r="J20" s="26"/>
      <c r="K20" s="26"/>
      <c r="N20" s="121"/>
      <c r="O20" s="30" t="s">
        <v>149</v>
      </c>
      <c r="P20" s="21">
        <v>2</v>
      </c>
      <c r="Q20" s="34">
        <v>3</v>
      </c>
      <c r="R20" s="34">
        <v>4</v>
      </c>
      <c r="S20" s="33">
        <v>5</v>
      </c>
      <c r="T20" s="32">
        <v>6</v>
      </c>
      <c r="U20" s="32">
        <v>7</v>
      </c>
    </row>
    <row r="21" spans="2:25" s="17" customFormat="1" ht="30" customHeight="1" x14ac:dyDescent="0.2">
      <c r="F21" s="26"/>
      <c r="G21" s="26"/>
      <c r="H21" s="26"/>
      <c r="I21" s="26"/>
      <c r="J21" s="26"/>
      <c r="K21" s="26"/>
      <c r="N21" s="121"/>
      <c r="O21" s="30" t="s">
        <v>158</v>
      </c>
      <c r="P21" s="21">
        <v>3</v>
      </c>
      <c r="Q21" s="34">
        <v>4</v>
      </c>
      <c r="R21" s="33">
        <v>5</v>
      </c>
      <c r="S21" s="32">
        <v>6</v>
      </c>
      <c r="T21" s="32">
        <v>7</v>
      </c>
      <c r="U21" s="31">
        <v>8</v>
      </c>
      <c r="X21" s="35" t="s">
        <v>164</v>
      </c>
      <c r="Y21" s="35" t="s">
        <v>165</v>
      </c>
    </row>
    <row r="22" spans="2:25" s="17" customFormat="1" ht="20.25" customHeight="1" x14ac:dyDescent="0.2">
      <c r="B22" s="17" t="s">
        <v>166</v>
      </c>
      <c r="N22" s="121"/>
      <c r="O22" s="30" t="s">
        <v>160</v>
      </c>
      <c r="P22" s="21">
        <v>4</v>
      </c>
      <c r="Q22" s="33">
        <v>5</v>
      </c>
      <c r="R22" s="32">
        <v>6</v>
      </c>
      <c r="S22" s="32">
        <v>7</v>
      </c>
      <c r="T22" s="31">
        <v>8</v>
      </c>
      <c r="U22" s="31">
        <v>9</v>
      </c>
      <c r="X22" s="17" t="s">
        <v>167</v>
      </c>
      <c r="Y22" s="17" t="s">
        <v>168</v>
      </c>
    </row>
    <row r="23" spans="2:25" s="17" customFormat="1" ht="20.25" customHeight="1" x14ac:dyDescent="0.2">
      <c r="N23" s="121"/>
      <c r="O23" s="30" t="s">
        <v>163</v>
      </c>
      <c r="P23" s="21">
        <v>5</v>
      </c>
      <c r="Q23" s="32">
        <v>6</v>
      </c>
      <c r="R23" s="32">
        <v>7</v>
      </c>
      <c r="S23" s="31">
        <v>8</v>
      </c>
      <c r="T23" s="31">
        <v>9</v>
      </c>
      <c r="U23" s="31">
        <v>10</v>
      </c>
      <c r="X23" s="17" t="s">
        <v>39</v>
      </c>
      <c r="Y23" s="17" t="s">
        <v>60</v>
      </c>
    </row>
    <row r="24" spans="2:25" s="17" customFormat="1" x14ac:dyDescent="0.2">
      <c r="X24" s="17" t="s">
        <v>169</v>
      </c>
    </row>
    <row r="26" spans="2:25" hidden="1" x14ac:dyDescent="0.2">
      <c r="C26" s="15" t="s">
        <v>170</v>
      </c>
      <c r="D26" s="15" t="s">
        <v>8</v>
      </c>
      <c r="F26" s="15" t="s">
        <v>13</v>
      </c>
      <c r="G26" s="15" t="s">
        <v>14</v>
      </c>
      <c r="H26" s="15" t="s">
        <v>171</v>
      </c>
    </row>
    <row r="27" spans="2:25" hidden="1" x14ac:dyDescent="0.2">
      <c r="C27" s="15" t="s">
        <v>35</v>
      </c>
      <c r="D27" s="15" t="s">
        <v>36</v>
      </c>
      <c r="F27" s="15" t="s">
        <v>172</v>
      </c>
      <c r="G27" s="15" t="s">
        <v>173</v>
      </c>
      <c r="H27" s="15" t="s">
        <v>168</v>
      </c>
      <c r="P27" s="36"/>
      <c r="Q27" s="36"/>
      <c r="R27" s="36"/>
      <c r="S27" s="36"/>
      <c r="T27" s="36"/>
    </row>
    <row r="28" spans="2:25" hidden="1" x14ac:dyDescent="0.2">
      <c r="C28" s="15" t="s">
        <v>45</v>
      </c>
      <c r="D28" s="15" t="s">
        <v>56</v>
      </c>
      <c r="F28" s="15" t="s">
        <v>174</v>
      </c>
      <c r="G28" s="15" t="s">
        <v>175</v>
      </c>
      <c r="H28" s="15" t="s">
        <v>60</v>
      </c>
      <c r="P28" s="36"/>
      <c r="Q28" s="36"/>
      <c r="R28" s="36"/>
      <c r="S28" s="36"/>
      <c r="T28" s="36"/>
    </row>
    <row r="29" spans="2:25" hidden="1" x14ac:dyDescent="0.2">
      <c r="F29" s="15" t="s">
        <v>176</v>
      </c>
      <c r="G29" s="15" t="s">
        <v>177</v>
      </c>
      <c r="P29" s="36"/>
      <c r="Q29" s="36"/>
      <c r="R29" s="36"/>
      <c r="S29" s="36"/>
      <c r="T29" s="36"/>
    </row>
    <row r="30" spans="2:25" hidden="1" x14ac:dyDescent="0.2">
      <c r="F30" s="15" t="s">
        <v>178</v>
      </c>
      <c r="G30" s="15" t="s">
        <v>179</v>
      </c>
      <c r="P30" s="36"/>
      <c r="Q30" s="36"/>
      <c r="R30" s="36"/>
      <c r="S30" s="36"/>
      <c r="T30" s="36"/>
    </row>
    <row r="31" spans="2:25" hidden="1" x14ac:dyDescent="0.2">
      <c r="F31" s="15" t="s">
        <v>180</v>
      </c>
      <c r="G31" s="15" t="s">
        <v>181</v>
      </c>
      <c r="P31" s="36"/>
      <c r="Q31" s="36"/>
      <c r="R31" s="36"/>
      <c r="S31" s="36"/>
      <c r="T31" s="36"/>
    </row>
    <row r="36" ht="26.25" hidden="1" customHeight="1" x14ac:dyDescent="0.2"/>
  </sheetData>
  <mergeCells count="42"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C8:D8"/>
    <mergeCell ref="I8:L8"/>
    <mergeCell ref="O8:Q8"/>
    <mergeCell ref="O9:Q9"/>
    <mergeCell ref="N10:N11"/>
    <mergeCell ref="O10:Q11"/>
    <mergeCell ref="O12:Q12"/>
    <mergeCell ref="C14:D14"/>
    <mergeCell ref="F14:L14"/>
    <mergeCell ref="O14:U14"/>
    <mergeCell ref="C9:D9"/>
    <mergeCell ref="F9:F10"/>
    <mergeCell ref="G9:G10"/>
    <mergeCell ref="H9:H10"/>
    <mergeCell ref="I9:L10"/>
    <mergeCell ref="X14:Y14"/>
    <mergeCell ref="F15:L15"/>
    <mergeCell ref="O15:P15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Ana Maria Ospino</cp:lastModifiedBy>
  <cp:revision>0</cp:revision>
  <dcterms:created xsi:type="dcterms:W3CDTF">2011-10-26T13:45:21Z</dcterms:created>
  <dcterms:modified xsi:type="dcterms:W3CDTF">2026-09-19T03:12:43Z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0x010100FE109EC01148EB4E8EEA36A50CBB8216</vt:lpwstr>
  </property>
  <property fmtid="{D5CDD505-2E9C-101B-9397-08002B2CF9AE}" pid="3" name="Order">
    <vt:r8>40000</vt:r8>
  </property>
</Properties>
</file>