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juanjoserinconescobar/Library/CloudStorage/GoogleDrive-cafasesoresdesegurosltda@gmail.com/Mi unidad/ENTIDADES PÚBLICAS FEB 2025/ENTIDADES VIGENTES/JUAN RINCON/11. Municipio de Copacabana/2026 - 2027/"/>
    </mc:Choice>
  </mc:AlternateContent>
  <xr:revisionPtr revIDLastSave="0" documentId="13_ncr:1_{9EE841B2-775E-4C90-B53A-141EDFEAC2D6}" xr6:coauthVersionLast="47" xr6:coauthVersionMax="47" xr10:uidLastSave="{00000000-0000-0000-0000-000000000000}"/>
  <bookViews>
    <workbookView xWindow="0" yWindow="0" windowWidth="28800" windowHeight="18000" tabRatio="940" xr2:uid="{00000000-000D-0000-FFFF-FFFF00000000}"/>
  </bookViews>
  <sheets>
    <sheet name="ESTUDIO DE MERCADO" sheetId="10" r:id="rId1"/>
    <sheet name="TASAS PROMEDIO" sheetId="16" r:id="rId2"/>
    <sheet name="RELACIÓN TRDM" sheetId="4" r:id="rId3"/>
    <sheet name="EDIFICIOS" sheetId="11" r:id="rId4"/>
    <sheet name="RELACIÓN SOAT" sheetId="18" r:id="rId5"/>
    <sheet name="RELACIÓN AUTOS" sheetId="5" r:id="rId6"/>
    <sheet name="TR EQUIPO Y MAQUINARIA" sheetId="20" r:id="rId7"/>
    <sheet name="VEHÍCULOS EN REPOSO" sheetId="19" r:id="rId8"/>
    <sheet name="RELACIÓN VG ALC- PERS" sheetId="7" r:id="rId9"/>
    <sheet name="RELACIÓN VG DEUDORES" sheetId="21" r:id="rId10"/>
  </sheets>
  <definedNames>
    <definedName name="_xlnm._FilterDatabase" localSheetId="5" hidden="1">'RELACIÓN AUTOS'!$B$5:$L$24</definedName>
    <definedName name="_xlnm._FilterDatabase" localSheetId="4" hidden="1">'RELACIÓN SOAT'!$B$5:$M$59</definedName>
    <definedName name="_xlnm.Print_Area" localSheetId="8">'RELACIÓN VG ALC- PERS'!$B$4:$F$41</definedName>
    <definedName name="CLASE" localSheetId="3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3" i="16" l="1"/>
  <c r="E40" i="16"/>
  <c r="E8" i="16"/>
  <c r="M59" i="18"/>
  <c r="L58" i="5"/>
  <c r="E21" i="16"/>
  <c r="B23" i="16"/>
  <c r="E15" i="16"/>
  <c r="E47" i="16"/>
  <c r="J10" i="20"/>
  <c r="E52" i="16"/>
  <c r="K116" i="11" l="1"/>
  <c r="C6" i="4" s="1"/>
  <c r="G15" i="16"/>
  <c r="D8" i="10" s="1"/>
  <c r="G8" i="10" s="1"/>
  <c r="I8" i="10" s="1"/>
  <c r="J8" i="10" s="1"/>
  <c r="G8" i="16"/>
  <c r="D7" i="10" s="1"/>
  <c r="E28" i="16"/>
  <c r="G28" i="16" s="1"/>
  <c r="D10" i="10" s="1"/>
  <c r="G21" i="16"/>
  <c r="D9" i="10" s="1"/>
  <c r="G9" i="10" s="1"/>
  <c r="C12" i="10"/>
  <c r="I13" i="10"/>
  <c r="C14" i="10"/>
  <c r="G14" i="10" s="1"/>
  <c r="I14" i="10" s="1"/>
  <c r="J14" i="10" s="1"/>
  <c r="D11" i="4"/>
  <c r="E11" i="4" s="1"/>
  <c r="D8" i="4"/>
  <c r="E8" i="4" s="1"/>
  <c r="D7" i="4"/>
  <c r="E7" i="4" s="1"/>
  <c r="B30" i="16"/>
  <c r="D11" i="21"/>
  <c r="C15" i="10" s="1"/>
  <c r="B45" i="16"/>
  <c r="B44" i="16"/>
  <c r="B43" i="16"/>
  <c r="B42" i="16"/>
  <c r="B39" i="16"/>
  <c r="F22" i="7"/>
  <c r="F21" i="7"/>
  <c r="F20" i="7"/>
  <c r="F19" i="7"/>
  <c r="F18" i="7"/>
  <c r="F17" i="7"/>
  <c r="F16" i="7"/>
  <c r="L43" i="19"/>
  <c r="F15" i="7"/>
  <c r="F14" i="7"/>
  <c r="F13" i="7"/>
  <c r="F12" i="7"/>
  <c r="F11" i="7"/>
  <c r="F10" i="7"/>
  <c r="F9" i="7"/>
  <c r="F7" i="7"/>
  <c r="F8" i="7"/>
  <c r="F36" i="7"/>
  <c r="F6" i="7"/>
  <c r="E9" i="4"/>
  <c r="E10" i="4"/>
  <c r="E12" i="4"/>
  <c r="G40" i="16"/>
  <c r="G33" i="16"/>
  <c r="D11" i="10" s="1"/>
  <c r="B46" i="16"/>
  <c r="B32" i="16"/>
  <c r="B27" i="16"/>
  <c r="B38" i="16"/>
  <c r="B26" i="16"/>
  <c r="B20" i="16"/>
  <c r="B51" i="16" s="1"/>
  <c r="B37" i="16"/>
  <c r="B31" i="16"/>
  <c r="B25" i="16"/>
  <c r="B19" i="16"/>
  <c r="B50" i="16" s="1"/>
  <c r="B36" i="16"/>
  <c r="B24" i="16"/>
  <c r="B18" i="16"/>
  <c r="B49" i="16" s="1"/>
  <c r="B35" i="16"/>
  <c r="B17" i="16"/>
  <c r="B48" i="16" s="1"/>
  <c r="F4" i="10"/>
  <c r="B2" i="16"/>
  <c r="F15" i="10" l="1"/>
  <c r="G15" i="10"/>
  <c r="I15" i="10" s="1"/>
  <c r="K15" i="10" s="1"/>
  <c r="L15" i="10" s="1"/>
  <c r="F14" i="10"/>
  <c r="K14" i="10"/>
  <c r="L14" i="10" s="1"/>
  <c r="D12" i="10"/>
  <c r="G12" i="10" s="1"/>
  <c r="C13" i="4"/>
  <c r="E13" i="4" s="1"/>
  <c r="C14" i="4"/>
  <c r="E14" i="4" s="1"/>
  <c r="C15" i="4" l="1"/>
  <c r="F12" i="10"/>
  <c r="K13" i="10"/>
  <c r="L13" i="10" s="1"/>
  <c r="F9" i="10" l="1"/>
  <c r="J69" i="16" l="1"/>
  <c r="J71" i="16" s="1"/>
  <c r="G10" i="10"/>
  <c r="D4" i="10" l="1"/>
  <c r="D15" i="4" l="1"/>
  <c r="E15" i="4" s="1"/>
  <c r="C11" i="10"/>
  <c r="G11" i="10" s="1"/>
  <c r="C7" i="10" l="1"/>
  <c r="E6" i="4"/>
  <c r="E7" i="10"/>
  <c r="H7" i="10" s="1"/>
  <c r="I12" i="10"/>
  <c r="J12" i="10" s="1"/>
  <c r="F11" i="10"/>
  <c r="I11" i="10"/>
  <c r="F10" i="10"/>
  <c r="I10" i="10"/>
  <c r="J10" i="10" s="1"/>
  <c r="I9" i="10"/>
  <c r="J9" i="10" s="1"/>
  <c r="F8" i="10"/>
  <c r="F7" i="10" l="1"/>
  <c r="G7" i="10"/>
  <c r="I7" i="10" s="1"/>
  <c r="J7" i="10" s="1"/>
  <c r="K7" i="10" s="1"/>
  <c r="K11" i="10"/>
  <c r="L11" i="10" s="1"/>
  <c r="K9" i="10"/>
  <c r="L9" i="10" s="1"/>
  <c r="K10" i="10"/>
  <c r="L10" i="10" s="1"/>
  <c r="K12" i="10"/>
  <c r="K8" i="10"/>
  <c r="L8" i="10" s="1"/>
  <c r="L12" i="10" l="1"/>
  <c r="I17" i="10"/>
  <c r="J17" i="10" l="1"/>
  <c r="K17" i="10" l="1"/>
  <c r="L7" i="10" l="1"/>
  <c r="L17" i="10" s="1"/>
</calcChain>
</file>

<file path=xl/sharedStrings.xml><?xml version="1.0" encoding="utf-8"?>
<sst xmlns="http://schemas.openxmlformats.org/spreadsheetml/2006/main" count="1893" uniqueCount="879">
  <si>
    <t>VALOR ASEGURADO</t>
  </si>
  <si>
    <t>RESPONSABILIDAD CIVIL EXTRACONTRACTUAL</t>
  </si>
  <si>
    <t>PLACA</t>
  </si>
  <si>
    <t>MODELO</t>
  </si>
  <si>
    <t>ITEM</t>
  </si>
  <si>
    <t xml:space="preserve">ESTUDIO DE MERCADO </t>
  </si>
  <si>
    <t>OBJETO: CONTRATAR EL PROGRAMA DE SEGUROS</t>
  </si>
  <si>
    <t>DETALLE</t>
  </si>
  <si>
    <t>PROMEDIO</t>
  </si>
  <si>
    <t>VALOR INDICE VARIABLE 5%</t>
  </si>
  <si>
    <t>VALOR TOTAL ASEGURADO</t>
  </si>
  <si>
    <t>PRIMA NETA VALOR ASEGURADO</t>
  </si>
  <si>
    <t>PRIMA NETA INDICE VARIABLE</t>
  </si>
  <si>
    <t>TOTAL PRIMA NETA</t>
  </si>
  <si>
    <t>IVA</t>
  </si>
  <si>
    <t>PRIMA 365 dias</t>
  </si>
  <si>
    <t>MANEJO GLOBAL ENTIDADES OFICIALES</t>
  </si>
  <si>
    <t>RESPONSABILIDAD CIVIL SERVIDORES PÚBLICOS</t>
  </si>
  <si>
    <t>TOTAL PROGRAMA</t>
  </si>
  <si>
    <r>
      <rPr>
        <b/>
        <sz val="11"/>
        <rFont val="Arial Narrow"/>
        <family val="2"/>
      </rPr>
      <t>1.</t>
    </r>
    <r>
      <rPr>
        <sz val="11"/>
        <rFont val="Arial Narrow"/>
        <family val="2"/>
      </rPr>
      <t xml:space="preserve"> PARA EL RAMO DE TODO RIESGO DAÑOS MATERIALES (SE ESTIMA UN INDICE VARIABLE  DEL 5% VALOR ACTUAL)</t>
    </r>
  </si>
  <si>
    <t>DIAS</t>
  </si>
  <si>
    <t>RELACION DE BIENES Y VALORES ASEGURADOS - SEGURO TODO RIESGO DAÑOS MATERIALES</t>
  </si>
  <si>
    <t>RELACION DE VEHICULOS - SEGURO AUTOMOVILES</t>
  </si>
  <si>
    <t>MARCA</t>
  </si>
  <si>
    <t>CLASE</t>
  </si>
  <si>
    <t>CC</t>
  </si>
  <si>
    <t>CAMPERO</t>
  </si>
  <si>
    <t>TOYOTA</t>
  </si>
  <si>
    <t>TOTAL VALOR ASEGURADO</t>
  </si>
  <si>
    <t>ASEGURADO</t>
  </si>
  <si>
    <t>F. NACIMIENTO</t>
  </si>
  <si>
    <t>FECHA VENCIMIENTO</t>
  </si>
  <si>
    <t>ALCALDÍA DE CAJICÁ</t>
  </si>
  <si>
    <t>CILINDRAJE</t>
  </si>
  <si>
    <t>CAMIONETA</t>
  </si>
  <si>
    <t>LINEA</t>
  </si>
  <si>
    <t>MOTOR No.</t>
  </si>
  <si>
    <t>CHASIS No.</t>
  </si>
  <si>
    <t>COLOR</t>
  </si>
  <si>
    <t>FASECOLDA</t>
  </si>
  <si>
    <t>VALOR VEHÍCULO SEGÚN GUIA FASECOLDA</t>
  </si>
  <si>
    <t>CHEVROLET</t>
  </si>
  <si>
    <t>YAMAHA</t>
  </si>
  <si>
    <t>NEGRO</t>
  </si>
  <si>
    <t>AZUL</t>
  </si>
  <si>
    <t>ZONA DE CIRCULACIÓN</t>
  </si>
  <si>
    <t>ALCALDE</t>
  </si>
  <si>
    <t>PERSONERO</t>
  </si>
  <si>
    <t>CARGO</t>
  </si>
  <si>
    <t xml:space="preserve">VALOR ASEGURADO </t>
  </si>
  <si>
    <t>DETERMINACIÓN TASAS PROMEDIO</t>
  </si>
  <si>
    <t>ENTIDAD</t>
  </si>
  <si>
    <t>RAMO</t>
  </si>
  <si>
    <t>TASAS</t>
  </si>
  <si>
    <t>PROMEDIO TASAS</t>
  </si>
  <si>
    <t xml:space="preserve">PROMEDIO TASA MERCADO </t>
  </si>
  <si>
    <t>TIPO DE TASA % - %o</t>
  </si>
  <si>
    <t xml:space="preserve"> </t>
  </si>
  <si>
    <t>Todo Riesgo Daños Materiales</t>
  </si>
  <si>
    <t>%o</t>
  </si>
  <si>
    <t>Manejo Global Entidades Estatales</t>
  </si>
  <si>
    <t>%</t>
  </si>
  <si>
    <t>Responsabilidad Civil Extracontractual</t>
  </si>
  <si>
    <t>Responsabilidad Civil Servidores Públicos</t>
  </si>
  <si>
    <t>Autos</t>
  </si>
  <si>
    <t>TODO RIESGO DAÑO MATERIAL</t>
  </si>
  <si>
    <t>ÍNDICE VARIABLE</t>
  </si>
  <si>
    <t>PRESUPUESTO DISPONIBLE</t>
  </si>
  <si>
    <t>RELACION DE VEHICULOS - SEGURO OBLIGATORIO DE ACCIDENTES DE TRANSITO</t>
  </si>
  <si>
    <t>TARIFA</t>
  </si>
  <si>
    <t xml:space="preserve">PRIMA </t>
  </si>
  <si>
    <t>MOTOCICLETA</t>
  </si>
  <si>
    <t>LOS DE LEY</t>
  </si>
  <si>
    <t>N/A</t>
  </si>
  <si>
    <t>RELACION DE ASEGURADOS - SEGURO VIDA GRUPO (ALCALDE, PERSONERO Y CONCEJALES)</t>
  </si>
  <si>
    <t>RESERVA FUTURAS INCLUSIONES</t>
  </si>
  <si>
    <t>ECHEVERRIA SANCHEZ WILSON</t>
  </si>
  <si>
    <t>CONCEJAL</t>
  </si>
  <si>
    <t>GRACIANO GUARIN CLAUDIA YANET</t>
  </si>
  <si>
    <t>GUTIERREZ MARTIN JALVER GEOVANNY</t>
  </si>
  <si>
    <t>GUTIERREZ SANTOS OSCAR MAURICIO</t>
  </si>
  <si>
    <t>LESMES AYALA JAIRO ANDRES</t>
  </si>
  <si>
    <t>MOLINA SUAREZ JOSÉ ISAÍAS</t>
  </si>
  <si>
    <t>ORDOÑEZ PACHECO CRISTHIAN EDUARDO</t>
  </si>
  <si>
    <t>RAMIREZ PIRABAN MILTON YAMIT</t>
  </si>
  <si>
    <t>SANCHEZ JUAN DAVID</t>
  </si>
  <si>
    <t xml:space="preserve">TORO PARRA ALVARO ANDRES </t>
  </si>
  <si>
    <t>VALDERRAMA UBAQUE JOSE ALEXANDER</t>
  </si>
  <si>
    <t>VELANDIA HERRERA JUAN CAMILO</t>
  </si>
  <si>
    <t>VENEGAS CORTES SEBASTIAN</t>
  </si>
  <si>
    <t>SALARIO ALCALDE 2026</t>
  </si>
  <si>
    <t>RELACION DE EDIFICIOS</t>
  </si>
  <si>
    <t>VALOR ASEGURADO 2026</t>
  </si>
  <si>
    <t>MUNICIPIO DE SEGOVIA</t>
  </si>
  <si>
    <t>Vida Grupo Alcalde, Concejales y Personero</t>
  </si>
  <si>
    <t>VIDA GRUPO ALCALDE CONCEJALES y PERSONERO</t>
  </si>
  <si>
    <t>PLATA METÁLICO</t>
  </si>
  <si>
    <t>FORD</t>
  </si>
  <si>
    <t>RANGER</t>
  </si>
  <si>
    <t>XTZ250</t>
  </si>
  <si>
    <t>AZUL NEGRO</t>
  </si>
  <si>
    <t>MUNICIPIO SANTA ROSA DE OSOS</t>
  </si>
  <si>
    <t>MUNICIPIO DE TAMESIS</t>
  </si>
  <si>
    <t>MUNICIPIO DE SOPETRAN</t>
  </si>
  <si>
    <t>COBERTURA PARA TERRENOS</t>
  </si>
  <si>
    <t>ADECUACIÓN A LAS NORMAS DE SISMORESISTENCIA</t>
  </si>
  <si>
    <t>INMUEBLES</t>
  </si>
  <si>
    <t>HABITACIONAL</t>
  </si>
  <si>
    <t>EDUCATIVO</t>
  </si>
  <si>
    <t>INSTITUCIONAL</t>
  </si>
  <si>
    <t>COMERCIAL</t>
  </si>
  <si>
    <t>MATADERO MUNICIPAL</t>
  </si>
  <si>
    <t>SALUBRIDAD</t>
  </si>
  <si>
    <t>AGRICOLA</t>
  </si>
  <si>
    <t>ALCALDÍA MUNICIPAL DE COPACABANA ANTIOQUIA</t>
  </si>
  <si>
    <t>AUTOMÓVILES - 52 Vehículos</t>
  </si>
  <si>
    <t>CONSECUTIVO</t>
  </si>
  <si>
    <t>FICHA</t>
  </si>
  <si>
    <t>MATRICULA</t>
  </si>
  <si>
    <t>CEDULA</t>
  </si>
  <si>
    <t>NOMBRE</t>
  </si>
  <si>
    <t>DIRECCIÓN CATASTRO</t>
  </si>
  <si>
    <t>TIPO</t>
  </si>
  <si>
    <t>DESTINO ECONÓMICO</t>
  </si>
  <si>
    <t>AREA CON</t>
  </si>
  <si>
    <t>VALOR CONSTRUCCIÓN  (Z)</t>
  </si>
  <si>
    <t>012-30568</t>
  </si>
  <si>
    <t>212-1-001-001-0008-00001-00000-00000</t>
  </si>
  <si>
    <t>INSTITUCION EDUCATIVA GABRIELA MISTRAL</t>
  </si>
  <si>
    <t xml:space="preserve">CR 28 N 43-155 </t>
  </si>
  <si>
    <t>ESCUELA</t>
  </si>
  <si>
    <t>012-88893</t>
  </si>
  <si>
    <t>212-1-001-001-0009-00004-00000-00000</t>
  </si>
  <si>
    <t>LOTE DE TERRENO - RESTANTE B (PARQUE FUNDADORES)</t>
  </si>
  <si>
    <t>CL 48 N 27A 16 LO B</t>
  </si>
  <si>
    <t>PARQUE</t>
  </si>
  <si>
    <t>USO PUBLICO</t>
  </si>
  <si>
    <t>012-23089</t>
  </si>
  <si>
    <t>212-1-001-002-0004-00033-00000-00000</t>
  </si>
  <si>
    <t>CASA (ANTIGUA INSPECCION)</t>
  </si>
  <si>
    <t xml:space="preserve">CR 29 N 47-03 Y CL 47 N 29-08 </t>
  </si>
  <si>
    <t>CASA</t>
  </si>
  <si>
    <t>012-60374</t>
  </si>
  <si>
    <t>212-1-001-002-0012-00002-00000-00000</t>
  </si>
  <si>
    <t>ANEXA INTEGRADA URBANA COPACABANA (PRESBÍTERO)</t>
  </si>
  <si>
    <t xml:space="preserve">CL 50 N 29-223 </t>
  </si>
  <si>
    <t>012-77161</t>
  </si>
  <si>
    <t>212-1-001-002-0012-00004-00000-00000</t>
  </si>
  <si>
    <t>PRESBITERO - UNIDAD DEPORTIVA DEL NORTE</t>
  </si>
  <si>
    <t>CL 50 N 34-07</t>
  </si>
  <si>
    <t>UNIDAD DEPORTIVA</t>
  </si>
  <si>
    <t>012-77162</t>
  </si>
  <si>
    <t>212-1-001-002-0012-00005-00000-00000</t>
  </si>
  <si>
    <t xml:space="preserve">BLOQUE EDUCATIVO I.E. PRESBITERO BERNERDO MONTOYA </t>
  </si>
  <si>
    <t>CL 50 N 31-91</t>
  </si>
  <si>
    <t>012-32664</t>
  </si>
  <si>
    <t>212-1-001-004-0008-00010-00001-00003</t>
  </si>
  <si>
    <t>APARTAMENTO (SEDE COMUNAL MIRADOR AZUL)</t>
  </si>
  <si>
    <t xml:space="preserve">CR 43 N 50A-72 APTO 201 </t>
  </si>
  <si>
    <t>APARTAMENTO</t>
  </si>
  <si>
    <t>CULTURAL</t>
  </si>
  <si>
    <t>012-58625</t>
  </si>
  <si>
    <t>212-1-001-006-0005-00027-00000-00000</t>
  </si>
  <si>
    <t>ESCUELA AURELIO TOBON</t>
  </si>
  <si>
    <t xml:space="preserve">CL 52 N 47-65 </t>
  </si>
  <si>
    <t>012-27733</t>
  </si>
  <si>
    <t>212-1-001-006-0009-00001-00000-00000</t>
  </si>
  <si>
    <t xml:space="preserve">GRADERIAS Y CAMERINOS ZONA DEPORTIVA </t>
  </si>
  <si>
    <t xml:space="preserve">CL 52 N 43-50 </t>
  </si>
  <si>
    <t>ZONA VERDE</t>
  </si>
  <si>
    <t>RECREACIONAL</t>
  </si>
  <si>
    <t>012-50137</t>
  </si>
  <si>
    <t>212-1-001-006-0009-00002-00000-00000</t>
  </si>
  <si>
    <t>ANTIGUO HOSPITAL SANTA MARGARITA</t>
  </si>
  <si>
    <t xml:space="preserve">CR 45 N 52-26 </t>
  </si>
  <si>
    <t>EDIFICIO</t>
  </si>
  <si>
    <t>012-02263</t>
  </si>
  <si>
    <t>212-1-001-006-0009-00003-00000-00000</t>
  </si>
  <si>
    <t>PLACA Y CANCHA DE FUTBOL LA PEDRERA</t>
  </si>
  <si>
    <t xml:space="preserve">CL 52 N 43-98 </t>
  </si>
  <si>
    <t>ND</t>
  </si>
  <si>
    <t>212-1-001-007-0002-00008-00000-00000</t>
  </si>
  <si>
    <t>CL 50 N 47-79 CASA DE LA CULTURA</t>
  </si>
  <si>
    <t xml:space="preserve">CL 50 N 47-79 CASA DE LA CULTURA                 </t>
  </si>
  <si>
    <t>012-21242</t>
  </si>
  <si>
    <t>212-1-001-007-0002-00009-00000-00000</t>
  </si>
  <si>
    <t>SECRETARIA DE EDUCACION</t>
  </si>
  <si>
    <t xml:space="preserve">CL 50 N 47-59/53/57 </t>
  </si>
  <si>
    <t>012-34789</t>
  </si>
  <si>
    <t>212-1-001-009-0001-00040-00000-00000</t>
  </si>
  <si>
    <t>JAC CRISTO REY</t>
  </si>
  <si>
    <t xml:space="preserve">CR 49A N 37-73 </t>
  </si>
  <si>
    <t>B. CRISTO REY</t>
  </si>
  <si>
    <t>012-80049</t>
  </si>
  <si>
    <t>212-1-001-009-0001-00070-00001-00002</t>
  </si>
  <si>
    <t>CL 39 N 49A-55 INT 210</t>
  </si>
  <si>
    <t>012-80029</t>
  </si>
  <si>
    <t>212-1-001-009-0001-00072-00001-00002</t>
  </si>
  <si>
    <t xml:space="preserve">CL 39 N 49A -55 INT 201 ED BIFAMILIAR     </t>
  </si>
  <si>
    <t xml:space="preserve">CL 39 N 49A -55 INT 201 ED BIFAMILIAR </t>
  </si>
  <si>
    <t>012-80022</t>
  </si>
  <si>
    <t>212-1-001-009-0001-00075-00001-00001</t>
  </si>
  <si>
    <t>CR 49A N 37- 201 PI 1 P.H</t>
  </si>
  <si>
    <t>012-80023</t>
  </si>
  <si>
    <t>212-1-001-009-0001-00075-00001-00002</t>
  </si>
  <si>
    <t>CR 49A N 37- 203 PI 2 P.H</t>
  </si>
  <si>
    <t>012-80030</t>
  </si>
  <si>
    <t>212-1-001-009-0001-00076-00001-00001</t>
  </si>
  <si>
    <t>CL 39 N 49A-55 PI 1 IN 102 P.H</t>
  </si>
  <si>
    <t>012-80024</t>
  </si>
  <si>
    <t>212-1-001-009-0001-00078-00001-00001</t>
  </si>
  <si>
    <t>ALTOS de CRISTO REY</t>
  </si>
  <si>
    <t xml:space="preserve">CR 49A N 37-207 PI 1 ALTOS DE CRISTO REY </t>
  </si>
  <si>
    <t>012-80025</t>
  </si>
  <si>
    <t>212-1-001-009-0001-00078-00001-00002</t>
  </si>
  <si>
    <t xml:space="preserve">CR 49A N 37-209 PI 2 AP ALTOS DE CRISTO REY </t>
  </si>
  <si>
    <t>012-80026</t>
  </si>
  <si>
    <t>212-1-001-009-0001-00080-00001-00001</t>
  </si>
  <si>
    <t>P.H-CRISTO REY</t>
  </si>
  <si>
    <t>CL 39 N 49A-45 PI 1 P.H</t>
  </si>
  <si>
    <t>012-80027</t>
  </si>
  <si>
    <t>212-1-001-009-0001-00080-00001-00002</t>
  </si>
  <si>
    <t xml:space="preserve">CL 39 N 49A-47 PI 2 P.H               </t>
  </si>
  <si>
    <t>CL 39 N 49A-47 PI 2 P.H</t>
  </si>
  <si>
    <t>012-80054</t>
  </si>
  <si>
    <t>212-1-001-009-0001-00081-00001-00001</t>
  </si>
  <si>
    <t>CL 39 N 49A-55 INT 113</t>
  </si>
  <si>
    <t>012-80041</t>
  </si>
  <si>
    <t>212-1-001-009-0001-00082-00001-00002</t>
  </si>
  <si>
    <t>CL 39 N 49A-55 INT 207</t>
  </si>
  <si>
    <t>012-80020</t>
  </si>
  <si>
    <t>212-1-001-009-0001-00085-00001-00001</t>
  </si>
  <si>
    <t xml:space="preserve">CR 49A N 37-195 PI 1 ALTOS DE CRISTO REY </t>
  </si>
  <si>
    <t>012-80034</t>
  </si>
  <si>
    <t>212-1-001-009-0001-00089-00001-00001</t>
  </si>
  <si>
    <t>CL 39 N 49A 55 INT 104</t>
  </si>
  <si>
    <t>012-80053</t>
  </si>
  <si>
    <t>212-1-001-009-0001-00090-00001-00002</t>
  </si>
  <si>
    <t>CL 39 N 49A-55 PH</t>
  </si>
  <si>
    <t>012-80050</t>
  </si>
  <si>
    <t>212-1-001-009-0001-00091-00001-00001</t>
  </si>
  <si>
    <t>CL 39 N 49A-55 INT 111</t>
  </si>
  <si>
    <t>012-80051</t>
  </si>
  <si>
    <t>212-1-001-009-0001-00091-00001-00002</t>
  </si>
  <si>
    <t>CL 39 N 49A-55 INT 211</t>
  </si>
  <si>
    <t>012-80046</t>
  </si>
  <si>
    <t>212-1-001-009-0001-00092-00001-00001</t>
  </si>
  <si>
    <t>CL 39 N 49A-55 PI 1 INT 109 PH</t>
  </si>
  <si>
    <t>012-59486</t>
  </si>
  <si>
    <t>212-1-001-009-0003-00008-00000-00000</t>
  </si>
  <si>
    <t>CRISTO REY (PARQUEADERO)</t>
  </si>
  <si>
    <t>CR 49A N 39-90</t>
  </si>
  <si>
    <t>LOTE</t>
  </si>
  <si>
    <t>012-02997</t>
  </si>
  <si>
    <t>212-1-001-009-0010-00001-00000-00000</t>
  </si>
  <si>
    <t>LAS CATAS  (CIUDADELA EDUCATIVA)</t>
  </si>
  <si>
    <t>CR 47 N 47A-80</t>
  </si>
  <si>
    <t>012-54555</t>
  </si>
  <si>
    <t>212-1-001-009-0018-00001-00001-00004</t>
  </si>
  <si>
    <t>LOTE 2 MZ E (GUARDERIA)</t>
  </si>
  <si>
    <t>CL 44 N 50-55</t>
  </si>
  <si>
    <t>012-83952</t>
  </si>
  <si>
    <t>212-1-001-009-0023-00012-00000-00000</t>
  </si>
  <si>
    <t>CRISTO REY</t>
  </si>
  <si>
    <t>CR 50A N 38-72 INT 126</t>
  </si>
  <si>
    <t>012-59527</t>
  </si>
  <si>
    <t>212-1-001-009-0025-00001-00000-00000</t>
  </si>
  <si>
    <t>LOTE - MEJORAMIENTO INTEGRAL  YARUMITO</t>
  </si>
  <si>
    <t>CR 50A X CL 37D</t>
  </si>
  <si>
    <t>LOTE URBANIZADO NO CONSTRUIDO</t>
  </si>
  <si>
    <t>012-59485</t>
  </si>
  <si>
    <t>212-1-001-009-0025-00005-00000-00000</t>
  </si>
  <si>
    <t>UN DEPORTIVA CRISTOREY (PISCINA OLIMPICA Y PLACA DEPORTIVA)</t>
  </si>
  <si>
    <t>CR 49A N 39-95</t>
  </si>
  <si>
    <t>012-34046</t>
  </si>
  <si>
    <t>212-1-001-011-0009-00001-00000-00000</t>
  </si>
  <si>
    <t>ZONA VERDE INTERVENIDA</t>
  </si>
  <si>
    <t xml:space="preserve">CR 53AB N 46-04 </t>
  </si>
  <si>
    <t>012-66625</t>
  </si>
  <si>
    <t>212-1-001-011-0011-00001-00000-00000</t>
  </si>
  <si>
    <t>ESCUELA CAMILO TORRES</t>
  </si>
  <si>
    <t xml:space="preserve">CR 50A N 47A-33 </t>
  </si>
  <si>
    <t>012-09885</t>
  </si>
  <si>
    <t>212-1-001-011-0017-00002-00000-00000</t>
  </si>
  <si>
    <t>ANTIGUA CASA POLICIA</t>
  </si>
  <si>
    <t>CL 47A N 49A-60</t>
  </si>
  <si>
    <t>012-12549</t>
  </si>
  <si>
    <t>212-1-001-012-0006-00027-00000-00000</t>
  </si>
  <si>
    <t>COMANDO DE POLICIA</t>
  </si>
  <si>
    <t xml:space="preserve">CR 51 N 49-43 </t>
  </si>
  <si>
    <t>012-00140</t>
  </si>
  <si>
    <t>212-1-001-012-0007-00001-00000-00000</t>
  </si>
  <si>
    <t>CL 49 N 50-51 PARQUE</t>
  </si>
  <si>
    <t xml:space="preserve">CL 49 N 50-51 PARQUE PRINCIPAL                   </t>
  </si>
  <si>
    <t>012-85115</t>
  </si>
  <si>
    <t>212-1-001-012-0008-00001-00000-00000</t>
  </si>
  <si>
    <t>CR 49 N 49-09 INSTITUTO DE</t>
  </si>
  <si>
    <t xml:space="preserve">CR 49 N 49-09 INSTITUTO DE BELLAS ARTES          </t>
  </si>
  <si>
    <t>012-00298</t>
  </si>
  <si>
    <t>212-1-001-012-0010-00012-00001-00002</t>
  </si>
  <si>
    <t>SEDE ASOCOMUNAL</t>
  </si>
  <si>
    <t xml:space="preserve">CR 49 N 50-28 APTO 201 </t>
  </si>
  <si>
    <t>012-12840</t>
  </si>
  <si>
    <t>212-1-001-012-0010-00040-00000-00000</t>
  </si>
  <si>
    <t>VIA CALLE 51 - AULA AMBIENTAL</t>
  </si>
  <si>
    <t>CR 48 N 50-107</t>
  </si>
  <si>
    <t>012-31622</t>
  </si>
  <si>
    <t>212-1-001-012-0013-00001-00000-00000</t>
  </si>
  <si>
    <t>COMPLEJO EDUCATIVO JOSE MIGUEL DE RESTREPO Y PUERTA</t>
  </si>
  <si>
    <t>CL 51 N 50-20</t>
  </si>
  <si>
    <t>012-33508</t>
  </si>
  <si>
    <t>212-1-001-012-0014-00002-00000-00000</t>
  </si>
  <si>
    <t>AUDITORIO JOSÉ MIGUEL DE RESTREPO Y PUERTA</t>
  </si>
  <si>
    <t xml:space="preserve">CR 50 N 50A-59/CR 50A N 50A-50 </t>
  </si>
  <si>
    <t>012-01951</t>
  </si>
  <si>
    <t>212-1-001-012-0015-00001-00000-00000</t>
  </si>
  <si>
    <t>PALACIO MUNICIPAL</t>
  </si>
  <si>
    <t xml:space="preserve">CL 50 N 50-15  </t>
  </si>
  <si>
    <t>012-12491</t>
  </si>
  <si>
    <t>212-1-001-012-0020-00005-00000-00000</t>
  </si>
  <si>
    <t xml:space="preserve">SANEAMIENTO </t>
  </si>
  <si>
    <t xml:space="preserve">CL 50 N 53-46  </t>
  </si>
  <si>
    <t>012-60375</t>
  </si>
  <si>
    <t>212-1-001-012-0022-00011-00000-00000</t>
  </si>
  <si>
    <t>PLAZA DE MERCADO - RAMADA MUNICIPAL</t>
  </si>
  <si>
    <t xml:space="preserve">CL 52 N 52-06 </t>
  </si>
  <si>
    <t>012-60371</t>
  </si>
  <si>
    <t>212-1-001-012-0022-00012-00000-00000</t>
  </si>
  <si>
    <t>LOTE (RECICOP)</t>
  </si>
  <si>
    <t xml:space="preserve">CR 53 N 52-62 </t>
  </si>
  <si>
    <t>012-57676</t>
  </si>
  <si>
    <t>212-1-001-012-0022-00023-00000-00000</t>
  </si>
  <si>
    <t>LOTE (CAM)</t>
  </si>
  <si>
    <t>CR 53 N 52-52</t>
  </si>
  <si>
    <t>PARQUEADERO</t>
  </si>
  <si>
    <t>012-57677</t>
  </si>
  <si>
    <t>212-1-001-012-0022-00024-00000-00000</t>
  </si>
  <si>
    <t xml:space="preserve">LOTE-CONTRUCCION </t>
  </si>
  <si>
    <t xml:space="preserve">CR 53 N 51-52 </t>
  </si>
  <si>
    <t>ANDEN</t>
  </si>
  <si>
    <t>012-22160</t>
  </si>
  <si>
    <t>212-1-001-013-0004-00010-00001-00001</t>
  </si>
  <si>
    <t xml:space="preserve">CL 47 N 53B-54 APTO 101 </t>
  </si>
  <si>
    <t>012-29472</t>
  </si>
  <si>
    <t>212-1-001-013-0004-00032-00000-00000</t>
  </si>
  <si>
    <t xml:space="preserve">CL 47 N 53B-54 INT 102 </t>
  </si>
  <si>
    <t>012-30126</t>
  </si>
  <si>
    <t>212-1-001-014-0008-00013-00001-00003</t>
  </si>
  <si>
    <t>CL 38A N 50A-113 AP 201</t>
  </si>
  <si>
    <t>012-59937</t>
  </si>
  <si>
    <t>212-1-001-014-0009-00011-00000-00000</t>
  </si>
  <si>
    <t>LOTE 34 MZ A - ZONA VERDE</t>
  </si>
  <si>
    <t xml:space="preserve">KR 53C N 35-142 </t>
  </si>
  <si>
    <t>012-59913</t>
  </si>
  <si>
    <t>212-1-001-014-0009-00021-00000-00000</t>
  </si>
  <si>
    <t>LOTE 10 MZ A</t>
  </si>
  <si>
    <t>CR 53C X CR 50A</t>
  </si>
  <si>
    <t>012-48963</t>
  </si>
  <si>
    <t>212-1-001-015-0015-00010-00000-00000</t>
  </si>
  <si>
    <t>ESCUELA PABLO VI</t>
  </si>
  <si>
    <t xml:space="preserve">CL 43 N 57AA-77 </t>
  </si>
  <si>
    <t>012-27499</t>
  </si>
  <si>
    <t>212-1-001-015-0015-00025-00000-00000</t>
  </si>
  <si>
    <t>NUEVOS BLOQUES DE LA ESCUELA PABLO VI Y SALON COMUNAL</t>
  </si>
  <si>
    <t>CL 43 N 57AA-71</t>
  </si>
  <si>
    <t>012-27500</t>
  </si>
  <si>
    <t>212-1-001-015-0015-00026-00000-00000</t>
  </si>
  <si>
    <t>012-23483</t>
  </si>
  <si>
    <t>212-1-001-016-0025-00001-00000-00000</t>
  </si>
  <si>
    <t xml:space="preserve">PLACA DEPORTIVA </t>
  </si>
  <si>
    <t xml:space="preserve">CR 53 N 53-60 </t>
  </si>
  <si>
    <t>PLACA DEPORTIVA</t>
  </si>
  <si>
    <t>012-23576</t>
  </si>
  <si>
    <t>212-1-001-016-0028-00001-00000-00000</t>
  </si>
  <si>
    <t xml:space="preserve">CL 54 N 56-90 </t>
  </si>
  <si>
    <t>012-21297</t>
  </si>
  <si>
    <t>212-1-001-017-0018-00029-00000-00000</t>
  </si>
  <si>
    <t>CARCEL MUNICIPAL</t>
  </si>
  <si>
    <t xml:space="preserve">CL 47 N 57A-23 </t>
  </si>
  <si>
    <t>012-08888</t>
  </si>
  <si>
    <t>212-1-001-017-0018-00030-00000-00000</t>
  </si>
  <si>
    <t>ASILO BENJAMIN CORREA FERNANDEZ</t>
  </si>
  <si>
    <t xml:space="preserve">CL 47 N 57B-12 </t>
  </si>
  <si>
    <t>012-29722</t>
  </si>
  <si>
    <t>212-1-001-017-0018-00034-00000-00000</t>
  </si>
  <si>
    <t>HOGAR INFANTIL LA PIÑATA</t>
  </si>
  <si>
    <t xml:space="preserve">CR 60A N 48-75  </t>
  </si>
  <si>
    <t>012-34224</t>
  </si>
  <si>
    <t>212-1-001-017-0020-00001-00000-00000</t>
  </si>
  <si>
    <t>J.A.C. HORIZONTES</t>
  </si>
  <si>
    <t xml:space="preserve">CR 57 N 47-22 </t>
  </si>
  <si>
    <t>012-07842</t>
  </si>
  <si>
    <t>212-1-001-018-0004-00003-00000-00000</t>
  </si>
  <si>
    <t>ESCUELA NORMAL SUPERIOR MARIA AUXILIADORA</t>
  </si>
  <si>
    <t xml:space="preserve">CL 60 N 39-04 </t>
  </si>
  <si>
    <t>012-89012</t>
  </si>
  <si>
    <t>212-1-001-020-0010-00005-00000-00000</t>
  </si>
  <si>
    <t>LOTE # 1 (CANCHA DE TENIS)</t>
  </si>
  <si>
    <t>CR 63 N 48 31</t>
  </si>
  <si>
    <t>012-89014</t>
  </si>
  <si>
    <t>212-1-001-020-0010-00007-00000-00000</t>
  </si>
  <si>
    <t>LOTE # 3 - PARQUEADEROS</t>
  </si>
  <si>
    <t>CR 63 N 48 140</t>
  </si>
  <si>
    <t>012-89015</t>
  </si>
  <si>
    <t>212-1-001-020-0010-00008-00000-00000</t>
  </si>
  <si>
    <t>LOTE # 4 - SERVICIO INSTITUCIONAL</t>
  </si>
  <si>
    <t>CR 63 N 48 80</t>
  </si>
  <si>
    <t>012-21913</t>
  </si>
  <si>
    <t>212-1-001-021-0007-00001-00000-00000</t>
  </si>
  <si>
    <t>LICEO SAN LUIS GONZAGA Y UNIDAD DEPORTIVA</t>
  </si>
  <si>
    <t xml:space="preserve">CL 50 N 62-78 </t>
  </si>
  <si>
    <t>012-31324</t>
  </si>
  <si>
    <t>212-1-001-022-0003-00014-00000-00000</t>
  </si>
  <si>
    <t>ESCUELA LA MISERCORDIA</t>
  </si>
  <si>
    <t xml:space="preserve">CL 48 N 67B-20 </t>
  </si>
  <si>
    <t>012-41649</t>
  </si>
  <si>
    <t>212-1-001-023-0031-00002-00000-00000</t>
  </si>
  <si>
    <t>ESCUELA - URBANIZACION LUNA LUNERA</t>
  </si>
  <si>
    <t>CR 87 N 39-02</t>
  </si>
  <si>
    <t>012-61164</t>
  </si>
  <si>
    <t>212-1-001-023-0034-00018-00000-00000</t>
  </si>
  <si>
    <t>COLEGIO LA TRINIDAD - NUEVO</t>
  </si>
  <si>
    <t xml:space="preserve">CL 41 N 78C-32 </t>
  </si>
  <si>
    <t>012-60373</t>
  </si>
  <si>
    <t>212-1-001-023-0034-00019-00000-00000</t>
  </si>
  <si>
    <t>COLEGIO LA TRINIDAD - TRADICIONAL</t>
  </si>
  <si>
    <t>012-55300</t>
  </si>
  <si>
    <t>212-1-001-023-0034-00043-00000-00000</t>
  </si>
  <si>
    <t>CR 81 X CL 41</t>
  </si>
  <si>
    <t>012-16161</t>
  </si>
  <si>
    <t>212-1-001-023-0035-00029-00000-00000</t>
  </si>
  <si>
    <t>LOTE Y CASA (ANTIGUA ESCUELA)</t>
  </si>
  <si>
    <t>CL 41 N 52-800</t>
  </si>
  <si>
    <t>012-50358</t>
  </si>
  <si>
    <t>212-1-001-024-0008-00002-00000-00000</t>
  </si>
  <si>
    <t>INSTITUCION EDUCATIVA VILLANUEVA</t>
  </si>
  <si>
    <t xml:space="preserve">CL 56 N 56-155 </t>
  </si>
  <si>
    <t>012-16352</t>
  </si>
  <si>
    <t>212-1-001-024-0008-00011-00000-00000</t>
  </si>
  <si>
    <t>CAMPO DEPORTIVO</t>
  </si>
  <si>
    <t>CL 57A N 59-10 HOGAR GRUPAL</t>
  </si>
  <si>
    <t>012-29059</t>
  </si>
  <si>
    <t>212-1-001-024-0023-00013-00000-00000</t>
  </si>
  <si>
    <t>CL 56 N 54-81</t>
  </si>
  <si>
    <t>012-16366</t>
  </si>
  <si>
    <t>212-2-001-000-0001-00245-00000-00000</t>
  </si>
  <si>
    <t>ESCUELA QUEBRADA ARRIBA</t>
  </si>
  <si>
    <t xml:space="preserve">ESC. QUEBRADA ARRIBA </t>
  </si>
  <si>
    <t>012-32297</t>
  </si>
  <si>
    <t>212-2-001-000-0001-00442-00000-00000</t>
  </si>
  <si>
    <t xml:space="preserve">TANQUES DE ABASTECIMIENTO </t>
  </si>
  <si>
    <t>TANQUES DE ABASTECIMIENTO</t>
  </si>
  <si>
    <t>DEPOSITO</t>
  </si>
  <si>
    <t>012-54435</t>
  </si>
  <si>
    <t>212-2-001-000-0001-00595-00000-00000</t>
  </si>
  <si>
    <t>ESCUELA MONTAÑUELA</t>
  </si>
  <si>
    <t>ESCUELA MONTAÑITA</t>
  </si>
  <si>
    <t>012-58407</t>
  </si>
  <si>
    <t>212-2-001-000-0001-00616-00000-00000</t>
  </si>
  <si>
    <t>TRAPICHE COMUNITARIO</t>
  </si>
  <si>
    <t>VEREDA QUEBRADA ARRIBA</t>
  </si>
  <si>
    <t>012-65029</t>
  </si>
  <si>
    <t>212-2-001-000-0001-00675-00000-00000</t>
  </si>
  <si>
    <t>LOTE PARA AMPLIAR PLANTA DE TRATAMIENTO</t>
  </si>
  <si>
    <t>012-72826</t>
  </si>
  <si>
    <t>212-2-001-000-0002-00216-00000-00000</t>
  </si>
  <si>
    <t xml:space="preserve">I.E GABRIELA MISTRAL SEDE RURAL     </t>
  </si>
  <si>
    <t>VEREDA SABANETA</t>
  </si>
  <si>
    <t>212-2-001-000-0003-00031-00000-00000</t>
  </si>
  <si>
    <t>TANQUE ACUEDUCTO</t>
  </si>
  <si>
    <t>TANQUE ACUEDUCTO PEÑOLCITO</t>
  </si>
  <si>
    <t>012-39383</t>
  </si>
  <si>
    <t>212-2-001-000-0003-00485-00000-00000</t>
  </si>
  <si>
    <t>PLANTA TRATAMIENTO</t>
  </si>
  <si>
    <t>VEREDA PEÑOLCITO</t>
  </si>
  <si>
    <t>212-2-001-000-0004-00120-00000-00000</t>
  </si>
  <si>
    <t>S.D</t>
  </si>
  <si>
    <t xml:space="preserve">S.D.                                             </t>
  </si>
  <si>
    <t xml:space="preserve">V. EL CABUYAL </t>
  </si>
  <si>
    <t>DUPLICADO LIBRO 1 FOLIO 1 Nº 1</t>
  </si>
  <si>
    <t>212-2-001-000-0004-00236-00000-00000</t>
  </si>
  <si>
    <t>PLACA DEPORTIVA ANTIGUA ESCUELA EL CABUYAL</t>
  </si>
  <si>
    <t>012-21932</t>
  </si>
  <si>
    <t>212-2-001-000-0004-00275-00000-00000</t>
  </si>
  <si>
    <t>ESCUELA EL CABUYAL</t>
  </si>
  <si>
    <t>I.E. SAN LUIS GONZAGA-CABUYAL</t>
  </si>
  <si>
    <t>012-22589</t>
  </si>
  <si>
    <t>212-2-001-000-0004-00468-00000-00000</t>
  </si>
  <si>
    <t>ESCUELA RURAL CARLOS MESA</t>
  </si>
  <si>
    <t>ESCUELA R CARLOS MESA</t>
  </si>
  <si>
    <t>012-39919</t>
  </si>
  <si>
    <t>212-2-001-000-0004-00644-00000-00000</t>
  </si>
  <si>
    <t>TANQUES DE AGUA EL CABUYAL</t>
  </si>
  <si>
    <t>012-50688</t>
  </si>
  <si>
    <t>212-2-001-000-0004-00745-00000-00000</t>
  </si>
  <si>
    <t>012-66923</t>
  </si>
  <si>
    <t>212-2-001-000-0004-00862-00000-00000</t>
  </si>
  <si>
    <t xml:space="preserve">VEREDA CABUYAL LT 2                     </t>
  </si>
  <si>
    <t>VEREDA CABUYAL LT 2</t>
  </si>
  <si>
    <t>212-2-001-000-0005-00017-00000-00000</t>
  </si>
  <si>
    <t>ESC RURAL INTEGRADA GRANIZADA</t>
  </si>
  <si>
    <t xml:space="preserve">ESC RURAL INTEGRADA GRANIZADA                    </t>
  </si>
  <si>
    <t>012-62817</t>
  </si>
  <si>
    <t>212-2-001-000-0005-00200-00000-00000</t>
  </si>
  <si>
    <t>LOTE - NUEVA ESCUELA GRANIZAL</t>
  </si>
  <si>
    <t>VEREDA GRANIZAL</t>
  </si>
  <si>
    <t>012-30617</t>
  </si>
  <si>
    <t>212-2-001-000-0006-00172-00000-00000</t>
  </si>
  <si>
    <t>ESCUELA JOAQUIN JIMENEZ SEPULVEDA</t>
  </si>
  <si>
    <t>ESCUELA -CONVENTO</t>
  </si>
  <si>
    <t>012-63072</t>
  </si>
  <si>
    <t>212-2-001-000-0008-00003-00000-00000</t>
  </si>
  <si>
    <t>ESCUELA INTEGRADA PEÑOLCITO</t>
  </si>
  <si>
    <t>VEREDA MONTAÑITA</t>
  </si>
  <si>
    <t>012-25489</t>
  </si>
  <si>
    <t>212-2-001-000-0008-00159-00000-00000</t>
  </si>
  <si>
    <t>FUNDACION SERVICIO JUVENIL</t>
  </si>
  <si>
    <t>FUNDACION SERVICIO</t>
  </si>
  <si>
    <t>012-65979</t>
  </si>
  <si>
    <t>212-2-001-000-0008-00260-00000-00000</t>
  </si>
  <si>
    <t>PLACA DEPORTIVA MONTAÑITA</t>
  </si>
  <si>
    <t>012-12189</t>
  </si>
  <si>
    <t>212-2-001-000-0009-00069-00000-00000</t>
  </si>
  <si>
    <t>ESCUELA EL DIVINO NIÑO Y PLACA</t>
  </si>
  <si>
    <t>VEREDA EL SALADO</t>
  </si>
  <si>
    <t>012-22201</t>
  </si>
  <si>
    <t>212-2-001-000-0010-00220-00000-00000</t>
  </si>
  <si>
    <t>SERVICIOS ESPECIALES</t>
  </si>
  <si>
    <t>012-27735</t>
  </si>
  <si>
    <t>212-2-001-000-0012-00166-00000-00000</t>
  </si>
  <si>
    <t>PLACA DEPORTIVA ZARZAL CURAZAO (ANCON)</t>
  </si>
  <si>
    <t>ZARZAL CURAZAO</t>
  </si>
  <si>
    <t>012-73768</t>
  </si>
  <si>
    <t>212-2-001-000-0013-00086-00000-00000</t>
  </si>
  <si>
    <t>ESCUELA EL NORAL</t>
  </si>
  <si>
    <t>VEREDA EL NORAL</t>
  </si>
  <si>
    <t>012-30809</t>
  </si>
  <si>
    <t>212-2-001-000-0013-00338-00000-00000</t>
  </si>
  <si>
    <t xml:space="preserve">CENTRO DE REHABILITACION HOGAR CREAR </t>
  </si>
  <si>
    <t>CENTRO DE REHABILITACION "CREAR"</t>
  </si>
  <si>
    <t>012-58584</t>
  </si>
  <si>
    <t>212-2-001-000-0014-00077-00000-00000</t>
  </si>
  <si>
    <t>ESCUELA RURAL INTEGRADA LA VETA</t>
  </si>
  <si>
    <t>LA VETA I.E.</t>
  </si>
  <si>
    <t>012-52487</t>
  </si>
  <si>
    <t>212-2-001-000-0015-00638-00000-00000</t>
  </si>
  <si>
    <t>PLANTA DE TRATAMIENTO</t>
  </si>
  <si>
    <t>ZARZAL LA LUZ</t>
  </si>
  <si>
    <t>TOTAL</t>
  </si>
  <si>
    <t>ZFQ99A</t>
  </si>
  <si>
    <t>LVY92C</t>
  </si>
  <si>
    <t>LVY94C</t>
  </si>
  <si>
    <t>LVY95C</t>
  </si>
  <si>
    <t>LVY93C</t>
  </si>
  <si>
    <t>ZFP76A</t>
  </si>
  <si>
    <t>ZFQ92A</t>
  </si>
  <si>
    <t>ZFQ78A</t>
  </si>
  <si>
    <t>ZFQ77A</t>
  </si>
  <si>
    <t>OCD114</t>
  </si>
  <si>
    <t>OCD115</t>
  </si>
  <si>
    <t>OCD106</t>
  </si>
  <si>
    <t>OCD107</t>
  </si>
  <si>
    <t>SMH122</t>
  </si>
  <si>
    <t>OKA680</t>
  </si>
  <si>
    <t>OCD104</t>
  </si>
  <si>
    <t>OKA652</t>
  </si>
  <si>
    <t>TIT01E</t>
  </si>
  <si>
    <t>TIT02E</t>
  </si>
  <si>
    <t>TIT03E</t>
  </si>
  <si>
    <t>TIT04E</t>
  </si>
  <si>
    <t>TIT05E</t>
  </si>
  <si>
    <t>TIT06E</t>
  </si>
  <si>
    <t>TIT07E</t>
  </si>
  <si>
    <t>TIT08E</t>
  </si>
  <si>
    <t>TIT09E</t>
  </si>
  <si>
    <t>TIT10E</t>
  </si>
  <si>
    <t>TIT11E</t>
  </si>
  <si>
    <t>PFR25E</t>
  </si>
  <si>
    <t>PFR26E</t>
  </si>
  <si>
    <t>PFR27E</t>
  </si>
  <si>
    <t>PFR28E</t>
  </si>
  <si>
    <t>OCD116</t>
  </si>
  <si>
    <t>YVX14F</t>
  </si>
  <si>
    <t>YVX15F</t>
  </si>
  <si>
    <t>YVX16F</t>
  </si>
  <si>
    <t>YVX17F</t>
  </si>
  <si>
    <t>YVX18F</t>
  </si>
  <si>
    <t>PFZ10E</t>
  </si>
  <si>
    <t>OCD108</t>
  </si>
  <si>
    <t>OMK500</t>
  </si>
  <si>
    <t>TIT82E</t>
  </si>
  <si>
    <t>YVY67F</t>
  </si>
  <si>
    <t>OYD29G</t>
  </si>
  <si>
    <t>OYD30G</t>
  </si>
  <si>
    <t>OYD31G</t>
  </si>
  <si>
    <t>YWI20F</t>
  </si>
  <si>
    <t>YWI21F</t>
  </si>
  <si>
    <t>YWI22F</t>
  </si>
  <si>
    <t>YWI23F</t>
  </si>
  <si>
    <t>YWI24F</t>
  </si>
  <si>
    <t>Copacabana</t>
  </si>
  <si>
    <t>BUS</t>
  </si>
  <si>
    <t>VOLQUETA</t>
  </si>
  <si>
    <t>MAQUINA BOMBEROS</t>
  </si>
  <si>
    <t>YAMAHA XTZ 250</t>
  </si>
  <si>
    <t>YAMAHA XTZ 125</t>
  </si>
  <si>
    <t>NISSAN</t>
  </si>
  <si>
    <t>AGRALE</t>
  </si>
  <si>
    <t>KENWORK</t>
  </si>
  <si>
    <t>MITSUBISHI</t>
  </si>
  <si>
    <t>SUZUKI</t>
  </si>
  <si>
    <t xml:space="preserve">YAMAHA </t>
  </si>
  <si>
    <t>VERDE LIMÓN</t>
  </si>
  <si>
    <t>9FKKG0414E2007605</t>
  </si>
  <si>
    <t>TL45XG</t>
  </si>
  <si>
    <t>CATERPILLAR</t>
  </si>
  <si>
    <t>G391E007605</t>
  </si>
  <si>
    <t>G391E007642</t>
  </si>
  <si>
    <t>9FKKG041XE2007642</t>
  </si>
  <si>
    <t>G391E007621</t>
  </si>
  <si>
    <t>9FKKG0412E2007621</t>
  </si>
  <si>
    <t>XTZ125</t>
  </si>
  <si>
    <t>E3L5E006268</t>
  </si>
  <si>
    <t>LBPKE1969E0013770</t>
  </si>
  <si>
    <t>SOAT vencido</t>
  </si>
  <si>
    <t>CAMION</t>
  </si>
  <si>
    <t>NQR</t>
  </si>
  <si>
    <t>*815412*</t>
  </si>
  <si>
    <t>9GDN1R710BB009954</t>
  </si>
  <si>
    <t xml:space="preserve">CHEVROLET </t>
  </si>
  <si>
    <t>BLANCO ARCO BICAPA</t>
  </si>
  <si>
    <t> 21/10/2026</t>
  </si>
  <si>
    <t>Próximo a vencer</t>
  </si>
  <si>
    <t>URVAN</t>
  </si>
  <si>
    <t>YD25359064A</t>
  </si>
  <si>
    <t>JN1KC4E26Z0000831</t>
  </si>
  <si>
    <t>BLANCO</t>
  </si>
  <si>
    <t>LAND CRUISER 200</t>
  </si>
  <si>
    <t>1VD0066967</t>
  </si>
  <si>
    <t>JTMHV09J405002157</t>
  </si>
  <si>
    <t>KENWORTH</t>
  </si>
  <si>
    <t>T370</t>
  </si>
  <si>
    <t>3BKHHZ8X6BF286657</t>
  </si>
  <si>
    <t>ROJO</t>
  </si>
  <si>
    <t>No se encuentra en el RUNT</t>
  </si>
  <si>
    <t>ALCALDÍA DE COPACABANA</t>
  </si>
  <si>
    <t>MUNICIPIO DE COPACABANA</t>
  </si>
  <si>
    <t>DR 650</t>
  </si>
  <si>
    <t>P409-184870</t>
  </si>
  <si>
    <t>9FSSP46AXLC115528</t>
  </si>
  <si>
    <t>VERDE</t>
  </si>
  <si>
    <t>P409-184879</t>
  </si>
  <si>
    <t>9FSSP46A8LC115527</t>
  </si>
  <si>
    <t>9FSSP46A6LC115526</t>
  </si>
  <si>
    <t>P409-184876</t>
  </si>
  <si>
    <t>9FSSP46A4LC115525</t>
  </si>
  <si>
    <t>P409-184878</t>
  </si>
  <si>
    <t>9FSSP46A2LC115524</t>
  </si>
  <si>
    <t>P409-184872</t>
  </si>
  <si>
    <t>9FSSP46A0LC115523</t>
  </si>
  <si>
    <t>P409-184873</t>
  </si>
  <si>
    <t>9FSSP46A9LC115522</t>
  </si>
  <si>
    <t>P409-184877</t>
  </si>
  <si>
    <t>9FSSP46A7LC115521</t>
  </si>
  <si>
    <t>P409-184882</t>
  </si>
  <si>
    <t>9FSSP46A5LC115520</t>
  </si>
  <si>
    <t>P409-184880</t>
  </si>
  <si>
    <t>9FSSP46A9LC115519</t>
  </si>
  <si>
    <t>P409-184881</t>
  </si>
  <si>
    <t>9FSSP46A7LC115518</t>
  </si>
  <si>
    <t>P409-184883</t>
  </si>
  <si>
    <t>9FSSP46A4JC113593</t>
  </si>
  <si>
    <t>P409-177845</t>
  </si>
  <si>
    <t>9FSSP46A6JC113594</t>
  </si>
  <si>
    <t>P409-177887</t>
  </si>
  <si>
    <t>9FSSP46A8JC113595</t>
  </si>
  <si>
    <t>P409-177884</t>
  </si>
  <si>
    <t>9FSSP46AXJC113596</t>
  </si>
  <si>
    <t>P409-177886</t>
  </si>
  <si>
    <t>NP300 FRONTIER</t>
  </si>
  <si>
    <t>3N6CD33B7ZK385172</t>
  </si>
  <si>
    <t>YD25-673672P</t>
  </si>
  <si>
    <t>XTZ150-2 (XTZ150)</t>
  </si>
  <si>
    <t>9FKDG3615N2052222</t>
  </si>
  <si>
    <t>G3L1E052222</t>
  </si>
  <si>
    <t>9FKDG3617N2052223</t>
  </si>
  <si>
    <t>G3L1E052223</t>
  </si>
  <si>
    <t>9FKDG3614N2052373</t>
  </si>
  <si>
    <t>G3L1E052373</t>
  </si>
  <si>
    <t>9FKDG3614N2052390</t>
  </si>
  <si>
    <t>G3L1E052390</t>
  </si>
  <si>
    <t>9FKDG361XN2052393</t>
  </si>
  <si>
    <t>G3L1E052393</t>
  </si>
  <si>
    <t>9FKDE0911J2069383</t>
  </si>
  <si>
    <t>E3L5E069383</t>
  </si>
  <si>
    <t>9FJFC84W3B0101574</t>
  </si>
  <si>
    <t>WLAT1179158</t>
  </si>
  <si>
    <t>BLANCO NEVADO BICAPA</t>
  </si>
  <si>
    <t>9FKDE0925L2040416</t>
  </si>
  <si>
    <t>E3Y2E040416</t>
  </si>
  <si>
    <t>NEGRO ROJO GRIS</t>
  </si>
  <si>
    <t>9FKDG282XN2027638</t>
  </si>
  <si>
    <t>G3F2E027638</t>
  </si>
  <si>
    <t>9FKDG2847R2034439</t>
  </si>
  <si>
    <t>G3F2E034439</t>
  </si>
  <si>
    <t>NEGRO BLANCO</t>
  </si>
  <si>
    <t>9FKDG2840R2034363</t>
  </si>
  <si>
    <t>G3F2E034363</t>
  </si>
  <si>
    <t>9FKDG2849R2034409</t>
  </si>
  <si>
    <t>G3F2E034409</t>
  </si>
  <si>
    <t>BLANCO NEGRO</t>
  </si>
  <si>
    <t>V-STROM 250 SX</t>
  </si>
  <si>
    <t>9FSEL11M5SC101317</t>
  </si>
  <si>
    <t>EJA1-264420</t>
  </si>
  <si>
    <t>9FSEL11M9SC101319</t>
  </si>
  <si>
    <t>EJA1-265168</t>
  </si>
  <si>
    <t>9FSEL11M7SC101318</t>
  </si>
  <si>
    <t>EJA1-265166</t>
  </si>
  <si>
    <t>9FSEL11M2SC101307</t>
  </si>
  <si>
    <t>EJA1-264691</t>
  </si>
  <si>
    <t>9FSEL11M5SC101303</t>
  </si>
  <si>
    <t>EJA1-265162</t>
  </si>
  <si>
    <t>9FSSP46A48C104449</t>
  </si>
  <si>
    <t>P409-135804</t>
  </si>
  <si>
    <t>9C6KG0316A0001575</t>
  </si>
  <si>
    <t>G382E001575</t>
  </si>
  <si>
    <t>9FK3B2118A2004557</t>
  </si>
  <si>
    <t>XTZ125E</t>
  </si>
  <si>
    <t>9C6KG0312A0001556</t>
  </si>
  <si>
    <t>G382E001499</t>
  </si>
  <si>
    <t>E3B4E004557</t>
  </si>
  <si>
    <t>9FK3B2116A2004864</t>
  </si>
  <si>
    <t>E3B4E004864</t>
  </si>
  <si>
    <t>9CNC04ER5AB003880</t>
  </si>
  <si>
    <t>MA 9.0 TCE (4800) EL</t>
  </si>
  <si>
    <t>D1A035189</t>
  </si>
  <si>
    <t>Información tomada de la póliza. No se sabe fecha de vencimiento del SOAT ni cilindraje</t>
  </si>
  <si>
    <t>MONTERO V43 WAGON</t>
  </si>
  <si>
    <t>9FJONV43830001640</t>
  </si>
  <si>
    <t>6G72PP1035</t>
  </si>
  <si>
    <t>1P9CA01DXJA040454</t>
  </si>
  <si>
    <t> 09/12/2026</t>
  </si>
  <si>
    <t>NDXXX</t>
  </si>
  <si>
    <t>PIERCE ARROW</t>
  </si>
  <si>
    <t>SIN LÍNEA - BOMBEROS</t>
  </si>
  <si>
    <t>PLATA</t>
  </si>
  <si>
    <t>F450 SUPER DUTY</t>
  </si>
  <si>
    <t>1FDXF47FX1EC22575</t>
  </si>
  <si>
    <t>BUS-BUSETA</t>
  </si>
  <si>
    <t>B70 229 MT</t>
  </si>
  <si>
    <t>9GCM7T1JOYBO1O15</t>
  </si>
  <si>
    <t>2FR10264</t>
  </si>
  <si>
    <t>IPB32B</t>
  </si>
  <si>
    <t>ZFQ65A</t>
  </si>
  <si>
    <t>ZFQ66A</t>
  </si>
  <si>
    <t>ZFQ89A</t>
  </si>
  <si>
    <t>ZFQ98A</t>
  </si>
  <si>
    <t>VKA87A</t>
  </si>
  <si>
    <t>LUU34C</t>
  </si>
  <si>
    <t>LVY90C</t>
  </si>
  <si>
    <t>LVY91C</t>
  </si>
  <si>
    <t>LVY96C</t>
  </si>
  <si>
    <t>VKA83A</t>
  </si>
  <si>
    <t>VKB78A</t>
  </si>
  <si>
    <t>ZFO45A</t>
  </si>
  <si>
    <t>ZFO46A</t>
  </si>
  <si>
    <t>ZFP24A</t>
  </si>
  <si>
    <t>ZFQ93A</t>
  </si>
  <si>
    <t>GYQ60</t>
  </si>
  <si>
    <t>LAX77A</t>
  </si>
  <si>
    <t>VKB16A</t>
  </si>
  <si>
    <t>ZFQ76A</t>
  </si>
  <si>
    <t>AND79A</t>
  </si>
  <si>
    <t>CKH54</t>
  </si>
  <si>
    <t>CKH55</t>
  </si>
  <si>
    <t>GYQ59</t>
  </si>
  <si>
    <t>LOG05</t>
  </si>
  <si>
    <t>VKA82A</t>
  </si>
  <si>
    <t>VKB01A</t>
  </si>
  <si>
    <t>VKA86A</t>
  </si>
  <si>
    <t>VKB15A</t>
  </si>
  <si>
    <t>OCD105</t>
  </si>
  <si>
    <t>MMI764</t>
  </si>
  <si>
    <t>OCD103</t>
  </si>
  <si>
    <t>OP 4612</t>
  </si>
  <si>
    <t>RETRO 555</t>
  </si>
  <si>
    <t>OLJ438</t>
  </si>
  <si>
    <t>RETROEXCAVADORA</t>
  </si>
  <si>
    <t>YAMAHA XT 225</t>
  </si>
  <si>
    <t>SUZUKI DR 200</t>
  </si>
  <si>
    <t>YAMAHA DT 125</t>
  </si>
  <si>
    <t>YAMAHA DT 175</t>
  </si>
  <si>
    <t>SUZUKY TS 185</t>
  </si>
  <si>
    <t>SUZUKY DR 200</t>
  </si>
  <si>
    <t>YAMAHA V 80</t>
  </si>
  <si>
    <t>DT 175</t>
  </si>
  <si>
    <t xml:space="preserve">CHEVROLET  </t>
  </si>
  <si>
    <t>VOLVO</t>
  </si>
  <si>
    <t>NO APLICA</t>
  </si>
  <si>
    <t>SUSUKI</t>
  </si>
  <si>
    <t>9FSSP46A59C105675</t>
  </si>
  <si>
    <t>INDEFINIDO</t>
  </si>
  <si>
    <t>9FSSP46A5CC108437</t>
  </si>
  <si>
    <t>9FSSP46A7EC110354</t>
  </si>
  <si>
    <t>9FSSP46A9EC110355</t>
  </si>
  <si>
    <t>9FKKG041XE2008080</t>
  </si>
  <si>
    <t>LUV D MAX</t>
  </si>
  <si>
    <t>8LBETF3G890000270</t>
  </si>
  <si>
    <t>TROOPER 960</t>
  </si>
  <si>
    <t>JACUBS25GW7100908</t>
  </si>
  <si>
    <t>GRIS PLATA</t>
  </si>
  <si>
    <t>JOHNATAN ANDRES PINEDA</t>
  </si>
  <si>
    <t>NELSON DAVID CARVAJAL ALCARAZ</t>
  </si>
  <si>
    <t>CARLOS ALBERTO GOMEZ YARCE</t>
  </si>
  <si>
    <t xml:space="preserve">OLGA INES SOSA JIMENEZ </t>
  </si>
  <si>
    <t>DEISY YURANY SUAREZ ACEVEDO</t>
  </si>
  <si>
    <t>EDWIN ALEXANDER GOMEZ</t>
  </si>
  <si>
    <t>EDWIN RAMIREZ LOPERA</t>
  </si>
  <si>
    <t>JHONATHAN EDUARDO CHAVERRA</t>
  </si>
  <si>
    <t>JUAN CAMILO RAMIREZ GALLON</t>
  </si>
  <si>
    <t>JUAN SEBASTIAN HERNADEZ</t>
  </si>
  <si>
    <t>JULIAN ANDRES TOBON MARTINEZ</t>
  </si>
  <si>
    <t>MARGARITA MARIA MUÑOZ GIRALDO</t>
  </si>
  <si>
    <t>NELSON CAMILO QUICENO HERNANDEZ</t>
  </si>
  <si>
    <t>ROBINSON HIGINIO GIRALDO</t>
  </si>
  <si>
    <t>YILBER ANDRES MONTOYA</t>
  </si>
  <si>
    <t>JULIAN MARCELO MACHADO CADAVID</t>
  </si>
  <si>
    <t>JUAN DAVID QUINTERO ARANGO</t>
  </si>
  <si>
    <t>RELACION DE VEHICULOS EN REPOSO TRDM - MUNICIPIO DE COPACABANA</t>
  </si>
  <si>
    <t>RELACIÓN TR EQUIPO Y MAQUINARIA</t>
  </si>
  <si>
    <t>TOTAL =</t>
  </si>
  <si>
    <t>RETRO 416E</t>
  </si>
  <si>
    <t>AMARILLO</t>
  </si>
  <si>
    <t>EXCAVADORA</t>
  </si>
  <si>
    <t>GRÚA</t>
  </si>
  <si>
    <t>MÁQUINA BOMBEROS</t>
  </si>
  <si>
    <t>PIERCE - FIRE</t>
  </si>
  <si>
    <t>MÁQUINA DE BOMBEROS</t>
  </si>
  <si>
    <t>MINITRACTOR</t>
  </si>
  <si>
    <t>CUT</t>
  </si>
  <si>
    <t>G4D34893</t>
  </si>
  <si>
    <t>CAT0416EVCBD06399</t>
  </si>
  <si>
    <t>Información parcial tomada de póliza SOAT. No se sabe cilindraje. Próximo a vencer</t>
  </si>
  <si>
    <t>EQUIPO ELECTRICO Y ELECTRONICO</t>
  </si>
  <si>
    <t>EQUIPO MOVIL Y PORTATIL</t>
  </si>
  <si>
    <t>INSTRUMENTOS MUSICALES</t>
  </si>
  <si>
    <t>MAQUINARIA Y EQUIPO</t>
  </si>
  <si>
    <t>MUEBLES Y ENSERES</t>
  </si>
  <si>
    <t>VEHICULOS EN REPOSO</t>
  </si>
  <si>
    <t>LWR80C</t>
  </si>
  <si>
    <t>J508-203359</t>
  </si>
  <si>
    <t>LC6GJ55E0F1100286</t>
  </si>
  <si>
    <t>Maquinaria y Equipo</t>
  </si>
  <si>
    <t>MUNICIPIO DE MACEO</t>
  </si>
  <si>
    <t>LUIS EDUARDO CHAVERRA GONZÁLEZ</t>
  </si>
  <si>
    <t>LUIS ENRIQUE ÁLVAREZ YEPES</t>
  </si>
  <si>
    <t>MUNICIPIO DE BARBOSA</t>
  </si>
  <si>
    <t xml:space="preserve">VALOR VEHÍCULO </t>
  </si>
  <si>
    <t>JBC01148</t>
  </si>
  <si>
    <t>INAZUMA GW250</t>
  </si>
  <si>
    <t>CHASIS</t>
  </si>
  <si>
    <t>SOAT - 53 Vehículos</t>
  </si>
  <si>
    <t>ALTRON</t>
  </si>
  <si>
    <t>RELACION DE ASEGURADOS - SEGURO VIDA GRUPO DEUDORES</t>
  </si>
  <si>
    <t>TOTAL SOAT =</t>
  </si>
  <si>
    <t>TR MAQUINARIA Y EQUIPO</t>
  </si>
  <si>
    <t>VIDA GRUPO DEUDORES</t>
  </si>
  <si>
    <t>GERARDO FRANCISCO MENESES GONZÁLEZ</t>
  </si>
  <si>
    <t>MARÍA ELCIN RÍOS MONA</t>
  </si>
  <si>
    <t>JACOBO DE JESÚS RENDÓN ROJAS</t>
  </si>
  <si>
    <t>23:59 horas</t>
  </si>
  <si>
    <t>FONDO ROTATORIO DE LA REGISTRADURÍA</t>
  </si>
  <si>
    <t>FONDO ROTATORO DE LA POLICÍA</t>
  </si>
  <si>
    <t>FONDO DE PRESTACIONES SOCIALES</t>
  </si>
  <si>
    <t>HORU 312</t>
  </si>
  <si>
    <t>TOTAL E&amp;M</t>
  </si>
  <si>
    <t>Vencido</t>
  </si>
  <si>
    <t>Vida Grupo Deudores</t>
  </si>
  <si>
    <t>PRIMA 365 DÍAS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</si>
</sst>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9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;[Red]\-&quot;$&quot;#,##0"/>
    <numFmt numFmtId="165" formatCode="&quot;$&quot;#,##0.00;[Red]\-&quot;$&quot;#,##0.00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&quot;$&quot;\ #,##0_);\(&quot;$&quot;\ #,##0\)"/>
    <numFmt numFmtId="169" formatCode="&quot;$&quot;\ #,##0_);[Red]\(&quot;$&quot;\ #,##0\)"/>
    <numFmt numFmtId="170" formatCode="_(&quot;$&quot;\ * #,##0_);_(&quot;$&quot;\ * \(#,##0\);_(&quot;$&quot;\ * &quot;-&quot;_);_(@_)"/>
    <numFmt numFmtId="171" formatCode="_(&quot;$&quot;\ * #,##0.00_);_(&quot;$&quot;\ * \(#,##0.00\);_(&quot;$&quot;\ * &quot;-&quot;??_);_(@_)"/>
    <numFmt numFmtId="172" formatCode="_(* #,##0.00_);_(* \(#,##0.00\);_(* &quot;-&quot;??_);_(@_)"/>
    <numFmt numFmtId="173" formatCode="_-* #,##0\ _€_-;\-* #,##0\ _€_-;_-* &quot;-&quot;\ _€_-;_-@_-"/>
    <numFmt numFmtId="174" formatCode="_-* #,##0.00\ &quot;€&quot;_-;\-* #,##0.00\ &quot;€&quot;_-;_-* &quot;-&quot;??\ &quot;€&quot;_-;_-@_-"/>
    <numFmt numFmtId="175" formatCode="_-* #,##0.00\ _€_-;\-* #,##0.00\ _€_-;_-* &quot;-&quot;??\ _€_-;_-@_-"/>
    <numFmt numFmtId="176" formatCode="_-&quot;XDR&quot;* #,##0.00_-;\-&quot;XDR&quot;* #,##0.00_-;_-&quot;XDR&quot;* &quot;-&quot;??_-;_-@_-"/>
    <numFmt numFmtId="177" formatCode="_ * #,##0.00_ ;_ * \-#,##0.00_ ;_ * &quot;-&quot;??_ ;_ @_ "/>
    <numFmt numFmtId="178" formatCode="_ [$€-2]\ * #,##0.00_ ;_ [$€-2]\ * \-#,##0.00_ ;_ [$€-2]\ * &quot;-&quot;??_ "/>
    <numFmt numFmtId="179" formatCode="_-* #,##0.00\ _F_-;\-* #,##0.00\ _F_-;_-* &quot;-&quot;??\ _F_-;_-@_-"/>
    <numFmt numFmtId="180" formatCode="[$$-240A]\ #,##0"/>
    <numFmt numFmtId="181" formatCode="_ * #,##0_ ;_ * \-#,##0_ ;_ * &quot;-&quot;_ ;_ @_ "/>
    <numFmt numFmtId="182" formatCode="&quot;$&quot;\ #,##0.00;[Red]&quot;$&quot;\ \-#,##0.00"/>
    <numFmt numFmtId="183" formatCode="_ &quot;$&quot;\ * #,##0.00_ ;_ &quot;$&quot;\ * \-#,##0.00_ ;_ &quot;$&quot;\ * &quot;-&quot;??_ ;_ @_ "/>
    <numFmt numFmtId="184" formatCode="0.0000"/>
    <numFmt numFmtId="185" formatCode="_(&quot;$&quot;* #,##0.00_);_(&quot;$&quot;* \(#,##0.00\);_(&quot;$&quot;* &quot;-&quot;??_);_(@_)"/>
    <numFmt numFmtId="186" formatCode="_(* #,##0_);_(* \(#,##0\);_(* &quot;-&quot;??_);_(@_)"/>
    <numFmt numFmtId="187" formatCode="&quot;$&quot;#,##0_);[Red]\(&quot;$&quot;#,##0\)"/>
    <numFmt numFmtId="188" formatCode="_-* #,##0.00_-;\-* #,##0.00_-;_-* \-??_-;_-@_-"/>
    <numFmt numFmtId="189" formatCode="_-[$€-2]* #,##0.00_-;\-[$€-2]* #,##0.00_-;_-[$€-2]* \-??_-"/>
    <numFmt numFmtId="190" formatCode="_-[$€-2]* #,##0.00_-;\-[$€-2]* #,##0.00_-;_-[$€-2]* &quot;-&quot;??_-"/>
    <numFmt numFmtId="191" formatCode="_ * #,##0.00_ ;_ * \-#,##0.00_ ;_ * \-??_ ;_ @_ "/>
    <numFmt numFmtId="192" formatCode="_ &quot;$ &quot;* #,##0.00_ ;_ &quot;$ &quot;* \-#,##0.00_ ;_ &quot;$ &quot;* \-??_ ;_ @_ "/>
    <numFmt numFmtId="193" formatCode="_-\$* #,##0.00_-;&quot;-$&quot;* #,##0.00_-;_-\$* \-??_-;_-@_-"/>
    <numFmt numFmtId="194" formatCode="_-* #,##0_-;\-* #,##0_-;_-* \-??_-;_-@_-"/>
    <numFmt numFmtId="195" formatCode="_ &quot;$&quot;\ * #,##0_ ;_ &quot;$&quot;\ * \-#,##0_ ;_ &quot;$&quot;\ * &quot;-&quot;??_ ;_ @_ "/>
    <numFmt numFmtId="196" formatCode="_-* #,##0\ _€_-;\-* #,##0\ _€_-;_-* &quot;-&quot;??\ _€_-;_-@_-"/>
    <numFmt numFmtId="197" formatCode="\$#,##0"/>
    <numFmt numFmtId="198" formatCode="&quot;$&quot;\ #,##0"/>
    <numFmt numFmtId="199" formatCode="0.000%"/>
    <numFmt numFmtId="200" formatCode="&quot;$&quot;\ #,##0.00"/>
    <numFmt numFmtId="201" formatCode="dd/mm/yy;@"/>
    <numFmt numFmtId="202" formatCode="_-* #,##0_-;\-* #,##0_-;_-* &quot;-&quot;??_-;_-@_-"/>
    <numFmt numFmtId="203" formatCode="dd/mm/yyyy;@"/>
    <numFmt numFmtId="204" formatCode="0.00&quot; MTS2&quot;"/>
    <numFmt numFmtId="205" formatCode="00000000"/>
    <numFmt numFmtId="206" formatCode="dd/mm/yyyy"/>
  </numFmts>
  <fonts count="90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0"/>
      <name val="Arial Narrow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0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2"/>
      <name val="Arial Narrow"/>
      <family val="2"/>
    </font>
    <font>
      <b/>
      <sz val="12"/>
      <color indexed="8"/>
      <name val="Arial Narrow"/>
      <family val="2"/>
    </font>
    <font>
      <sz val="8"/>
      <color indexed="8"/>
      <name val="Tahoma"/>
      <family val="2"/>
    </font>
    <font>
      <sz val="12"/>
      <name val="Arial Narrow"/>
      <family val="2"/>
    </font>
    <font>
      <sz val="10"/>
      <color indexed="8"/>
      <name val="Arial"/>
      <family val="2"/>
    </font>
    <font>
      <sz val="10"/>
      <name val="Arial"/>
      <family val="2"/>
      <charset val="1"/>
    </font>
    <font>
      <u/>
      <sz val="10"/>
      <color theme="10"/>
      <name val="Arial"/>
      <family val="2"/>
    </font>
    <font>
      <sz val="8"/>
      <color theme="1"/>
      <name val="Tahoma"/>
      <family val="2"/>
    </font>
    <font>
      <sz val="12"/>
      <color indexed="8"/>
      <name val="Arial Narrow"/>
      <family val="2"/>
    </font>
    <font>
      <sz val="12"/>
      <color theme="0"/>
      <name val="Arial Narrow"/>
      <family val="2"/>
    </font>
    <font>
      <b/>
      <sz val="9"/>
      <color indexed="8"/>
      <name val="Arial Narrow"/>
      <family val="2"/>
    </font>
    <font>
      <sz val="11"/>
      <color indexed="8"/>
      <name val="Arial Narrow"/>
      <family val="2"/>
    </font>
    <font>
      <sz val="10"/>
      <color theme="1"/>
      <name val="Calibri"/>
      <family val="2"/>
      <scheme val="minor"/>
    </font>
    <font>
      <sz val="9"/>
      <color theme="1"/>
      <name val="Arial Narrow"/>
      <family val="2"/>
    </font>
    <font>
      <sz val="11"/>
      <color theme="0"/>
      <name val="Calibri"/>
      <family val="2"/>
      <scheme val="minor"/>
    </font>
    <font>
      <sz val="10"/>
      <name val="Trebuchet MS"/>
      <family val="2"/>
    </font>
    <font>
      <u/>
      <sz val="11"/>
      <color theme="10"/>
      <name val="Calibri"/>
      <family val="2"/>
      <scheme val="minor"/>
    </font>
    <font>
      <sz val="12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11"/>
      <color rgb="FF000000"/>
      <name val="Arial Narrow"/>
      <family val="2"/>
    </font>
    <font>
      <sz val="12"/>
      <color rgb="FFFF0000"/>
      <name val="Arial Narrow"/>
      <family val="2"/>
    </font>
    <font>
      <b/>
      <sz val="12"/>
      <color theme="0"/>
      <name val="Arial Narrow"/>
      <family val="2"/>
    </font>
    <font>
      <b/>
      <u/>
      <sz val="12"/>
      <color rgb="FF000000"/>
      <name val="Arial Narrow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1"/>
      <color theme="1"/>
      <name val="Arial Narrow"/>
      <family val="2"/>
    </font>
    <font>
      <b/>
      <sz val="10"/>
      <color theme="0"/>
      <name val="Calibri"/>
      <family val="2"/>
      <scheme val="minor"/>
    </font>
    <font>
      <sz val="10"/>
      <color theme="1"/>
      <name val="Arial Narrow"/>
      <family val="2"/>
    </font>
    <font>
      <b/>
      <sz val="12"/>
      <color theme="1"/>
      <name val="Arial Narrow"/>
      <family val="2"/>
    </font>
    <font>
      <b/>
      <sz val="16"/>
      <color theme="0"/>
      <name val="Arial Narrow"/>
      <family val="2"/>
    </font>
    <font>
      <b/>
      <sz val="14"/>
      <color theme="1"/>
      <name val="Arial Narrow"/>
      <family val="2"/>
    </font>
    <font>
      <b/>
      <sz val="14"/>
      <color theme="0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sz val="12"/>
      <color theme="0"/>
      <name val="Calibri"/>
      <family val="2"/>
      <scheme val="minor"/>
    </font>
    <font>
      <sz val="11"/>
      <color rgb="FF000000"/>
      <name val="Arial Narrow"/>
      <family val="2"/>
    </font>
    <font>
      <b/>
      <u/>
      <sz val="11"/>
      <color indexed="8"/>
      <name val="Arial Narrow"/>
      <family val="2"/>
    </font>
    <font>
      <sz val="10"/>
      <color rgb="FF000000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name val="Calibri"/>
      <family val="2"/>
      <scheme val="minor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sz val="11"/>
      <name val="Arial"/>
      <family val="2"/>
    </font>
    <font>
      <sz val="10"/>
      <name val="Calibri"/>
      <family val="2"/>
      <scheme val="minor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2"/>
      <name val="Calibri"/>
      <family val="2"/>
      <scheme val="minor"/>
    </font>
    <font>
      <sz val="9"/>
      <color theme="1"/>
      <name val="Arial"/>
      <family val="2"/>
    </font>
    <font>
      <sz val="9"/>
      <color rgb="FF34383C"/>
      <name val="Arial"/>
      <family val="2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Trebuchet MS"/>
      <family val="2"/>
    </font>
    <font>
      <b/>
      <sz val="9"/>
      <color theme="2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5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4" tint="0.3999755851924192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theme="4" tint="0.39997558519241921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000000"/>
      </left>
      <right style="thin">
        <color rgb="FF000000"/>
      </right>
      <top style="thin">
        <color theme="4" tint="0.39997558519241921"/>
      </top>
      <bottom style="thin">
        <color rgb="FF000000"/>
      </bottom>
      <diagonal/>
    </border>
    <border>
      <left style="thin">
        <color auto="1"/>
      </left>
      <right/>
      <top style="thin">
        <color theme="4" tint="0.3999755851924192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112">
    <xf numFmtId="0" fontId="0" fillId="0" borderId="0"/>
    <xf numFmtId="43" fontId="1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1" fillId="0" borderId="0"/>
    <xf numFmtId="0" fontId="16" fillId="2" borderId="0" applyNumberFormat="0" applyBorder="0" applyAlignment="0" applyProtection="0"/>
    <xf numFmtId="0" fontId="16" fillId="2" borderId="0" applyNumberFormat="0" applyBorder="0" applyAlignment="0" applyProtection="0"/>
    <xf numFmtId="0" fontId="16" fillId="2" borderId="0" applyNumberFormat="0" applyBorder="0" applyAlignment="0" applyProtection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20" fillId="8" borderId="2" applyNumberFormat="0" applyAlignment="0" applyProtection="0"/>
    <xf numFmtId="0" fontId="20" fillId="8" borderId="2" applyNumberFormat="0" applyAlignment="0" applyProtection="0"/>
    <xf numFmtId="0" fontId="20" fillId="8" borderId="2" applyNumberFormat="0" applyAlignment="0" applyProtection="0"/>
    <xf numFmtId="0" fontId="20" fillId="8" borderId="2" applyNumberFormat="0" applyAlignment="0" applyProtection="0"/>
    <xf numFmtId="0" fontId="21" fillId="17" borderId="3" applyNumberFormat="0" applyAlignment="0" applyProtection="0"/>
    <xf numFmtId="0" fontId="21" fillId="17" borderId="3" applyNumberFormat="0" applyAlignment="0" applyProtection="0"/>
    <xf numFmtId="0" fontId="21" fillId="17" borderId="3" applyNumberFormat="0" applyAlignment="0" applyProtection="0"/>
    <xf numFmtId="0" fontId="21" fillId="17" borderId="3" applyNumberFormat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177" fontId="33" fillId="0" borderId="0" applyFont="0" applyFill="0" applyBorder="0" applyAlignment="0" applyProtection="0"/>
    <xf numFmtId="0" fontId="33" fillId="0" borderId="0" applyNumberForma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8" fontId="33" fillId="0" borderId="0" applyFont="0" applyFill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7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171" fontId="16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171" fontId="16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1" fillId="0" borderId="0"/>
    <xf numFmtId="0" fontId="33" fillId="0" borderId="0"/>
    <xf numFmtId="0" fontId="11" fillId="0" borderId="0"/>
    <xf numFmtId="0" fontId="11" fillId="0" borderId="0"/>
    <xf numFmtId="0" fontId="33" fillId="0" borderId="0"/>
    <xf numFmtId="0" fontId="11" fillId="0" borderId="0"/>
    <xf numFmtId="0" fontId="11" fillId="0" borderId="0"/>
    <xf numFmtId="0" fontId="11" fillId="0" borderId="0"/>
    <xf numFmtId="0" fontId="33" fillId="0" borderId="0"/>
    <xf numFmtId="0" fontId="33" fillId="0" borderId="0"/>
    <xf numFmtId="0" fontId="33" fillId="0" borderId="0"/>
    <xf numFmtId="0" fontId="11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1" fillId="0" borderId="0"/>
    <xf numFmtId="0" fontId="33" fillId="23" borderId="5" applyNumberFormat="0" applyFont="0" applyAlignment="0" applyProtection="0"/>
    <xf numFmtId="0" fontId="33" fillId="23" borderId="5" applyNumberFormat="0" applyFont="0" applyAlignment="0" applyProtection="0"/>
    <xf numFmtId="0" fontId="33" fillId="23" borderId="5" applyNumberFormat="0" applyFont="0" applyAlignment="0" applyProtection="0"/>
    <xf numFmtId="0" fontId="33" fillId="23" borderId="5" applyNumberFormat="0" applyFont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27" fillId="8" borderId="6" applyNumberFormat="0" applyAlignment="0" applyProtection="0"/>
    <xf numFmtId="0" fontId="27" fillId="8" borderId="6" applyNumberFormat="0" applyAlignment="0" applyProtection="0"/>
    <xf numFmtId="0" fontId="27" fillId="8" borderId="6" applyNumberFormat="0" applyAlignment="0" applyProtection="0"/>
    <xf numFmtId="0" fontId="27" fillId="8" borderId="6" applyNumberFormat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1" fillId="0" borderId="7" applyNumberFormat="0" applyFill="0" applyAlignment="0" applyProtection="0"/>
    <xf numFmtId="0" fontId="31" fillId="0" borderId="7" applyNumberFormat="0" applyFill="0" applyAlignment="0" applyProtection="0"/>
    <xf numFmtId="0" fontId="31" fillId="0" borderId="7" applyNumberFormat="0" applyFill="0" applyAlignment="0" applyProtection="0"/>
    <xf numFmtId="0" fontId="31" fillId="0" borderId="7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7" fillId="0" borderId="10" applyNumberFormat="0" applyFill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9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6" fontId="1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33" fillId="0" borderId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5" borderId="0" applyNumberFormat="0" applyBorder="0" applyAlignment="0" applyProtection="0"/>
    <xf numFmtId="0" fontId="16" fillId="9" borderId="0" applyNumberFormat="0" applyBorder="0" applyAlignment="0" applyProtection="0"/>
    <xf numFmtId="0" fontId="16" fillId="12" borderId="0" applyNumberFormat="0" applyBorder="0" applyAlignment="0" applyProtection="0"/>
    <xf numFmtId="0" fontId="18" fillId="14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3" borderId="0" applyNumberFormat="0" applyBorder="0" applyAlignment="0" applyProtection="0"/>
    <xf numFmtId="0" fontId="18" fillId="16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5" borderId="0" applyNumberFormat="0" applyBorder="0" applyAlignment="0" applyProtection="0"/>
    <xf numFmtId="0" fontId="18" fillId="13" borderId="0" applyNumberFormat="0" applyBorder="0" applyAlignment="0" applyProtection="0"/>
    <xf numFmtId="0" fontId="18" fillId="21" borderId="0" applyNumberFormat="0" applyBorder="0" applyAlignment="0" applyProtection="0"/>
    <xf numFmtId="0" fontId="25" fillId="3" borderId="0" applyNumberFormat="0" applyBorder="0" applyAlignment="0" applyProtection="0"/>
    <xf numFmtId="0" fontId="20" fillId="8" borderId="2" applyNumberFormat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77" fontId="33" fillId="0" borderId="0" applyFon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77" fontId="33" fillId="0" borderId="0" applyFon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77" fontId="33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90" fontId="33" fillId="0" borderId="0" applyFont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90" fontId="33" fillId="0" borderId="0" applyFont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90" fontId="33" fillId="0" borderId="0" applyFont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0" fontId="33" fillId="0" borderId="0" applyFont="0" applyFill="0" applyBorder="0" applyAlignment="0" applyProtection="0"/>
    <xf numFmtId="189" fontId="33" fillId="0" borderId="0" applyFill="0" applyBorder="0" applyAlignment="0" applyProtection="0"/>
    <xf numFmtId="178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90" fontId="33" fillId="0" borderId="0" applyFont="0" applyFill="0" applyBorder="0" applyAlignment="0" applyProtection="0"/>
    <xf numFmtId="189" fontId="33" fillId="0" borderId="0" applyFill="0" applyBorder="0" applyAlignment="0" applyProtection="0"/>
    <xf numFmtId="190" fontId="33" fillId="0" borderId="0" applyFont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189" fontId="33" fillId="0" borderId="0" applyFill="0" applyBorder="0" applyAlignment="0" applyProtection="0"/>
    <xf numFmtId="0" fontId="29" fillId="0" borderId="0" applyNumberFormat="0" applyFill="0" applyBorder="0" applyAlignment="0" applyProtection="0"/>
    <xf numFmtId="0" fontId="31" fillId="0" borderId="7" applyNumberFormat="0" applyFill="0" applyAlignment="0" applyProtection="0"/>
    <xf numFmtId="0" fontId="32" fillId="0" borderId="8" applyNumberFormat="0" applyFill="0" applyAlignment="0" applyProtection="0"/>
    <xf numFmtId="0" fontId="23" fillId="0" borderId="9" applyNumberFormat="0" applyFill="0" applyAlignment="0" applyProtection="0"/>
    <xf numFmtId="0" fontId="42" fillId="0" borderId="0" applyNumberFormat="0" applyFill="0" applyBorder="0" applyAlignment="0" applyProtection="0">
      <alignment vertical="top"/>
      <protection locked="0"/>
    </xf>
    <xf numFmtId="177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75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184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43" fontId="33" fillId="0" borderId="0" applyFont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43" fontId="33" fillId="0" borderId="0" applyFont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43" fontId="33" fillId="0" borderId="0" applyFont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77" fontId="33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43" fontId="33" fillId="0" borderId="0" applyFont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43" fontId="33" fillId="0" borderId="0" applyFont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43" fontId="33" fillId="0" borderId="0" applyFont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88" fontId="33" fillId="0" borderId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7" fontId="33" fillId="0" borderId="0" applyFont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77" fontId="33" fillId="0" borderId="0" applyFont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191" fontId="33" fillId="0" borderId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80" fontId="16" fillId="0" borderId="0" applyFont="0" applyFill="0" applyBorder="0" applyAlignment="0" applyProtection="0"/>
    <xf numFmtId="170" fontId="40" fillId="0" borderId="0"/>
    <xf numFmtId="180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38" fillId="0" borderId="0" applyFont="0" applyFill="0" applyBorder="0" applyAlignment="0" applyProtection="0"/>
    <xf numFmtId="175" fontId="38" fillId="0" borderId="0" applyFont="0" applyFill="0" applyBorder="0" applyAlignment="0" applyProtection="0"/>
    <xf numFmtId="175" fontId="38" fillId="0" borderId="0" applyFont="0" applyFill="0" applyBorder="0" applyAlignment="0" applyProtection="0"/>
    <xf numFmtId="175" fontId="38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86" fontId="33" fillId="0" borderId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85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90" fontId="16" fillId="0" borderId="0" applyFont="0" applyFill="0" applyBorder="0" applyAlignment="0" applyProtection="0"/>
    <xf numFmtId="183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83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83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83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0" fontId="16" fillId="0" borderId="0" applyFont="0" applyFill="0" applyBorder="0" applyAlignment="0" applyProtection="0"/>
    <xf numFmtId="194" fontId="33" fillId="0" borderId="0" applyFill="0" applyBorder="0" applyAlignment="0" applyProtection="0"/>
    <xf numFmtId="179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83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79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85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85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83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79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85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83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79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67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71" fontId="16" fillId="0" borderId="0" applyFont="0" applyFill="0" applyBorder="0" applyAlignment="0" applyProtection="0"/>
    <xf numFmtId="185" fontId="33" fillId="0" borderId="0" applyFont="0" applyFill="0" applyBorder="0" applyAlignment="0" applyProtection="0"/>
    <xf numFmtId="183" fontId="16" fillId="0" borderId="0" applyFont="0" applyFill="0" applyBorder="0" applyAlignment="0" applyProtection="0"/>
    <xf numFmtId="183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7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71" fontId="16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83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83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71" fontId="16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83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83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83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83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83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83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83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83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71" fontId="33" fillId="0" borderId="0" applyFont="0" applyFill="0" applyBorder="0" applyAlignment="0" applyProtection="0"/>
    <xf numFmtId="192" fontId="33" fillId="0" borderId="0" applyFill="0" applyBorder="0" applyAlignment="0" applyProtection="0"/>
    <xf numFmtId="171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67" fontId="33" fillId="0" borderId="0" applyFont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67" fontId="33" fillId="0" borderId="0" applyFont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67" fontId="33" fillId="0" borderId="0" applyFont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67" fontId="33" fillId="0" borderId="0" applyFont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67" fontId="33" fillId="0" borderId="0" applyFont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67" fontId="33" fillId="0" borderId="0" applyFont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67" fontId="33" fillId="0" borderId="0" applyFont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67" fontId="33" fillId="0" borderId="0" applyFont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67" fontId="33" fillId="0" borderId="0" applyFont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67" fontId="33" fillId="0" borderId="0" applyFont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67" fontId="33" fillId="0" borderId="0" applyFont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93" fontId="33" fillId="0" borderId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87" fontId="33" fillId="0" borderId="0" applyFont="0" applyFill="0" applyBorder="0" applyAlignment="0" applyProtection="0"/>
    <xf numFmtId="171" fontId="40" fillId="0" borderId="0"/>
    <xf numFmtId="171" fontId="16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87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8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8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8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80" fontId="33" fillId="0" borderId="0"/>
    <xf numFmtId="0" fontId="33" fillId="0" borderId="0"/>
    <xf numFmtId="0" fontId="16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8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9" fillId="0" borderId="0"/>
    <xf numFmtId="0" fontId="33" fillId="0" borderId="0"/>
    <xf numFmtId="18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80" fontId="33" fillId="0" borderId="0"/>
    <xf numFmtId="0" fontId="33" fillId="0" borderId="0"/>
    <xf numFmtId="0" fontId="33" fillId="0" borderId="0"/>
    <xf numFmtId="0" fontId="33" fillId="0" borderId="0" applyNumberForma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80" fontId="33" fillId="0" borderId="0"/>
    <xf numFmtId="0" fontId="33" fillId="0" borderId="0"/>
    <xf numFmtId="180" fontId="33" fillId="0" borderId="0"/>
    <xf numFmtId="0" fontId="33" fillId="0" borderId="0"/>
    <xf numFmtId="18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8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8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8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8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8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8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 applyNumberFormat="0" applyFill="0" applyBorder="0" applyAlignment="0" applyProtection="0"/>
    <xf numFmtId="180" fontId="33" fillId="0" borderId="0"/>
    <xf numFmtId="0" fontId="33" fillId="0" borderId="0"/>
    <xf numFmtId="18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8" fillId="0" borderId="0"/>
    <xf numFmtId="0" fontId="8" fillId="0" borderId="0"/>
    <xf numFmtId="0" fontId="8" fillId="0" borderId="0"/>
    <xf numFmtId="0" fontId="8" fillId="0" borderId="0"/>
    <xf numFmtId="180" fontId="33" fillId="0" borderId="0"/>
    <xf numFmtId="0" fontId="3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3" fillId="0" borderId="0"/>
    <xf numFmtId="0" fontId="33" fillId="0" borderId="0"/>
    <xf numFmtId="0" fontId="33" fillId="0" borderId="0"/>
    <xf numFmtId="180" fontId="33" fillId="0" borderId="0"/>
    <xf numFmtId="180" fontId="33" fillId="0" borderId="0"/>
    <xf numFmtId="0" fontId="33" fillId="0" borderId="0"/>
    <xf numFmtId="18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8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8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8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8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8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8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80" fontId="33" fillId="0" borderId="0"/>
    <xf numFmtId="0" fontId="33" fillId="0" borderId="0"/>
    <xf numFmtId="180" fontId="33" fillId="0" borderId="0"/>
    <xf numFmtId="0" fontId="33" fillId="0" borderId="0"/>
    <xf numFmtId="0" fontId="3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3" fillId="0" borderId="0"/>
    <xf numFmtId="0" fontId="39" fillId="0" borderId="0"/>
    <xf numFmtId="0" fontId="33" fillId="0" borderId="0"/>
    <xf numFmtId="0" fontId="39" fillId="0" borderId="0"/>
    <xf numFmtId="0" fontId="33" fillId="0" borderId="0"/>
    <xf numFmtId="0" fontId="39" fillId="0" borderId="0"/>
    <xf numFmtId="180" fontId="39" fillId="0" borderId="0"/>
    <xf numFmtId="0" fontId="8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80" fontId="8" fillId="0" borderId="0"/>
    <xf numFmtId="0" fontId="33" fillId="0" borderId="0" applyNumberFormat="0" applyFill="0" applyBorder="0" applyAlignment="0" applyProtection="0"/>
    <xf numFmtId="0" fontId="40" fillId="0" borderId="0"/>
    <xf numFmtId="0" fontId="33" fillId="0" borderId="0"/>
    <xf numFmtId="0" fontId="33" fillId="0" borderId="0"/>
    <xf numFmtId="0" fontId="43" fillId="0" borderId="0"/>
    <xf numFmtId="180" fontId="43" fillId="0" borderId="0"/>
    <xf numFmtId="0" fontId="33" fillId="0" borderId="0"/>
    <xf numFmtId="0" fontId="40" fillId="0" borderId="0"/>
    <xf numFmtId="180" fontId="33" fillId="0" borderId="0"/>
    <xf numFmtId="0" fontId="40" fillId="0" borderId="0"/>
    <xf numFmtId="0" fontId="33" fillId="0" borderId="0"/>
    <xf numFmtId="0" fontId="33" fillId="0" borderId="0"/>
    <xf numFmtId="0" fontId="8" fillId="0" borderId="0"/>
    <xf numFmtId="0" fontId="33" fillId="0" borderId="0"/>
    <xf numFmtId="0" fontId="40" fillId="0" borderId="0"/>
    <xf numFmtId="0" fontId="8" fillId="0" borderId="0"/>
    <xf numFmtId="0" fontId="27" fillId="8" borderId="6" applyNumberFormat="0" applyAlignment="0" applyProtection="0"/>
    <xf numFmtId="9" fontId="16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1" fillId="0" borderId="0"/>
    <xf numFmtId="0" fontId="30" fillId="0" borderId="0" applyNumberForma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8" fillId="0" borderId="0"/>
    <xf numFmtId="0" fontId="12" fillId="0" borderId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3" fillId="0" borderId="0" applyNumberFormat="0" applyFill="0" applyBorder="0" applyAlignment="0" applyProtection="0"/>
    <xf numFmtId="43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88" fontId="33" fillId="0" borderId="0" applyFill="0" applyBorder="0" applyAlignment="0" applyProtection="0"/>
    <xf numFmtId="188" fontId="33" fillId="0" borderId="0" applyFill="0" applyBorder="0" applyAlignment="0" applyProtection="0"/>
    <xf numFmtId="175" fontId="8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8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3" fillId="0" borderId="0" applyFont="0" applyFill="0" applyBorder="0" applyAlignment="0" applyProtection="0"/>
    <xf numFmtId="166" fontId="8" fillId="0" borderId="0" applyFont="0" applyFill="0" applyBorder="0" applyAlignment="0" applyProtection="0"/>
    <xf numFmtId="193" fontId="33" fillId="0" borderId="0" applyFill="0" applyBorder="0" applyAlignment="0" applyProtection="0"/>
    <xf numFmtId="174" fontId="8" fillId="0" borderId="0" applyFont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92" fontId="33" fillId="0" borderId="0" applyFill="0" applyBorder="0" applyAlignment="0" applyProtection="0"/>
    <xf numFmtId="183" fontId="33" fillId="0" borderId="0" applyFont="0" applyFill="0" applyBorder="0" applyAlignment="0" applyProtection="0"/>
    <xf numFmtId="183" fontId="16" fillId="0" borderId="0" applyFont="0" applyFill="0" applyBorder="0" applyAlignment="0" applyProtection="0"/>
    <xf numFmtId="171" fontId="33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8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9" fontId="8" fillId="0" borderId="0" applyFont="0" applyFill="0" applyBorder="0" applyAlignment="0" applyProtection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7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7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7" fillId="0" borderId="0"/>
    <xf numFmtId="41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80" fontId="7" fillId="0" borderId="0"/>
    <xf numFmtId="0" fontId="7" fillId="0" borderId="0"/>
    <xf numFmtId="0" fontId="7" fillId="0" borderId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7" fillId="0" borderId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7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3" fillId="0" borderId="0" applyFont="0" applyFill="0" applyBorder="0" applyAlignment="0" applyProtection="0"/>
    <xf numFmtId="166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50" fillId="32" borderId="0" applyNumberFormat="0" applyBorder="0" applyAlignment="0" applyProtection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21" fillId="17" borderId="3" applyNumberFormat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NumberFormat="0" applyFill="0" applyBorder="0" applyAlignment="0" applyProtection="0"/>
    <xf numFmtId="180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0" fontId="19" fillId="4" borderId="0" applyNumberFormat="0" applyBorder="0" applyAlignment="0" applyProtection="0"/>
    <xf numFmtId="0" fontId="23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24" fillId="7" borderId="2" applyNumberFormat="0" applyAlignment="0" applyProtection="0"/>
    <xf numFmtId="0" fontId="22" fillId="0" borderId="4" applyNumberFormat="0" applyFill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177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84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88" fontId="33" fillId="0" borderId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177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77" fontId="33" fillId="0" borderId="0" applyFont="0" applyFill="0" applyBorder="0" applyAlignment="0" applyProtection="0"/>
    <xf numFmtId="165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16" fillId="0" borderId="0" applyFont="0" applyFill="0" applyBorder="0" applyAlignment="0" applyProtection="0"/>
    <xf numFmtId="177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193" fontId="33" fillId="0" borderId="0" applyFill="0" applyBorder="0" applyAlignment="0" applyProtection="0"/>
    <xf numFmtId="170" fontId="33" fillId="0" borderId="0" applyFont="0" applyFill="0" applyBorder="0" applyAlignment="0" applyProtection="0"/>
    <xf numFmtId="166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71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93" fontId="33" fillId="0" borderId="0" applyFill="0" applyBorder="0" applyAlignment="0" applyProtection="0"/>
    <xf numFmtId="171" fontId="16" fillId="0" borderId="0" applyFont="0" applyFill="0" applyBorder="0" applyAlignment="0" applyProtection="0"/>
    <xf numFmtId="164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71" fontId="16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71" fontId="16" fillId="0" borderId="0" applyFont="0" applyFill="0" applyBorder="0" applyAlignment="0" applyProtection="0"/>
    <xf numFmtId="167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0" fontId="6" fillId="0" borderId="0"/>
    <xf numFmtId="0" fontId="6" fillId="0" borderId="0"/>
    <xf numFmtId="180" fontId="33" fillId="0" borderId="0"/>
    <xf numFmtId="0" fontId="33" fillId="0" borderId="0" applyNumberFormat="0" applyFill="0" applyBorder="0" applyAlignment="0" applyProtection="0"/>
    <xf numFmtId="180" fontId="33" fillId="0" borderId="0"/>
    <xf numFmtId="0" fontId="33" fillId="0" borderId="0" applyNumberFormat="0" applyFill="0" applyBorder="0" applyAlignment="0" applyProtection="0"/>
    <xf numFmtId="180" fontId="33" fillId="0" borderId="0"/>
    <xf numFmtId="0" fontId="33" fillId="0" borderId="0"/>
    <xf numFmtId="0" fontId="33" fillId="0" borderId="0" applyNumberFormat="0" applyFill="0" applyBorder="0" applyAlignment="0" applyProtection="0"/>
    <xf numFmtId="180" fontId="33" fillId="0" borderId="0"/>
    <xf numFmtId="0" fontId="6" fillId="0" borderId="0"/>
    <xf numFmtId="0" fontId="33" fillId="0" borderId="0" applyNumberFormat="0" applyFill="0" applyBorder="0" applyAlignment="0" applyProtection="0"/>
    <xf numFmtId="180" fontId="33" fillId="0" borderId="0"/>
    <xf numFmtId="180" fontId="33" fillId="0" borderId="0"/>
    <xf numFmtId="0" fontId="33" fillId="0" borderId="0"/>
    <xf numFmtId="180" fontId="33" fillId="0" borderId="0"/>
    <xf numFmtId="180" fontId="33" fillId="0" borderId="0"/>
    <xf numFmtId="180" fontId="33" fillId="0" borderId="0"/>
    <xf numFmtId="0" fontId="6" fillId="0" borderId="0"/>
    <xf numFmtId="180" fontId="33" fillId="0" borderId="0"/>
    <xf numFmtId="0" fontId="33" fillId="0" borderId="0" applyNumberFormat="0" applyFill="0" applyBorder="0" applyAlignment="0" applyProtection="0"/>
    <xf numFmtId="180" fontId="33" fillId="0" borderId="0"/>
    <xf numFmtId="180" fontId="33" fillId="0" borderId="0"/>
    <xf numFmtId="180" fontId="33" fillId="0" borderId="0"/>
    <xf numFmtId="180" fontId="33" fillId="0" borderId="0"/>
    <xf numFmtId="180" fontId="33" fillId="0" borderId="0"/>
    <xf numFmtId="0" fontId="6" fillId="0" borderId="0"/>
    <xf numFmtId="0" fontId="51" fillId="0" borderId="0"/>
    <xf numFmtId="180" fontId="33" fillId="0" borderId="0"/>
    <xf numFmtId="180" fontId="33" fillId="0" borderId="0"/>
    <xf numFmtId="0" fontId="6" fillId="0" borderId="0"/>
    <xf numFmtId="0" fontId="33" fillId="0" borderId="0"/>
    <xf numFmtId="0" fontId="6" fillId="0" borderId="0"/>
    <xf numFmtId="0" fontId="6" fillId="0" borderId="0"/>
    <xf numFmtId="0" fontId="6" fillId="0" borderId="0"/>
    <xf numFmtId="0" fontId="33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33" fillId="0" borderId="0" applyNumberFormat="0" applyFill="0" applyBorder="0" applyAlignment="0" applyProtection="0"/>
    <xf numFmtId="0" fontId="51" fillId="0" borderId="0"/>
    <xf numFmtId="0" fontId="6" fillId="0" borderId="0"/>
    <xf numFmtId="180" fontId="33" fillId="0" borderId="0"/>
    <xf numFmtId="180" fontId="33" fillId="0" borderId="0"/>
    <xf numFmtId="180" fontId="33" fillId="0" borderId="0"/>
    <xf numFmtId="180" fontId="33" fillId="0" borderId="0"/>
    <xf numFmtId="180" fontId="33" fillId="0" borderId="0"/>
    <xf numFmtId="180" fontId="33" fillId="0" borderId="0"/>
    <xf numFmtId="180" fontId="33" fillId="0" borderId="0"/>
    <xf numFmtId="180" fontId="33" fillId="0" borderId="0"/>
    <xf numFmtId="180" fontId="33" fillId="0" borderId="0"/>
    <xf numFmtId="180" fontId="33" fillId="0" borderId="0"/>
    <xf numFmtId="180" fontId="3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0" fontId="39" fillId="0" borderId="0"/>
    <xf numFmtId="0" fontId="6" fillId="0" borderId="0"/>
    <xf numFmtId="180" fontId="6" fillId="0" borderId="0"/>
    <xf numFmtId="0" fontId="43" fillId="0" borderId="0"/>
    <xf numFmtId="0" fontId="6" fillId="0" borderId="0"/>
    <xf numFmtId="180" fontId="33" fillId="0" borderId="0"/>
    <xf numFmtId="0" fontId="6" fillId="0" borderId="0"/>
    <xf numFmtId="0" fontId="16" fillId="27" borderId="20" applyNumberFormat="0" applyFont="0" applyAlignment="0" applyProtection="0"/>
    <xf numFmtId="0" fontId="16" fillId="27" borderId="20" applyNumberFormat="0" applyFont="0" applyAlignment="0" applyProtection="0"/>
    <xf numFmtId="0" fontId="33" fillId="23" borderId="5" applyNumberFormat="0" applyFont="0" applyAlignment="0" applyProtection="0"/>
    <xf numFmtId="0" fontId="33" fillId="23" borderId="5" applyNumberFormat="0" applyFont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28" fillId="0" borderId="0" applyNumberFormat="0" applyFill="0" applyBorder="0" applyAlignment="0" applyProtection="0"/>
    <xf numFmtId="42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34" applyNumberFormat="0" applyFill="0" applyAlignment="0" applyProtection="0"/>
    <xf numFmtId="0" fontId="23" fillId="0" borderId="34" applyNumberFormat="0" applyFill="0" applyAlignment="0" applyProtection="0"/>
    <xf numFmtId="0" fontId="23" fillId="0" borderId="34" applyNumberFormat="0" applyFill="0" applyAlignment="0" applyProtection="0"/>
    <xf numFmtId="0" fontId="23" fillId="0" borderId="34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2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3" fillId="0" borderId="34" applyNumberFormat="0" applyFill="0" applyAlignment="0" applyProtection="0"/>
    <xf numFmtId="41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0" fontId="2" fillId="0" borderId="0"/>
    <xf numFmtId="0" fontId="2" fillId="0" borderId="0"/>
    <xf numFmtId="0" fontId="2" fillId="0" borderId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2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3" fillId="0" borderId="0" applyFont="0" applyFill="0" applyBorder="0" applyAlignment="0" applyProtection="0"/>
    <xf numFmtId="166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2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2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0" fontId="2" fillId="0" borderId="0"/>
    <xf numFmtId="0" fontId="2" fillId="0" borderId="0"/>
    <xf numFmtId="0" fontId="2" fillId="0" borderId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2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3" fillId="0" borderId="0" applyFont="0" applyFill="0" applyBorder="0" applyAlignment="0" applyProtection="0"/>
    <xf numFmtId="166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0" fontId="2" fillId="0" borderId="0"/>
    <xf numFmtId="0" fontId="2" fillId="0" borderId="0"/>
    <xf numFmtId="0" fontId="2" fillId="0" borderId="0"/>
    <xf numFmtId="42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2" fillId="0" borderId="0"/>
    <xf numFmtId="41" fontId="12" fillId="0" borderId="0" applyFont="0" applyFill="0" applyBorder="0" applyAlignment="0" applyProtection="0"/>
  </cellStyleXfs>
  <cellXfs count="252">
    <xf numFmtId="0" fontId="0" fillId="0" borderId="0" xfId="0"/>
    <xf numFmtId="0" fontId="35" fillId="0" borderId="0" xfId="0" applyFont="1" applyAlignment="1">
      <alignment vertical="center" wrapText="1"/>
    </xf>
    <xf numFmtId="0" fontId="44" fillId="0" borderId="0" xfId="0" applyFont="1" applyAlignment="1">
      <alignment vertical="center"/>
    </xf>
    <xf numFmtId="43" fontId="44" fillId="0" borderId="0" xfId="290" applyFont="1" applyAlignment="1">
      <alignment vertical="center"/>
    </xf>
    <xf numFmtId="0" fontId="37" fillId="0" borderId="0" xfId="309" applyFont="1" applyAlignment="1">
      <alignment vertical="center"/>
    </xf>
    <xf numFmtId="14" fontId="37" fillId="0" borderId="0" xfId="309" applyNumberFormat="1" applyFont="1" applyAlignment="1">
      <alignment vertical="center"/>
    </xf>
    <xf numFmtId="0" fontId="44" fillId="0" borderId="0" xfId="309" applyFont="1" applyAlignment="1">
      <alignment vertical="center"/>
    </xf>
    <xf numFmtId="14" fontId="44" fillId="0" borderId="0" xfId="0" applyNumberFormat="1" applyFont="1" applyAlignment="1">
      <alignment vertical="center"/>
    </xf>
    <xf numFmtId="2" fontId="44" fillId="0" borderId="0" xfId="0" applyNumberFormat="1" applyFont="1" applyAlignment="1">
      <alignment vertical="center"/>
    </xf>
    <xf numFmtId="9" fontId="44" fillId="0" borderId="0" xfId="0" applyNumberFormat="1" applyFont="1" applyAlignment="1">
      <alignment vertical="center"/>
    </xf>
    <xf numFmtId="184" fontId="44" fillId="0" borderId="0" xfId="0" applyNumberFormat="1" applyFont="1" applyAlignment="1">
      <alignment vertical="center"/>
    </xf>
    <xf numFmtId="0" fontId="37" fillId="0" borderId="0" xfId="309" applyFont="1" applyAlignment="1">
      <alignment horizontal="left" vertical="center"/>
    </xf>
    <xf numFmtId="43" fontId="44" fillId="0" borderId="0" xfId="1" applyFont="1" applyBorder="1" applyAlignment="1">
      <alignment vertical="center"/>
    </xf>
    <xf numFmtId="0" fontId="37" fillId="0" borderId="0" xfId="0" applyFont="1" applyAlignment="1">
      <alignment vertical="center"/>
    </xf>
    <xf numFmtId="14" fontId="37" fillId="0" borderId="0" xfId="0" applyNumberFormat="1" applyFont="1" applyAlignment="1">
      <alignment vertical="center"/>
    </xf>
    <xf numFmtId="0" fontId="46" fillId="0" borderId="1" xfId="0" applyFont="1" applyBorder="1" applyAlignment="1">
      <alignment horizontal="center" vertical="center"/>
    </xf>
    <xf numFmtId="0" fontId="46" fillId="0" borderId="18" xfId="0" applyFont="1" applyBorder="1" applyAlignment="1">
      <alignment horizontal="center" vertical="center" wrapText="1"/>
    </xf>
    <xf numFmtId="0" fontId="46" fillId="0" borderId="18" xfId="0" quotePrefix="1" applyFont="1" applyBorder="1" applyAlignment="1">
      <alignment horizontal="center" vertical="center" wrapText="1"/>
    </xf>
    <xf numFmtId="43" fontId="47" fillId="0" borderId="0" xfId="1" applyFont="1" applyAlignment="1">
      <alignment vertical="center"/>
    </xf>
    <xf numFmtId="0" fontId="47" fillId="0" borderId="0" xfId="0" applyFont="1" applyAlignment="1">
      <alignment vertical="center"/>
    </xf>
    <xf numFmtId="43" fontId="47" fillId="0" borderId="0" xfId="290" applyFont="1" applyAlignment="1">
      <alignment vertical="center"/>
    </xf>
    <xf numFmtId="195" fontId="44" fillId="0" borderId="0" xfId="0" applyNumberFormat="1" applyFont="1" applyAlignment="1">
      <alignment vertical="center"/>
    </xf>
    <xf numFmtId="172" fontId="47" fillId="0" borderId="0" xfId="0" applyNumberFormat="1" applyFont="1" applyAlignment="1">
      <alignment vertical="center"/>
    </xf>
    <xf numFmtId="0" fontId="47" fillId="0" borderId="0" xfId="309" applyFont="1" applyAlignment="1">
      <alignment vertical="center"/>
    </xf>
    <xf numFmtId="0" fontId="49" fillId="0" borderId="0" xfId="0" applyFont="1"/>
    <xf numFmtId="0" fontId="49" fillId="0" borderId="0" xfId="0" applyFont="1" applyAlignment="1">
      <alignment horizontal="center"/>
    </xf>
    <xf numFmtId="0" fontId="53" fillId="24" borderId="0" xfId="0" applyFont="1" applyFill="1" applyAlignment="1">
      <alignment horizontal="left" vertical="center"/>
    </xf>
    <xf numFmtId="0" fontId="54" fillId="24" borderId="0" xfId="0" applyFont="1" applyFill="1" applyAlignment="1">
      <alignment horizontal="left" vertical="center"/>
    </xf>
    <xf numFmtId="41" fontId="53" fillId="24" borderId="0" xfId="0" applyNumberFormat="1" applyFont="1" applyFill="1" applyAlignment="1">
      <alignment horizontal="left" vertical="center"/>
    </xf>
    <xf numFmtId="0" fontId="53" fillId="0" borderId="0" xfId="0" applyFont="1" applyAlignment="1">
      <alignment horizontal="left" vertical="center"/>
    </xf>
    <xf numFmtId="41" fontId="53" fillId="0" borderId="11" xfId="0" applyNumberFormat="1" applyFont="1" applyBorder="1" applyAlignment="1">
      <alignment horizontal="center" vertical="center"/>
    </xf>
    <xf numFmtId="41" fontId="53" fillId="0" borderId="0" xfId="0" applyNumberFormat="1" applyFont="1" applyAlignment="1">
      <alignment horizontal="left" vertical="center"/>
    </xf>
    <xf numFmtId="42" fontId="53" fillId="24" borderId="0" xfId="3286" applyFont="1" applyFill="1" applyBorder="1" applyAlignment="1">
      <alignment horizontal="right" vertical="center"/>
    </xf>
    <xf numFmtId="0" fontId="56" fillId="24" borderId="0" xfId="0" applyFont="1" applyFill="1" applyAlignment="1">
      <alignment horizontal="left" vertical="center"/>
    </xf>
    <xf numFmtId="199" fontId="53" fillId="24" borderId="0" xfId="3287" applyNumberFormat="1" applyFont="1" applyFill="1" applyBorder="1" applyAlignment="1">
      <alignment horizontal="left" vertical="center"/>
    </xf>
    <xf numFmtId="42" fontId="53" fillId="24" borderId="0" xfId="0" applyNumberFormat="1" applyFont="1" applyFill="1" applyAlignment="1">
      <alignment horizontal="left" vertical="center"/>
    </xf>
    <xf numFmtId="2" fontId="47" fillId="37" borderId="11" xfId="0" applyNumberFormat="1" applyFont="1" applyFill="1" applyBorder="1" applyAlignment="1">
      <alignment horizontal="center" vertical="center"/>
    </xf>
    <xf numFmtId="0" fontId="46" fillId="38" borderId="18" xfId="0" applyFont="1" applyFill="1" applyBorder="1" applyAlignment="1">
      <alignment horizontal="center" vertical="center" wrapText="1"/>
    </xf>
    <xf numFmtId="200" fontId="44" fillId="0" borderId="0" xfId="401" applyNumberFormat="1" applyFont="1" applyAlignment="1">
      <alignment vertical="center"/>
    </xf>
    <xf numFmtId="4" fontId="47" fillId="0" borderId="11" xfId="0" applyNumberFormat="1" applyFont="1" applyBorder="1" applyAlignment="1">
      <alignment vertical="center"/>
    </xf>
    <xf numFmtId="0" fontId="57" fillId="39" borderId="26" xfId="0" applyFont="1" applyFill="1" applyBorder="1" applyAlignment="1">
      <alignment horizontal="center" vertical="center" wrapText="1"/>
    </xf>
    <xf numFmtId="0" fontId="61" fillId="0" borderId="0" xfId="0" applyFont="1"/>
    <xf numFmtId="186" fontId="45" fillId="40" borderId="0" xfId="290" applyNumberFormat="1" applyFont="1" applyFill="1" applyAlignment="1">
      <alignment vertical="center"/>
    </xf>
    <xf numFmtId="195" fontId="64" fillId="0" borderId="0" xfId="1325" applyNumberFormat="1" applyFont="1" applyBorder="1" applyAlignment="1">
      <alignment horizontal="left" vertical="center"/>
    </xf>
    <xf numFmtId="0" fontId="48" fillId="0" borderId="0" xfId="0" applyFont="1"/>
    <xf numFmtId="0" fontId="66" fillId="0" borderId="0" xfId="0" applyFont="1" applyAlignment="1">
      <alignment horizontal="center"/>
    </xf>
    <xf numFmtId="0" fontId="63" fillId="0" borderId="0" xfId="0" applyFont="1"/>
    <xf numFmtId="9" fontId="0" fillId="0" borderId="0" xfId="3287" applyFont="1"/>
    <xf numFmtId="2" fontId="48" fillId="0" borderId="0" xfId="0" applyNumberFormat="1" applyFont="1"/>
    <xf numFmtId="2" fontId="0" fillId="0" borderId="0" xfId="0" applyNumberFormat="1"/>
    <xf numFmtId="2" fontId="63" fillId="0" borderId="0" xfId="0" applyNumberFormat="1" applyFont="1" applyAlignment="1">
      <alignment vertical="center" wrapText="1"/>
    </xf>
    <xf numFmtId="202" fontId="70" fillId="0" borderId="0" xfId="1" applyNumberFormat="1" applyFont="1"/>
    <xf numFmtId="0" fontId="70" fillId="0" borderId="0" xfId="0" applyFont="1"/>
    <xf numFmtId="202" fontId="70" fillId="0" borderId="0" xfId="0" applyNumberFormat="1" applyFont="1"/>
    <xf numFmtId="197" fontId="58" fillId="24" borderId="21" xfId="0" applyNumberFormat="1" applyFont="1" applyFill="1" applyBorder="1" applyAlignment="1">
      <alignment horizontal="right" vertical="center"/>
    </xf>
    <xf numFmtId="0" fontId="57" fillId="39" borderId="25" xfId="0" applyFont="1" applyFill="1" applyBorder="1" applyAlignment="1">
      <alignment horizontal="center" vertical="center" wrapText="1"/>
    </xf>
    <xf numFmtId="0" fontId="55" fillId="0" borderId="0" xfId="0" applyFont="1" applyAlignment="1">
      <alignment horizontal="center" vertical="center"/>
    </xf>
    <xf numFmtId="0" fontId="57" fillId="39" borderId="0" xfId="0" applyFont="1" applyFill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62" fillId="39" borderId="11" xfId="0" applyFont="1" applyFill="1" applyBorder="1" applyAlignment="1">
      <alignment horizontal="center" vertical="center" wrapText="1"/>
    </xf>
    <xf numFmtId="42" fontId="62" fillId="39" borderId="11" xfId="3286" applyFont="1" applyFill="1" applyBorder="1" applyAlignment="1">
      <alignment horizontal="center" vertical="center" wrapText="1"/>
    </xf>
    <xf numFmtId="0" fontId="0" fillId="43" borderId="0" xfId="0" applyFill="1" applyAlignment="1">
      <alignment horizontal="left" vertical="top"/>
    </xf>
    <xf numFmtId="0" fontId="57" fillId="39" borderId="16" xfId="0" applyFont="1" applyFill="1" applyBorder="1" applyAlignment="1">
      <alignment horizontal="center" vertical="center"/>
    </xf>
    <xf numFmtId="197" fontId="55" fillId="0" borderId="11" xfId="0" applyNumberFormat="1" applyFont="1" applyBorder="1" applyAlignment="1">
      <alignment horizontal="right" vertical="center"/>
    </xf>
    <xf numFmtId="14" fontId="61" fillId="0" borderId="11" xfId="0" applyNumberFormat="1" applyFont="1" applyBorder="1" applyAlignment="1">
      <alignment horizontal="center" vertical="center"/>
    </xf>
    <xf numFmtId="0" fontId="72" fillId="0" borderId="14" xfId="0" quotePrefix="1" applyFont="1" applyBorder="1" applyAlignment="1">
      <alignment horizontal="center" vertical="center" wrapText="1"/>
    </xf>
    <xf numFmtId="186" fontId="37" fillId="44" borderId="0" xfId="0" applyNumberFormat="1" applyFont="1" applyFill="1" applyAlignment="1">
      <alignment horizontal="center" vertical="center"/>
    </xf>
    <xf numFmtId="198" fontId="58" fillId="24" borderId="19" xfId="0" applyNumberFormat="1" applyFont="1" applyFill="1" applyBorder="1" applyAlignment="1">
      <alignment horizontal="right" vertical="center"/>
    </xf>
    <xf numFmtId="198" fontId="54" fillId="24" borderId="32" xfId="0" applyNumberFormat="1" applyFont="1" applyFill="1" applyBorder="1" applyAlignment="1">
      <alignment horizontal="right" vertical="center"/>
    </xf>
    <xf numFmtId="0" fontId="71" fillId="0" borderId="11" xfId="0" applyFont="1" applyBorder="1" applyAlignment="1">
      <alignment horizontal="center" vertical="center"/>
    </xf>
    <xf numFmtId="0" fontId="73" fillId="24" borderId="0" xfId="0" applyFont="1" applyFill="1" applyAlignment="1">
      <alignment horizontal="left" vertical="center"/>
    </xf>
    <xf numFmtId="0" fontId="73" fillId="0" borderId="0" xfId="0" applyFont="1" applyAlignment="1">
      <alignment horizontal="left" vertical="center"/>
    </xf>
    <xf numFmtId="3" fontId="73" fillId="24" borderId="0" xfId="0" applyNumberFormat="1" applyFont="1" applyFill="1" applyAlignment="1">
      <alignment horizontal="left" vertical="center"/>
    </xf>
    <xf numFmtId="0" fontId="53" fillId="0" borderId="11" xfId="0" applyFont="1" applyBorder="1" applyAlignment="1">
      <alignment horizontal="center" vertical="center"/>
    </xf>
    <xf numFmtId="41" fontId="53" fillId="24" borderId="11" xfId="4111" applyFont="1" applyFill="1" applyBorder="1" applyAlignment="1">
      <alignment horizontal="center" vertical="center"/>
    </xf>
    <xf numFmtId="41" fontId="53" fillId="36" borderId="11" xfId="0" applyNumberFormat="1" applyFont="1" applyFill="1" applyBorder="1" applyAlignment="1">
      <alignment horizontal="center" vertical="center"/>
    </xf>
    <xf numFmtId="6" fontId="53" fillId="24" borderId="0" xfId="0" applyNumberFormat="1" applyFont="1" applyFill="1" applyAlignment="1">
      <alignment horizontal="left" vertical="center"/>
    </xf>
    <xf numFmtId="0" fontId="49" fillId="0" borderId="0" xfId="0" applyFont="1" applyAlignment="1">
      <alignment wrapText="1"/>
    </xf>
    <xf numFmtId="6" fontId="55" fillId="0" borderId="0" xfId="0" applyNumberFormat="1" applyFont="1" applyAlignment="1">
      <alignment horizontal="left" vertical="center"/>
    </xf>
    <xf numFmtId="14" fontId="53" fillId="24" borderId="0" xfId="0" applyNumberFormat="1" applyFont="1" applyFill="1" applyAlignment="1">
      <alignment horizontal="left" vertical="center"/>
    </xf>
    <xf numFmtId="0" fontId="53" fillId="24" borderId="11" xfId="0" applyFont="1" applyFill="1" applyBorder="1" applyAlignment="1">
      <alignment horizontal="left" vertical="center"/>
    </xf>
    <xf numFmtId="0" fontId="57" fillId="39" borderId="37" xfId="0" applyFont="1" applyFill="1" applyBorder="1" applyAlignment="1">
      <alignment horizontal="center" vertical="center"/>
    </xf>
    <xf numFmtId="0" fontId="57" fillId="39" borderId="38" xfId="0" applyFont="1" applyFill="1" applyBorder="1" applyAlignment="1">
      <alignment horizontal="center" vertical="center" wrapText="1"/>
    </xf>
    <xf numFmtId="198" fontId="63" fillId="0" borderId="11" xfId="1" applyNumberFormat="1" applyFont="1" applyBorder="1" applyAlignment="1">
      <alignment horizontal="right" vertical="center"/>
    </xf>
    <xf numFmtId="198" fontId="63" fillId="0" borderId="11" xfId="1" applyNumberFormat="1" applyFont="1" applyFill="1" applyBorder="1" applyAlignment="1">
      <alignment horizontal="right" vertical="center"/>
    </xf>
    <xf numFmtId="196" fontId="63" fillId="0" borderId="11" xfId="1" applyNumberFormat="1" applyFont="1" applyBorder="1" applyAlignment="1">
      <alignment horizontal="right" vertical="center"/>
    </xf>
    <xf numFmtId="0" fontId="36" fillId="42" borderId="11" xfId="0" applyFont="1" applyFill="1" applyBorder="1" applyAlignment="1">
      <alignment horizontal="center" vertical="center" wrapText="1"/>
    </xf>
    <xf numFmtId="2" fontId="36" fillId="42" borderId="11" xfId="0" applyNumberFormat="1" applyFont="1" applyFill="1" applyBorder="1" applyAlignment="1">
      <alignment horizontal="center" vertical="center" wrapText="1"/>
    </xf>
    <xf numFmtId="0" fontId="68" fillId="37" borderId="11" xfId="0" applyFont="1" applyFill="1" applyBorder="1" applyAlignment="1">
      <alignment vertical="center" wrapText="1"/>
    </xf>
    <xf numFmtId="0" fontId="69" fillId="0" borderId="11" xfId="0" applyFont="1" applyBorder="1" applyAlignment="1">
      <alignment vertical="center" wrapText="1"/>
    </xf>
    <xf numFmtId="0" fontId="63" fillId="0" borderId="11" xfId="0" applyFont="1" applyBorder="1" applyAlignment="1">
      <alignment vertical="center" wrapText="1"/>
    </xf>
    <xf numFmtId="203" fontId="53" fillId="24" borderId="11" xfId="0" applyNumberFormat="1" applyFont="1" applyFill="1" applyBorder="1" applyAlignment="1">
      <alignment horizontal="center" vertical="center"/>
    </xf>
    <xf numFmtId="3" fontId="53" fillId="24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3" fillId="0" borderId="12" xfId="0" applyFont="1" applyBorder="1" applyAlignment="1">
      <alignment vertical="center" wrapText="1"/>
    </xf>
    <xf numFmtId="0" fontId="63" fillId="0" borderId="12" xfId="0" applyFont="1" applyBorder="1" applyAlignment="1">
      <alignment vertical="center"/>
    </xf>
    <xf numFmtId="198" fontId="44" fillId="26" borderId="19" xfId="0" applyNumberFormat="1" applyFont="1" applyFill="1" applyBorder="1" applyAlignment="1">
      <alignment vertical="center"/>
    </xf>
    <xf numFmtId="198" fontId="37" fillId="26" borderId="19" xfId="0" applyNumberFormat="1" applyFont="1" applyFill="1" applyBorder="1" applyAlignment="1">
      <alignment vertical="center"/>
    </xf>
    <xf numFmtId="198" fontId="76" fillId="0" borderId="11" xfId="0" applyNumberFormat="1" applyFont="1" applyBorder="1" applyAlignment="1">
      <alignment vertical="center"/>
    </xf>
    <xf numFmtId="3" fontId="76" fillId="0" borderId="11" xfId="0" applyNumberFormat="1" applyFont="1" applyBorder="1" applyAlignment="1">
      <alignment vertical="center"/>
    </xf>
    <xf numFmtId="198" fontId="77" fillId="0" borderId="13" xfId="0" applyNumberFormat="1" applyFont="1" applyBorder="1" applyAlignment="1">
      <alignment vertical="center"/>
    </xf>
    <xf numFmtId="3" fontId="76" fillId="0" borderId="11" xfId="0" applyNumberFormat="1" applyFont="1" applyBorder="1" applyAlignment="1">
      <alignment horizontal="right" vertical="center"/>
    </xf>
    <xf numFmtId="3" fontId="76" fillId="0" borderId="31" xfId="0" applyNumberFormat="1" applyFont="1" applyBorder="1" applyAlignment="1">
      <alignment vertical="center"/>
    </xf>
    <xf numFmtId="198" fontId="77" fillId="0" borderId="33" xfId="0" applyNumberFormat="1" applyFont="1" applyBorder="1" applyAlignment="1">
      <alignment vertical="center"/>
    </xf>
    <xf numFmtId="8" fontId="1" fillId="0" borderId="11" xfId="0" applyNumberFormat="1" applyFont="1" applyBorder="1"/>
    <xf numFmtId="198" fontId="78" fillId="0" borderId="13" xfId="1953" applyNumberFormat="1" applyFont="1" applyBorder="1"/>
    <xf numFmtId="0" fontId="57" fillId="39" borderId="39" xfId="0" applyFont="1" applyFill="1" applyBorder="1" applyAlignment="1">
      <alignment horizontal="center" vertical="center" wrapText="1"/>
    </xf>
    <xf numFmtId="6" fontId="1" fillId="0" borderId="29" xfId="0" applyNumberFormat="1" applyFont="1" applyBorder="1"/>
    <xf numFmtId="198" fontId="60" fillId="0" borderId="40" xfId="1953" applyNumberFormat="1" applyFont="1" applyBorder="1"/>
    <xf numFmtId="0" fontId="60" fillId="0" borderId="12" xfId="0" quotePrefix="1" applyFont="1" applyBorder="1" applyAlignment="1">
      <alignment horizontal="left" vertical="center" wrapText="1"/>
    </xf>
    <xf numFmtId="0" fontId="60" fillId="0" borderId="42" xfId="0" quotePrefix="1" applyFont="1" applyBorder="1" applyAlignment="1">
      <alignment horizontal="left" vertical="center" wrapText="1"/>
    </xf>
    <xf numFmtId="8" fontId="1" fillId="0" borderId="30" xfId="0" applyNumberFormat="1" applyFont="1" applyBorder="1"/>
    <xf numFmtId="6" fontId="1" fillId="0" borderId="41" xfId="0" applyNumberFormat="1" applyFont="1" applyBorder="1"/>
    <xf numFmtId="0" fontId="79" fillId="0" borderId="24" xfId="3227" applyFont="1" applyBorder="1" applyAlignment="1" applyProtection="1">
      <alignment horizontal="center" vertical="center"/>
      <protection locked="0"/>
    </xf>
    <xf numFmtId="0" fontId="79" fillId="0" borderId="11" xfId="3227" applyFont="1" applyBorder="1" applyAlignment="1" applyProtection="1">
      <alignment horizontal="center" vertical="center"/>
      <protection locked="0"/>
    </xf>
    <xf numFmtId="0" fontId="79" fillId="0" borderId="11" xfId="3227" applyFont="1" applyBorder="1" applyAlignment="1" applyProtection="1">
      <alignment vertical="center"/>
      <protection locked="0"/>
    </xf>
    <xf numFmtId="0" fontId="79" fillId="0" borderId="24" xfId="3227" applyFont="1" applyBorder="1" applyAlignment="1" applyProtection="1">
      <alignment vertical="center"/>
      <protection locked="0"/>
    </xf>
    <xf numFmtId="204" fontId="79" fillId="0" borderId="11" xfId="3227" applyNumberFormat="1" applyFont="1" applyBorder="1" applyAlignment="1" applyProtection="1">
      <alignment vertical="center"/>
      <protection locked="0"/>
    </xf>
    <xf numFmtId="198" fontId="79" fillId="0" borderId="11" xfId="3227" applyNumberFormat="1" applyFont="1" applyBorder="1" applyAlignment="1" applyProtection="1">
      <alignment vertical="center"/>
      <protection locked="0"/>
    </xf>
    <xf numFmtId="0" fontId="79" fillId="0" borderId="11" xfId="3227" applyFont="1" applyBorder="1" applyAlignment="1">
      <alignment horizontal="center" vertical="center"/>
    </xf>
    <xf numFmtId="0" fontId="79" fillId="0" borderId="11" xfId="3227" applyFont="1" applyBorder="1" applyAlignment="1">
      <alignment vertical="center"/>
    </xf>
    <xf numFmtId="0" fontId="80" fillId="0" borderId="11" xfId="3212" applyFont="1" applyBorder="1" applyAlignment="1">
      <alignment horizontal="left" vertical="center"/>
    </xf>
    <xf numFmtId="0" fontId="79" fillId="0" borderId="24" xfId="3227" applyFont="1" applyBorder="1" applyAlignment="1">
      <alignment vertical="center"/>
    </xf>
    <xf numFmtId="0" fontId="79" fillId="0" borderId="0" xfId="3227" applyFont="1" applyAlignment="1" applyProtection="1">
      <alignment vertical="center"/>
      <protection locked="0"/>
    </xf>
    <xf numFmtId="0" fontId="80" fillId="0" borderId="24" xfId="3212" applyFont="1" applyBorder="1" applyAlignment="1">
      <alignment horizontal="left" vertical="center"/>
    </xf>
    <xf numFmtId="0" fontId="82" fillId="45" borderId="11" xfId="3227" applyFont="1" applyFill="1" applyBorder="1" applyAlignment="1">
      <alignment horizontal="center" vertical="center" wrapText="1"/>
    </xf>
    <xf numFmtId="0" fontId="74" fillId="39" borderId="39" xfId="0" applyFont="1" applyFill="1" applyBorder="1" applyAlignment="1">
      <alignment horizontal="center" vertical="center" wrapText="1"/>
    </xf>
    <xf numFmtId="0" fontId="74" fillId="39" borderId="39" xfId="0" applyFont="1" applyFill="1" applyBorder="1" applyAlignment="1">
      <alignment horizontal="center" vertical="center"/>
    </xf>
    <xf numFmtId="42" fontId="74" fillId="39" borderId="39" xfId="3286" applyFont="1" applyFill="1" applyBorder="1" applyAlignment="1">
      <alignment horizontal="center" vertical="center" wrapText="1"/>
    </xf>
    <xf numFmtId="0" fontId="59" fillId="0" borderId="11" xfId="0" applyFont="1" applyBorder="1" applyAlignment="1">
      <alignment horizontal="center" vertical="center"/>
    </xf>
    <xf numFmtId="0" fontId="48" fillId="0" borderId="11" xfId="0" applyFont="1" applyBorder="1" applyAlignment="1">
      <alignment horizontal="center" vertical="center"/>
    </xf>
    <xf numFmtId="201" fontId="73" fillId="0" borderId="11" xfId="0" applyNumberFormat="1" applyFont="1" applyBorder="1" applyAlignment="1">
      <alignment horizontal="center" vertical="center"/>
    </xf>
    <xf numFmtId="3" fontId="48" fillId="0" borderId="11" xfId="0" applyNumberFormat="1" applyFont="1" applyBorder="1" applyAlignment="1">
      <alignment horizontal="center" vertical="center"/>
    </xf>
    <xf numFmtId="205" fontId="59" fillId="0" borderId="11" xfId="0" applyNumberFormat="1" applyFont="1" applyBorder="1" applyAlignment="1">
      <alignment horizontal="center" vertical="center"/>
    </xf>
    <xf numFmtId="166" fontId="59" fillId="0" borderId="11" xfId="3286" applyNumberFormat="1" applyFont="1" applyFill="1" applyBorder="1" applyAlignment="1">
      <alignment horizontal="center" vertical="center"/>
    </xf>
    <xf numFmtId="0" fontId="59" fillId="0" borderId="11" xfId="0" applyFont="1" applyBorder="1" applyAlignment="1">
      <alignment horizontal="center" vertical="center" wrapText="1"/>
    </xf>
    <xf numFmtId="201" fontId="73" fillId="0" borderId="11" xfId="3290" applyNumberFormat="1" applyFont="1" applyBorder="1" applyAlignment="1">
      <alignment horizontal="center" vertical="center" wrapText="1"/>
    </xf>
    <xf numFmtId="3" fontId="48" fillId="0" borderId="11" xfId="3290" applyNumberFormat="1" applyFont="1" applyBorder="1" applyAlignment="1">
      <alignment horizontal="center" vertical="center" wrapText="1"/>
    </xf>
    <xf numFmtId="0" fontId="73" fillId="0" borderId="11" xfId="0" applyFont="1" applyBorder="1" applyAlignment="1">
      <alignment horizontal="left" vertical="center"/>
    </xf>
    <xf numFmtId="0" fontId="48" fillId="0" borderId="11" xfId="3290" applyFont="1" applyBorder="1" applyAlignment="1">
      <alignment horizontal="center" vertical="center"/>
    </xf>
    <xf numFmtId="0" fontId="59" fillId="0" borderId="43" xfId="0" applyFont="1" applyBorder="1" applyAlignment="1">
      <alignment horizontal="center" vertical="center"/>
    </xf>
    <xf numFmtId="205" fontId="59" fillId="0" borderId="43" xfId="0" applyNumberFormat="1" applyFont="1" applyBorder="1" applyAlignment="1">
      <alignment horizontal="center" vertical="center"/>
    </xf>
    <xf numFmtId="166" fontId="59" fillId="0" borderId="43" xfId="3286" applyNumberFormat="1" applyFont="1" applyFill="1" applyBorder="1" applyAlignment="1">
      <alignment horizontal="center" vertical="center"/>
    </xf>
    <xf numFmtId="0" fontId="83" fillId="0" borderId="11" xfId="0" applyFont="1" applyBorder="1" applyAlignment="1">
      <alignment horizontal="center" vertical="center"/>
    </xf>
    <xf numFmtId="0" fontId="73" fillId="24" borderId="0" xfId="0" applyFont="1" applyFill="1" applyAlignment="1">
      <alignment horizontal="center" vertical="center"/>
    </xf>
    <xf numFmtId="0" fontId="73" fillId="0" borderId="11" xfId="0" applyFont="1" applyBorder="1" applyAlignment="1">
      <alignment horizontal="center" vertical="center"/>
    </xf>
    <xf numFmtId="0" fontId="53" fillId="24" borderId="0" xfId="0" applyFont="1" applyFill="1" applyAlignment="1">
      <alignment horizontal="center" vertical="center"/>
    </xf>
    <xf numFmtId="0" fontId="73" fillId="24" borderId="0" xfId="0" applyFont="1" applyFill="1" applyAlignment="1">
      <alignment horizontal="left" vertical="center" wrapText="1"/>
    </xf>
    <xf numFmtId="0" fontId="86" fillId="24" borderId="0" xfId="0" applyFont="1" applyFill="1" applyAlignment="1">
      <alignment horizontal="left" vertical="center" wrapText="1"/>
    </xf>
    <xf numFmtId="0" fontId="85" fillId="0" borderId="0" xfId="0" applyFont="1" applyAlignment="1">
      <alignment horizontal="left" vertical="center"/>
    </xf>
    <xf numFmtId="0" fontId="53" fillId="24" borderId="0" xfId="0" applyFont="1" applyFill="1" applyAlignment="1">
      <alignment vertical="center"/>
    </xf>
    <xf numFmtId="0" fontId="62" fillId="39" borderId="11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166" fontId="73" fillId="24" borderId="24" xfId="0" applyNumberFormat="1" applyFont="1" applyFill="1" applyBorder="1" applyAlignment="1">
      <alignment horizontal="left" vertical="center"/>
    </xf>
    <xf numFmtId="198" fontId="81" fillId="26" borderId="11" xfId="3227" applyNumberFormat="1" applyFont="1" applyFill="1" applyBorder="1"/>
    <xf numFmtId="0" fontId="87" fillId="0" borderId="0" xfId="0" applyFont="1"/>
    <xf numFmtId="166" fontId="88" fillId="45" borderId="11" xfId="0" applyNumberFormat="1" applyFont="1" applyFill="1" applyBorder="1"/>
    <xf numFmtId="0" fontId="83" fillId="0" borderId="11" xfId="0" applyFont="1" applyBorder="1"/>
    <xf numFmtId="0" fontId="83" fillId="0" borderId="11" xfId="0" applyFont="1" applyBorder="1" applyAlignment="1">
      <alignment horizontal="left"/>
    </xf>
    <xf numFmtId="42" fontId="1" fillId="0" borderId="11" xfId="3286" applyFont="1" applyFill="1" applyBorder="1"/>
    <xf numFmtId="3" fontId="83" fillId="0" borderId="11" xfId="0" applyNumberFormat="1" applyFont="1" applyBorder="1" applyAlignment="1">
      <alignment horizontal="center" vertical="center"/>
    </xf>
    <xf numFmtId="198" fontId="53" fillId="0" borderId="11" xfId="0" applyNumberFormat="1" applyFont="1" applyBorder="1" applyAlignment="1">
      <alignment horizontal="center" vertical="center"/>
    </xf>
    <xf numFmtId="0" fontId="70" fillId="0" borderId="0" xfId="0" applyFont="1" applyAlignment="1">
      <alignment horizontal="center" vertical="center"/>
    </xf>
    <xf numFmtId="198" fontId="89" fillId="45" borderId="11" xfId="0" applyNumberFormat="1" applyFont="1" applyFill="1" applyBorder="1" applyAlignment="1">
      <alignment horizontal="center" vertical="center"/>
    </xf>
    <xf numFmtId="1" fontId="83" fillId="0" borderId="11" xfId="3286" applyNumberFormat="1" applyFont="1" applyFill="1" applyBorder="1" applyAlignment="1">
      <alignment horizontal="center"/>
    </xf>
    <xf numFmtId="1" fontId="83" fillId="0" borderId="11" xfId="3286" applyNumberFormat="1" applyFont="1" applyFill="1" applyBorder="1" applyAlignment="1">
      <alignment horizontal="center" vertical="center"/>
    </xf>
    <xf numFmtId="0" fontId="83" fillId="0" borderId="11" xfId="0" applyFont="1" applyBorder="1" applyAlignment="1">
      <alignment horizontal="center" vertical="top"/>
    </xf>
    <xf numFmtId="198" fontId="83" fillId="0" borderId="11" xfId="401" applyNumberFormat="1" applyFont="1" applyFill="1" applyBorder="1" applyAlignment="1">
      <alignment horizontal="center" vertical="center"/>
    </xf>
    <xf numFmtId="198" fontId="83" fillId="0" borderId="11" xfId="0" applyNumberFormat="1" applyFont="1" applyBorder="1" applyAlignment="1">
      <alignment horizontal="center" vertical="top"/>
    </xf>
    <xf numFmtId="198" fontId="83" fillId="0" borderId="11" xfId="0" applyNumberFormat="1" applyFont="1" applyBorder="1" applyAlignment="1">
      <alignment horizontal="center" vertical="center"/>
    </xf>
    <xf numFmtId="0" fontId="83" fillId="0" borderId="17" xfId="0" applyFont="1" applyBorder="1" applyAlignment="1">
      <alignment horizontal="center" vertical="top"/>
    </xf>
    <xf numFmtId="198" fontId="83" fillId="0" borderId="17" xfId="0" applyNumberFormat="1" applyFont="1" applyBorder="1" applyAlignment="1">
      <alignment horizontal="center" vertical="top"/>
    </xf>
    <xf numFmtId="198" fontId="89" fillId="46" borderId="11" xfId="0" applyNumberFormat="1" applyFont="1" applyFill="1" applyBorder="1" applyAlignment="1">
      <alignment horizontal="center" vertical="center"/>
    </xf>
    <xf numFmtId="201" fontId="59" fillId="0" borderId="11" xfId="0" applyNumberFormat="1" applyFont="1" applyBorder="1" applyAlignment="1">
      <alignment horizontal="center" vertical="center"/>
    </xf>
    <xf numFmtId="0" fontId="83" fillId="0" borderId="11" xfId="0" applyFont="1" applyBorder="1" applyAlignment="1">
      <alignment vertical="center"/>
    </xf>
    <xf numFmtId="0" fontId="59" fillId="0" borderId="11" xfId="0" applyFont="1" applyBorder="1" applyAlignment="1">
      <alignment horizontal="center"/>
    </xf>
    <xf numFmtId="0" fontId="83" fillId="0" borderId="11" xfId="0" applyFont="1" applyBorder="1" applyAlignment="1">
      <alignment vertical="top"/>
    </xf>
    <xf numFmtId="0" fontId="59" fillId="0" borderId="17" xfId="0" applyFont="1" applyBorder="1" applyAlignment="1">
      <alignment horizontal="center" vertical="center"/>
    </xf>
    <xf numFmtId="0" fontId="83" fillId="0" borderId="17" xfId="0" applyFont="1" applyBorder="1" applyAlignment="1">
      <alignment horizontal="center" vertical="center"/>
    </xf>
    <xf numFmtId="0" fontId="59" fillId="0" borderId="17" xfId="0" applyFont="1" applyBorder="1" applyAlignment="1">
      <alignment horizontal="center" vertical="center" wrapText="1"/>
    </xf>
    <xf numFmtId="0" fontId="83" fillId="0" borderId="17" xfId="0" applyFont="1" applyBorder="1" applyAlignment="1">
      <alignment vertical="top"/>
    </xf>
    <xf numFmtId="0" fontId="0" fillId="0" borderId="11" xfId="0" applyBorder="1" applyAlignment="1">
      <alignment horizontal="center" vertical="center"/>
    </xf>
    <xf numFmtId="2" fontId="35" fillId="37" borderId="11" xfId="0" applyNumberFormat="1" applyFont="1" applyFill="1" applyBorder="1" applyAlignment="1">
      <alignment horizontal="center" vertical="center"/>
    </xf>
    <xf numFmtId="198" fontId="0" fillId="0" borderId="11" xfId="0" applyNumberFormat="1" applyBorder="1" applyAlignment="1">
      <alignment horizontal="center" vertical="center"/>
    </xf>
    <xf numFmtId="206" fontId="84" fillId="0" borderId="44" xfId="0" applyNumberFormat="1" applyFont="1" applyBorder="1" applyAlignment="1">
      <alignment horizontal="center" vertical="center"/>
    </xf>
    <xf numFmtId="206" fontId="83" fillId="0" borderId="16" xfId="0" applyNumberFormat="1" applyFont="1" applyBorder="1" applyAlignment="1">
      <alignment horizontal="center" vertical="center"/>
    </xf>
    <xf numFmtId="206" fontId="84" fillId="0" borderId="16" xfId="0" applyNumberFormat="1" applyFont="1" applyBorder="1" applyAlignment="1">
      <alignment horizontal="center" vertical="center"/>
    </xf>
    <xf numFmtId="206" fontId="84" fillId="0" borderId="37" xfId="0" applyNumberFormat="1" applyFont="1" applyBorder="1" applyAlignment="1">
      <alignment horizontal="center" vertical="center"/>
    </xf>
    <xf numFmtId="206" fontId="84" fillId="0" borderId="11" xfId="0" applyNumberFormat="1" applyFont="1" applyBorder="1" applyAlignment="1">
      <alignment horizontal="center" vertical="center"/>
    </xf>
    <xf numFmtId="206" fontId="84" fillId="0" borderId="45" xfId="0" applyNumberFormat="1" applyFont="1" applyBorder="1" applyAlignment="1">
      <alignment horizontal="center" vertical="center" wrapText="1"/>
    </xf>
    <xf numFmtId="206" fontId="84" fillId="0" borderId="16" xfId="0" applyNumberFormat="1" applyFont="1" applyBorder="1" applyAlignment="1">
      <alignment horizontal="center"/>
    </xf>
    <xf numFmtId="206" fontId="84" fillId="0" borderId="44" xfId="0" applyNumberFormat="1" applyFont="1" applyBorder="1" applyAlignment="1">
      <alignment horizontal="center"/>
    </xf>
    <xf numFmtId="206" fontId="84" fillId="0" borderId="45" xfId="0" applyNumberFormat="1" applyFont="1" applyBorder="1" applyAlignment="1">
      <alignment horizontal="center" wrapText="1"/>
    </xf>
    <xf numFmtId="206" fontId="83" fillId="0" borderId="44" xfId="0" applyNumberFormat="1" applyFont="1" applyBorder="1" applyAlignment="1">
      <alignment horizontal="center"/>
    </xf>
    <xf numFmtId="206" fontId="84" fillId="0" borderId="11" xfId="0" applyNumberFormat="1" applyFont="1" applyBorder="1" applyAlignment="1">
      <alignment horizontal="center"/>
    </xf>
    <xf numFmtId="206" fontId="84" fillId="0" borderId="48" xfId="0" applyNumberFormat="1" applyFont="1" applyBorder="1" applyAlignment="1">
      <alignment horizontal="center"/>
    </xf>
    <xf numFmtId="206" fontId="83" fillId="0" borderId="16" xfId="0" applyNumberFormat="1" applyFont="1" applyBorder="1" applyAlignment="1">
      <alignment horizontal="center"/>
    </xf>
    <xf numFmtId="206" fontId="84" fillId="0" borderId="46" xfId="0" applyNumberFormat="1" applyFont="1" applyBorder="1" applyAlignment="1">
      <alignment horizontal="center"/>
    </xf>
    <xf numFmtId="206" fontId="83" fillId="0" borderId="47" xfId="0" applyNumberFormat="1" applyFont="1" applyBorder="1" applyAlignment="1">
      <alignment horizontal="center"/>
    </xf>
    <xf numFmtId="206" fontId="84" fillId="0" borderId="37" xfId="0" applyNumberFormat="1" applyFont="1" applyBorder="1" applyAlignment="1">
      <alignment horizontal="center"/>
    </xf>
    <xf numFmtId="2" fontId="68" fillId="0" borderId="11" xfId="0" applyNumberFormat="1" applyFont="1" applyBorder="1" applyAlignment="1">
      <alignment horizontal="center" vertical="center" wrapText="1"/>
    </xf>
    <xf numFmtId="4" fontId="68" fillId="0" borderId="11" xfId="0" applyNumberFormat="1" applyFont="1" applyBorder="1" applyAlignment="1">
      <alignment horizontal="center" vertical="center" wrapText="1"/>
    </xf>
    <xf numFmtId="4" fontId="68" fillId="0" borderId="11" xfId="0" quotePrefix="1" applyNumberFormat="1" applyFont="1" applyBorder="1" applyAlignment="1">
      <alignment horizontal="center" vertical="center" wrapText="1"/>
    </xf>
    <xf numFmtId="0" fontId="35" fillId="25" borderId="15" xfId="0" applyFont="1" applyFill="1" applyBorder="1" applyAlignment="1">
      <alignment horizontal="left" vertical="center" wrapText="1"/>
    </xf>
    <xf numFmtId="0" fontId="35" fillId="25" borderId="0" xfId="0" applyFont="1" applyFill="1" applyAlignment="1">
      <alignment horizontal="left" vertical="center" wrapText="1"/>
    </xf>
    <xf numFmtId="0" fontId="36" fillId="26" borderId="49" xfId="0" applyFont="1" applyFill="1" applyBorder="1" applyAlignment="1">
      <alignment horizontal="left" vertical="center" wrapText="1"/>
    </xf>
    <xf numFmtId="0" fontId="36" fillId="26" borderId="50" xfId="0" applyFont="1" applyFill="1" applyBorder="1" applyAlignment="1">
      <alignment horizontal="left" vertical="center" wrapText="1"/>
    </xf>
    <xf numFmtId="0" fontId="36" fillId="26" borderId="51" xfId="0" applyFont="1" applyFill="1" applyBorder="1" applyAlignment="1">
      <alignment horizontal="left" vertical="center" wrapText="1"/>
    </xf>
    <xf numFmtId="0" fontId="67" fillId="41" borderId="0" xfId="0" applyFont="1" applyFill="1" applyAlignment="1">
      <alignment horizontal="center" vertical="center"/>
    </xf>
    <xf numFmtId="0" fontId="37" fillId="0" borderId="0" xfId="309" applyFont="1" applyAlignment="1">
      <alignment horizontal="left" vertical="center"/>
    </xf>
    <xf numFmtId="2" fontId="47" fillId="0" borderId="31" xfId="0" applyNumberFormat="1" applyFont="1" applyBorder="1" applyAlignment="1">
      <alignment horizontal="center" vertical="center"/>
    </xf>
    <xf numFmtId="2" fontId="47" fillId="0" borderId="35" xfId="0" applyNumberFormat="1" applyFont="1" applyBorder="1" applyAlignment="1">
      <alignment horizontal="center" vertical="center"/>
    </xf>
    <xf numFmtId="2" fontId="47" fillId="0" borderId="36" xfId="0" applyNumberFormat="1" applyFont="1" applyBorder="1" applyAlignment="1">
      <alignment horizontal="center" vertical="center"/>
    </xf>
    <xf numFmtId="0" fontId="65" fillId="41" borderId="0" xfId="0" applyFont="1" applyFill="1" applyAlignment="1">
      <alignment horizontal="center"/>
    </xf>
    <xf numFmtId="0" fontId="67" fillId="41" borderId="0" xfId="0" applyFont="1" applyFill="1" applyAlignment="1">
      <alignment horizontal="center"/>
    </xf>
    <xf numFmtId="43" fontId="36" fillId="42" borderId="11" xfId="1" applyFont="1" applyFill="1" applyBorder="1" applyAlignment="1">
      <alignment horizontal="center" vertical="center" wrapText="1"/>
    </xf>
    <xf numFmtId="0" fontId="36" fillId="42" borderId="11" xfId="0" applyFont="1" applyFill="1" applyBorder="1" applyAlignment="1">
      <alignment horizontal="center" vertical="center" wrapText="1"/>
    </xf>
    <xf numFmtId="2" fontId="36" fillId="42" borderId="11" xfId="0" applyNumberFormat="1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2" fontId="68" fillId="0" borderId="17" xfId="0" applyNumberFormat="1" applyFont="1" applyBorder="1" applyAlignment="1">
      <alignment horizontal="center" vertical="center" wrapText="1"/>
    </xf>
    <xf numFmtId="2" fontId="68" fillId="0" borderId="27" xfId="0" applyNumberFormat="1" applyFont="1" applyBorder="1" applyAlignment="1">
      <alignment horizontal="center" vertical="center" wrapText="1"/>
    </xf>
    <xf numFmtId="2" fontId="68" fillId="0" borderId="24" xfId="0" applyNumberFormat="1" applyFont="1" applyBorder="1" applyAlignment="1">
      <alignment horizontal="center" vertical="center" wrapText="1"/>
    </xf>
    <xf numFmtId="0" fontId="15" fillId="24" borderId="11" xfId="0" applyFont="1" applyFill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24" borderId="17" xfId="0" applyFont="1" applyFill="1" applyBorder="1" applyAlignment="1">
      <alignment horizontal="center" vertical="center" wrapText="1"/>
    </xf>
    <xf numFmtId="0" fontId="15" fillId="24" borderId="27" xfId="0" applyFont="1" applyFill="1" applyBorder="1" applyAlignment="1">
      <alignment horizontal="center" vertical="center" wrapText="1"/>
    </xf>
    <xf numFmtId="0" fontId="15" fillId="24" borderId="24" xfId="0" applyFont="1" applyFill="1" applyBorder="1" applyAlignment="1">
      <alignment horizontal="center" vertical="center" wrapText="1"/>
    </xf>
    <xf numFmtId="9" fontId="63" fillId="0" borderId="17" xfId="0" applyNumberFormat="1" applyFont="1" applyBorder="1" applyAlignment="1">
      <alignment horizontal="center" vertical="center" wrapText="1"/>
    </xf>
    <xf numFmtId="0" fontId="63" fillId="0" borderId="27" xfId="0" applyFont="1" applyBorder="1" applyAlignment="1">
      <alignment horizontal="center" vertical="center" wrapText="1"/>
    </xf>
    <xf numFmtId="0" fontId="63" fillId="0" borderId="24" xfId="0" applyFont="1" applyBorder="1" applyAlignment="1">
      <alignment horizontal="center" vertical="center" wrapText="1"/>
    </xf>
    <xf numFmtId="0" fontId="63" fillId="0" borderId="17" xfId="0" applyFont="1" applyBorder="1" applyAlignment="1">
      <alignment horizontal="center" vertical="center" wrapText="1"/>
    </xf>
    <xf numFmtId="2" fontId="68" fillId="0" borderId="11" xfId="0" applyNumberFormat="1" applyFont="1" applyBorder="1" applyAlignment="1">
      <alignment horizontal="center" vertical="center" wrapText="1"/>
    </xf>
    <xf numFmtId="9" fontId="15" fillId="24" borderId="11" xfId="0" applyNumberFormat="1" applyFont="1" applyFill="1" applyBorder="1" applyAlignment="1">
      <alignment horizontal="center" vertical="center" wrapText="1"/>
    </xf>
    <xf numFmtId="0" fontId="57" fillId="39" borderId="15" xfId="0" applyFont="1" applyFill="1" applyBorder="1" applyAlignment="1">
      <alignment horizontal="center" vertical="center"/>
    </xf>
    <xf numFmtId="0" fontId="57" fillId="39" borderId="0" xfId="0" applyFont="1" applyFill="1" applyAlignment="1">
      <alignment horizontal="center" vertical="center"/>
    </xf>
    <xf numFmtId="0" fontId="81" fillId="26" borderId="11" xfId="3227" applyFont="1" applyFill="1" applyBorder="1" applyAlignment="1">
      <alignment horizontal="right"/>
    </xf>
    <xf numFmtId="0" fontId="57" fillId="45" borderId="0" xfId="0" applyFont="1" applyFill="1" applyAlignment="1">
      <alignment horizontal="center" vertical="center"/>
    </xf>
    <xf numFmtId="0" fontId="57" fillId="45" borderId="28" xfId="0" applyFont="1" applyFill="1" applyBorder="1" applyAlignment="1">
      <alignment horizontal="center" vertical="center"/>
    </xf>
    <xf numFmtId="0" fontId="89" fillId="46" borderId="31" xfId="0" applyFont="1" applyFill="1" applyBorder="1" applyAlignment="1">
      <alignment horizontal="center" vertical="top"/>
    </xf>
    <xf numFmtId="0" fontId="89" fillId="46" borderId="35" xfId="0" applyFont="1" applyFill="1" applyBorder="1" applyAlignment="1">
      <alignment horizontal="center" vertical="top"/>
    </xf>
    <xf numFmtId="0" fontId="89" fillId="46" borderId="36" xfId="0" applyFont="1" applyFill="1" applyBorder="1" applyAlignment="1">
      <alignment horizontal="center" vertical="top"/>
    </xf>
    <xf numFmtId="0" fontId="62" fillId="39" borderId="0" xfId="0" applyFont="1" applyFill="1" applyAlignment="1">
      <alignment horizontal="center" vertical="center"/>
    </xf>
    <xf numFmtId="0" fontId="89" fillId="39" borderId="0" xfId="0" applyFont="1" applyFill="1" applyAlignment="1">
      <alignment horizontal="center" vertical="center"/>
    </xf>
    <xf numFmtId="0" fontId="89" fillId="45" borderId="31" xfId="0" applyFont="1" applyFill="1" applyBorder="1" applyAlignment="1">
      <alignment horizontal="center" vertical="center"/>
    </xf>
    <xf numFmtId="0" fontId="89" fillId="45" borderId="35" xfId="0" applyFont="1" applyFill="1" applyBorder="1" applyAlignment="1">
      <alignment horizontal="center" vertical="center"/>
    </xf>
    <xf numFmtId="0" fontId="89" fillId="45" borderId="36" xfId="0" applyFont="1" applyFill="1" applyBorder="1" applyAlignment="1">
      <alignment horizontal="center" vertical="center"/>
    </xf>
    <xf numFmtId="0" fontId="88" fillId="45" borderId="11" xfId="0" applyFont="1" applyFill="1" applyBorder="1" applyAlignment="1">
      <alignment horizontal="right" vertical="center"/>
    </xf>
    <xf numFmtId="0" fontId="36" fillId="0" borderId="22" xfId="0" applyFont="1" applyBorder="1" applyAlignment="1">
      <alignment horizontal="center" vertical="center"/>
    </xf>
    <xf numFmtId="0" fontId="36" fillId="0" borderId="23" xfId="0" applyFont="1" applyBorder="1" applyAlignment="1">
      <alignment horizontal="center" vertical="center"/>
    </xf>
  </cellXfs>
  <cellStyles count="4112">
    <cellStyle name="_Anexo __  RCSP Condiciones Obligatorias" xfId="407" xr:uid="{00000000-0005-0000-0000-000000000000}"/>
    <cellStyle name="_Anexo __  RCSP Condiciones Obligatorias 2" xfId="2710" xr:uid="{00000000-0005-0000-0000-000001000000}"/>
    <cellStyle name="_Anexo __ Autos Condiciones Obligatorias" xfId="408" xr:uid="{00000000-0005-0000-0000-000002000000}"/>
    <cellStyle name="_Anexo __ Autos Condiciones Obligatorias 2" xfId="2711" xr:uid="{00000000-0005-0000-0000-000003000000}"/>
    <cellStyle name="_Anexo __ Manejo Condiciones Obligatorias" xfId="409" xr:uid="{00000000-0005-0000-0000-000004000000}"/>
    <cellStyle name="_Anexo __ Manejo Condiciones Obligatorias 2" xfId="2712" xr:uid="{00000000-0005-0000-0000-000005000000}"/>
    <cellStyle name="_Anexo 1 Habilitantes" xfId="410" xr:uid="{00000000-0005-0000-0000-000006000000}"/>
    <cellStyle name="_Anexo 1 Habilitantes 2" xfId="2713" xr:uid="{00000000-0005-0000-0000-000007000000}"/>
    <cellStyle name="_Anexo 2 Condiciones Obligatorias" xfId="411" xr:uid="{00000000-0005-0000-0000-000008000000}"/>
    <cellStyle name="_Anexo 2 Condiciones Obligatorias 2" xfId="2714" xr:uid="{00000000-0005-0000-0000-000009000000}"/>
    <cellStyle name="_EVALUACION TECNICA METROVIVIENDA 2010" xfId="412" xr:uid="{00000000-0005-0000-0000-00000A000000}"/>
    <cellStyle name="_EVALUACION TECNICA METROVIVIENDA 2010 2" xfId="413" xr:uid="{00000000-0005-0000-0000-00000B000000}"/>
    <cellStyle name="_EVALUACION TECNICA METROVIVIENDA 2010 3" xfId="2715" xr:uid="{00000000-0005-0000-0000-00000C000000}"/>
    <cellStyle name="_EVALUACION TECNICA METROVIVIENDA 2010_INFORME DE EVALUACION TECNICO PRELIMINAR AJUSTADO" xfId="414" xr:uid="{00000000-0005-0000-0000-00000D000000}"/>
    <cellStyle name="_Formato slips estándar" xfId="415" xr:uid="{00000000-0005-0000-0000-00000E000000}"/>
    <cellStyle name="_Formato slips estándar 2" xfId="2716" xr:uid="{00000000-0005-0000-0000-00000F000000}"/>
    <cellStyle name="_Formato slips estándar_Adenda Grupo 2 COMP MC" xfId="416" xr:uid="{00000000-0005-0000-0000-000010000000}"/>
    <cellStyle name="_Formato slips estándar_Adenda Grupo 2 COMP MC 2" xfId="2717" xr:uid="{00000000-0005-0000-0000-000011000000}"/>
    <cellStyle name="_Formato slips estándar_Adenda Grupo 2 COMP MCano" xfId="417" xr:uid="{00000000-0005-0000-0000-000012000000}"/>
    <cellStyle name="_Formato slips estándar_Adenda Grupo 2 COMP MCano 2" xfId="2718" xr:uid="{00000000-0005-0000-0000-000013000000}"/>
    <cellStyle name="_Formato slips estándar_Condiciones Complementarias TRDM" xfId="418" xr:uid="{00000000-0005-0000-0000-000014000000}"/>
    <cellStyle name="_Formato slips estándar_Condiciones Complementarias TRDM 2" xfId="2719" xr:uid="{00000000-0005-0000-0000-000015000000}"/>
    <cellStyle name="_Formato slips estándar_Condiciones Complementarias V7-1-10" xfId="419" xr:uid="{00000000-0005-0000-0000-000016000000}"/>
    <cellStyle name="_Formato slips estándar_Condiciones Complementarias V7-1-10 2" xfId="2720" xr:uid="{00000000-0005-0000-0000-000017000000}"/>
    <cellStyle name="_Formato slips estándar_SlipTecnico Grupo EEB - D&amp;O 6ene10" xfId="420" xr:uid="{00000000-0005-0000-0000-000018000000}"/>
    <cellStyle name="_Formato slips estándar_SlipTecnico Grupo EEB - D&amp;O 6ene10 2" xfId="2721" xr:uid="{00000000-0005-0000-0000-000019000000}"/>
    <cellStyle name="_Grupo 1 COMPL. V Adenda F" xfId="421" xr:uid="{00000000-0005-0000-0000-00001A000000}"/>
    <cellStyle name="_Grupo 1 COMPL. V Adenda F 2" xfId="2722" xr:uid="{00000000-0005-0000-0000-00001B000000}"/>
    <cellStyle name="_Slip habilitantes DM (Secretaría)" xfId="422" xr:uid="{00000000-0005-0000-0000-00001C000000}"/>
    <cellStyle name="_Slip habilitantes DM (Secretaría) 2" xfId="2723" xr:uid="{00000000-0005-0000-0000-00001D000000}"/>
    <cellStyle name="_Slip habilitantes DM (Secretaría)_Adenda Grupo 2 COMP MC" xfId="423" xr:uid="{00000000-0005-0000-0000-00001E000000}"/>
    <cellStyle name="_Slip habilitantes DM (Secretaría)_Adenda Grupo 2 COMP MC 2" xfId="2724" xr:uid="{00000000-0005-0000-0000-00001F000000}"/>
    <cellStyle name="_Slip habilitantes DM (Secretaría)_Adenda Grupo 2 COMP MCano" xfId="424" xr:uid="{00000000-0005-0000-0000-000020000000}"/>
    <cellStyle name="_Slip habilitantes DM (Secretaría)_Adenda Grupo 2 COMP MCano 2" xfId="2725" xr:uid="{00000000-0005-0000-0000-000021000000}"/>
    <cellStyle name="_Slip habilitantes DM (Secretaría)_Condiciones Complementarias TRDM" xfId="425" xr:uid="{00000000-0005-0000-0000-000022000000}"/>
    <cellStyle name="_Slip habilitantes DM (Secretaría)_Condiciones Complementarias TRDM 2" xfId="2726" xr:uid="{00000000-0005-0000-0000-000023000000}"/>
    <cellStyle name="_Slip habilitantes DM (Secretaría)_Condiciones Complementarias V7-1-10" xfId="426" xr:uid="{00000000-0005-0000-0000-000024000000}"/>
    <cellStyle name="_Slip habilitantes DM (Secretaría)_Condiciones Complementarias V7-1-10 2" xfId="2727" xr:uid="{00000000-0005-0000-0000-000025000000}"/>
    <cellStyle name="_Slip habilitantes DM (Secretaría)_SlipTecnico Grupo EEB - D&amp;O 6ene10" xfId="427" xr:uid="{00000000-0005-0000-0000-000026000000}"/>
    <cellStyle name="_Slip habilitantes DM (Secretaría)_SlipTecnico Grupo EEB - D&amp;O 6ene10 2" xfId="2728" xr:uid="{00000000-0005-0000-0000-000027000000}"/>
    <cellStyle name="_SLIP RCSP NUEVAS CONDICIONES" xfId="428" xr:uid="{00000000-0005-0000-0000-000028000000}"/>
    <cellStyle name="_SLIP RCSP NUEVAS CONDICIONES 2" xfId="2729" xr:uid="{00000000-0005-0000-0000-000029000000}"/>
    <cellStyle name="_SLIP RCSP NUEVAS CONDICIONES_Adenda Grupo 2 COMP MC" xfId="429" xr:uid="{00000000-0005-0000-0000-00002A000000}"/>
    <cellStyle name="_SLIP RCSP NUEVAS CONDICIONES_Adenda Grupo 2 COMP MC 2" xfId="2730" xr:uid="{00000000-0005-0000-0000-00002B000000}"/>
    <cellStyle name="_SLIP RCSP NUEVAS CONDICIONES_Adenda Grupo 2 COMP MCano" xfId="430" xr:uid="{00000000-0005-0000-0000-00002C000000}"/>
    <cellStyle name="_SLIP RCSP NUEVAS CONDICIONES_Adenda Grupo 2 COMP MCano 2" xfId="2731" xr:uid="{00000000-0005-0000-0000-00002D000000}"/>
    <cellStyle name="_SLIP RCSP NUEVAS CONDICIONES_Condiciones Complementarias TRDM" xfId="431" xr:uid="{00000000-0005-0000-0000-00002E000000}"/>
    <cellStyle name="_SLIP RCSP NUEVAS CONDICIONES_Condiciones Complementarias TRDM 2" xfId="2732" xr:uid="{00000000-0005-0000-0000-00002F000000}"/>
    <cellStyle name="_SLIP RCSP NUEVAS CONDICIONES_Condiciones Complementarias V7-1-10" xfId="432" xr:uid="{00000000-0005-0000-0000-000030000000}"/>
    <cellStyle name="_SLIP RCSP NUEVAS CONDICIONES_Condiciones Complementarias V7-1-10 2" xfId="2733" xr:uid="{00000000-0005-0000-0000-000031000000}"/>
    <cellStyle name="_SLIP RCSP NUEVAS CONDICIONES_SlipTecnico Grupo EEB - D&amp;O 6ene10" xfId="433" xr:uid="{00000000-0005-0000-0000-000032000000}"/>
    <cellStyle name="_SLIP RCSP NUEVAS CONDICIONES_SlipTecnico Grupo EEB - D&amp;O 6ene10 2" xfId="2734" xr:uid="{00000000-0005-0000-0000-000033000000}"/>
    <cellStyle name="_Slips RCSP (habilitantes) Secretaría" xfId="434" xr:uid="{00000000-0005-0000-0000-000034000000}"/>
    <cellStyle name="_Slips RCSP (habilitantes) Secretaría 2" xfId="2735" xr:uid="{00000000-0005-0000-0000-000035000000}"/>
    <cellStyle name="_Slips RCSP (habilitantes) Secretaría_Adenda Grupo 2 COMP MC" xfId="435" xr:uid="{00000000-0005-0000-0000-000036000000}"/>
    <cellStyle name="_Slips RCSP (habilitantes) Secretaría_Adenda Grupo 2 COMP MC 2" xfId="2736" xr:uid="{00000000-0005-0000-0000-000037000000}"/>
    <cellStyle name="_Slips RCSP (habilitantes) Secretaría_Adenda Grupo 2 COMP MCano" xfId="436" xr:uid="{00000000-0005-0000-0000-000038000000}"/>
    <cellStyle name="_Slips RCSP (habilitantes) Secretaría_Adenda Grupo 2 COMP MCano 2" xfId="2737" xr:uid="{00000000-0005-0000-0000-000039000000}"/>
    <cellStyle name="_Slips RCSP (habilitantes) Secretaría_Condiciones Complementarias TRDM" xfId="437" xr:uid="{00000000-0005-0000-0000-00003A000000}"/>
    <cellStyle name="_Slips RCSP (habilitantes) Secretaría_Condiciones Complementarias TRDM 2" xfId="2738" xr:uid="{00000000-0005-0000-0000-00003B000000}"/>
    <cellStyle name="_Slips RCSP (habilitantes) Secretaría_Condiciones Complementarias V7-1-10" xfId="438" xr:uid="{00000000-0005-0000-0000-00003C000000}"/>
    <cellStyle name="_Slips RCSP (habilitantes) Secretaría_Condiciones Complementarias V7-1-10 2" xfId="2739" xr:uid="{00000000-0005-0000-0000-00003D000000}"/>
    <cellStyle name="_Slips RCSP (habilitantes) Secretaría_SlipTecnico Grupo EEB - D&amp;O 6ene10" xfId="439" xr:uid="{00000000-0005-0000-0000-00003E000000}"/>
    <cellStyle name="_Slips RCSP (habilitantes) Secretaría_SlipTecnico Grupo EEB - D&amp;O 6ene10 2" xfId="2740" xr:uid="{00000000-0005-0000-0000-00003F000000}"/>
    <cellStyle name="_Terminos Solicitados." xfId="440" xr:uid="{00000000-0005-0000-0000-000040000000}"/>
    <cellStyle name="_Terminos Solicitados. 2" xfId="2741" xr:uid="{00000000-0005-0000-0000-000041000000}"/>
    <cellStyle name="20% - Accent1" xfId="441" xr:uid="{00000000-0005-0000-0000-000042000000}"/>
    <cellStyle name="20% - Accent2" xfId="442" xr:uid="{00000000-0005-0000-0000-000043000000}"/>
    <cellStyle name="20% - Accent3" xfId="443" xr:uid="{00000000-0005-0000-0000-000044000000}"/>
    <cellStyle name="20% - Accent4" xfId="444" xr:uid="{00000000-0005-0000-0000-000045000000}"/>
    <cellStyle name="20% - Accent5" xfId="445" xr:uid="{00000000-0005-0000-0000-000046000000}"/>
    <cellStyle name="20% - Accent6" xfId="446" xr:uid="{00000000-0005-0000-0000-000047000000}"/>
    <cellStyle name="20% - Énfasis1 2" xfId="161" xr:uid="{00000000-0005-0000-0000-000048000000}"/>
    <cellStyle name="20% - Énfasis1 2 2" xfId="162" xr:uid="{00000000-0005-0000-0000-000049000000}"/>
    <cellStyle name="20% - Énfasis1 2 2 2" xfId="2742" xr:uid="{00000000-0005-0000-0000-00004A000000}"/>
    <cellStyle name="20% - Énfasis1 2 2 2 2" xfId="3832" xr:uid="{5762A803-A6CE-4E00-96C8-E35298B005AC}"/>
    <cellStyle name="20% - Énfasis1 2 3" xfId="2743" xr:uid="{00000000-0005-0000-0000-00004B000000}"/>
    <cellStyle name="20% - Énfasis1 2 3 2" xfId="3833" xr:uid="{2EB4A09D-5009-4853-8568-6A993EB9CEEB}"/>
    <cellStyle name="20% - Énfasis1 3" xfId="163" xr:uid="{00000000-0005-0000-0000-00004C000000}"/>
    <cellStyle name="20% - Énfasis1 4" xfId="164" xr:uid="{00000000-0005-0000-0000-00004D000000}"/>
    <cellStyle name="20% - Énfasis2 2" xfId="165" xr:uid="{00000000-0005-0000-0000-00004E000000}"/>
    <cellStyle name="20% - Énfasis2 2 2" xfId="166" xr:uid="{00000000-0005-0000-0000-00004F000000}"/>
    <cellStyle name="20% - Énfasis2 2 2 2" xfId="2744" xr:uid="{00000000-0005-0000-0000-000050000000}"/>
    <cellStyle name="20% - Énfasis2 2 2 2 2" xfId="3834" xr:uid="{C8E520DD-1D62-43A5-AE13-CE4CB4630FF7}"/>
    <cellStyle name="20% - Énfasis2 2 3" xfId="2745" xr:uid="{00000000-0005-0000-0000-000051000000}"/>
    <cellStyle name="20% - Énfasis2 2 3 2" xfId="3835" xr:uid="{059884ED-F8BF-4D6C-A920-FD4E4DB0921A}"/>
    <cellStyle name="20% - Énfasis2 3" xfId="167" xr:uid="{00000000-0005-0000-0000-000052000000}"/>
    <cellStyle name="20% - Énfasis2 4" xfId="168" xr:uid="{00000000-0005-0000-0000-000053000000}"/>
    <cellStyle name="20% - Énfasis3 2" xfId="169" xr:uid="{00000000-0005-0000-0000-000054000000}"/>
    <cellStyle name="20% - Énfasis3 2 2" xfId="170" xr:uid="{00000000-0005-0000-0000-000055000000}"/>
    <cellStyle name="20% - Énfasis3 2 2 2" xfId="2746" xr:uid="{00000000-0005-0000-0000-000056000000}"/>
    <cellStyle name="20% - Énfasis3 2 2 2 2" xfId="3836" xr:uid="{16F71495-9BFA-42BB-A3DE-A86571B58A32}"/>
    <cellStyle name="20% - Énfasis3 2 3" xfId="2747" xr:uid="{00000000-0005-0000-0000-000057000000}"/>
    <cellStyle name="20% - Énfasis3 2 3 2" xfId="3837" xr:uid="{55C1D102-003E-4AA3-95ED-EE6564338406}"/>
    <cellStyle name="20% - Énfasis3 3" xfId="171" xr:uid="{00000000-0005-0000-0000-000058000000}"/>
    <cellStyle name="20% - Énfasis3 4" xfId="172" xr:uid="{00000000-0005-0000-0000-000059000000}"/>
    <cellStyle name="20% - Énfasis4 2" xfId="173" xr:uid="{00000000-0005-0000-0000-00005A000000}"/>
    <cellStyle name="20% - Énfasis4 2 2" xfId="174" xr:uid="{00000000-0005-0000-0000-00005B000000}"/>
    <cellStyle name="20% - Énfasis4 2 2 2" xfId="2748" xr:uid="{00000000-0005-0000-0000-00005C000000}"/>
    <cellStyle name="20% - Énfasis4 2 2 2 2" xfId="3838" xr:uid="{F109A0F6-5BFD-4A8B-B8A5-D3803F3C83E9}"/>
    <cellStyle name="20% - Énfasis4 2 3" xfId="2749" xr:uid="{00000000-0005-0000-0000-00005D000000}"/>
    <cellStyle name="20% - Énfasis4 2 3 2" xfId="3839" xr:uid="{4F4B418E-86C0-48C2-81A3-40F66CA00084}"/>
    <cellStyle name="20% - Énfasis4 3" xfId="175" xr:uid="{00000000-0005-0000-0000-00005E000000}"/>
    <cellStyle name="20% - Énfasis4 4" xfId="176" xr:uid="{00000000-0005-0000-0000-00005F000000}"/>
    <cellStyle name="20% - Énfasis5 2" xfId="177" xr:uid="{00000000-0005-0000-0000-000060000000}"/>
    <cellStyle name="20% - Énfasis5 2 2" xfId="178" xr:uid="{00000000-0005-0000-0000-000061000000}"/>
    <cellStyle name="20% - Énfasis5 3" xfId="179" xr:uid="{00000000-0005-0000-0000-000062000000}"/>
    <cellStyle name="20% - Énfasis5 4" xfId="180" xr:uid="{00000000-0005-0000-0000-000063000000}"/>
    <cellStyle name="20% - Énfasis6 2" xfId="181" xr:uid="{00000000-0005-0000-0000-000064000000}"/>
    <cellStyle name="20% - Énfasis6 2 2" xfId="182" xr:uid="{00000000-0005-0000-0000-000065000000}"/>
    <cellStyle name="20% - Énfasis6 3" xfId="183" xr:uid="{00000000-0005-0000-0000-000066000000}"/>
    <cellStyle name="20% - Énfasis6 4" xfId="184" xr:uid="{00000000-0005-0000-0000-000067000000}"/>
    <cellStyle name="40% - Accent1" xfId="447" xr:uid="{00000000-0005-0000-0000-000068000000}"/>
    <cellStyle name="40% - Accent2" xfId="448" xr:uid="{00000000-0005-0000-0000-000069000000}"/>
    <cellStyle name="40% - Accent3" xfId="449" xr:uid="{00000000-0005-0000-0000-00006A000000}"/>
    <cellStyle name="40% - Accent4" xfId="450" xr:uid="{00000000-0005-0000-0000-00006B000000}"/>
    <cellStyle name="40% - Accent5" xfId="451" xr:uid="{00000000-0005-0000-0000-00006C000000}"/>
    <cellStyle name="40% - Accent6" xfId="452" xr:uid="{00000000-0005-0000-0000-00006D000000}"/>
    <cellStyle name="40% - Énfasis1 2" xfId="185" xr:uid="{00000000-0005-0000-0000-00006E000000}"/>
    <cellStyle name="40% - Énfasis1 2 2" xfId="186" xr:uid="{00000000-0005-0000-0000-00006F000000}"/>
    <cellStyle name="40% - Énfasis1 3" xfId="187" xr:uid="{00000000-0005-0000-0000-000070000000}"/>
    <cellStyle name="40% - Énfasis1 4" xfId="188" xr:uid="{00000000-0005-0000-0000-000071000000}"/>
    <cellStyle name="40% - Énfasis2 2" xfId="189" xr:uid="{00000000-0005-0000-0000-000072000000}"/>
    <cellStyle name="40% - Énfasis2 2 2" xfId="190" xr:uid="{00000000-0005-0000-0000-000073000000}"/>
    <cellStyle name="40% - Énfasis2 3" xfId="191" xr:uid="{00000000-0005-0000-0000-000074000000}"/>
    <cellStyle name="40% - Énfasis2 4" xfId="192" xr:uid="{00000000-0005-0000-0000-000075000000}"/>
    <cellStyle name="40% - Énfasis3 2" xfId="193" xr:uid="{00000000-0005-0000-0000-000076000000}"/>
    <cellStyle name="40% - Énfasis3 2 2" xfId="194" xr:uid="{00000000-0005-0000-0000-000077000000}"/>
    <cellStyle name="40% - Énfasis3 2 2 2" xfId="2750" xr:uid="{00000000-0005-0000-0000-000078000000}"/>
    <cellStyle name="40% - Énfasis3 2 2 2 2" xfId="3840" xr:uid="{50FA7EDB-F4BB-4B24-8C80-DE7A05BE2283}"/>
    <cellStyle name="40% - Énfasis3 2 3" xfId="2751" xr:uid="{00000000-0005-0000-0000-000079000000}"/>
    <cellStyle name="40% - Énfasis3 2 3 2" xfId="3841" xr:uid="{6F7FC4CD-C6E6-4B94-9C74-1D6E2121C99D}"/>
    <cellStyle name="40% - Énfasis3 3" xfId="195" xr:uid="{00000000-0005-0000-0000-00007A000000}"/>
    <cellStyle name="40% - Énfasis3 4" xfId="196" xr:uid="{00000000-0005-0000-0000-00007B000000}"/>
    <cellStyle name="40% - Énfasis4 2" xfId="197" xr:uid="{00000000-0005-0000-0000-00007C000000}"/>
    <cellStyle name="40% - Énfasis4 2 2" xfId="198" xr:uid="{00000000-0005-0000-0000-00007D000000}"/>
    <cellStyle name="40% - Énfasis4 3" xfId="199" xr:uid="{00000000-0005-0000-0000-00007E000000}"/>
    <cellStyle name="40% - Énfasis4 4" xfId="200" xr:uid="{00000000-0005-0000-0000-00007F000000}"/>
    <cellStyle name="40% - Énfasis5 2" xfId="201" xr:uid="{00000000-0005-0000-0000-000080000000}"/>
    <cellStyle name="40% - Énfasis5 2 2" xfId="202" xr:uid="{00000000-0005-0000-0000-000081000000}"/>
    <cellStyle name="40% - Énfasis5 3" xfId="203" xr:uid="{00000000-0005-0000-0000-000082000000}"/>
    <cellStyle name="40% - Énfasis5 4" xfId="204" xr:uid="{00000000-0005-0000-0000-000083000000}"/>
    <cellStyle name="40% - Énfasis6 2" xfId="205" xr:uid="{00000000-0005-0000-0000-000084000000}"/>
    <cellStyle name="40% - Énfasis6 2 2" xfId="206" xr:uid="{00000000-0005-0000-0000-000085000000}"/>
    <cellStyle name="40% - Énfasis6 3" xfId="207" xr:uid="{00000000-0005-0000-0000-000086000000}"/>
    <cellStyle name="40% - Énfasis6 4" xfId="208" xr:uid="{00000000-0005-0000-0000-000087000000}"/>
    <cellStyle name="60% - Accent1" xfId="453" xr:uid="{00000000-0005-0000-0000-000088000000}"/>
    <cellStyle name="60% - Accent2" xfId="454" xr:uid="{00000000-0005-0000-0000-000089000000}"/>
    <cellStyle name="60% - Accent3" xfId="455" xr:uid="{00000000-0005-0000-0000-00008A000000}"/>
    <cellStyle name="60% - Accent4" xfId="456" xr:uid="{00000000-0005-0000-0000-00008B000000}"/>
    <cellStyle name="60% - Accent5" xfId="457" xr:uid="{00000000-0005-0000-0000-00008C000000}"/>
    <cellStyle name="60% - Accent6" xfId="458" xr:uid="{00000000-0005-0000-0000-00008D000000}"/>
    <cellStyle name="60% - Énfasis1 2" xfId="209" xr:uid="{00000000-0005-0000-0000-00008E000000}"/>
    <cellStyle name="60% - Énfasis1 2 2" xfId="210" xr:uid="{00000000-0005-0000-0000-00008F000000}"/>
    <cellStyle name="60% - Énfasis1 3" xfId="211" xr:uid="{00000000-0005-0000-0000-000090000000}"/>
    <cellStyle name="60% - Énfasis1 4" xfId="212" xr:uid="{00000000-0005-0000-0000-000091000000}"/>
    <cellStyle name="60% - Énfasis2 2" xfId="213" xr:uid="{00000000-0005-0000-0000-000092000000}"/>
    <cellStyle name="60% - Énfasis2 2 2" xfId="214" xr:uid="{00000000-0005-0000-0000-000093000000}"/>
    <cellStyle name="60% - Énfasis2 3" xfId="215" xr:uid="{00000000-0005-0000-0000-000094000000}"/>
    <cellStyle name="60% - Énfasis2 4" xfId="216" xr:uid="{00000000-0005-0000-0000-000095000000}"/>
    <cellStyle name="60% - Énfasis3 2" xfId="217" xr:uid="{00000000-0005-0000-0000-000096000000}"/>
    <cellStyle name="60% - Énfasis3 2 2" xfId="218" xr:uid="{00000000-0005-0000-0000-000097000000}"/>
    <cellStyle name="60% - Énfasis3 2 3" xfId="2752" xr:uid="{00000000-0005-0000-0000-000098000000}"/>
    <cellStyle name="60% - Énfasis3 3" xfId="219" xr:uid="{00000000-0005-0000-0000-000099000000}"/>
    <cellStyle name="60% - Énfasis3 4" xfId="220" xr:uid="{00000000-0005-0000-0000-00009A000000}"/>
    <cellStyle name="60% - Énfasis4 2" xfId="221" xr:uid="{00000000-0005-0000-0000-00009B000000}"/>
    <cellStyle name="60% - Énfasis4 2 2" xfId="222" xr:uid="{00000000-0005-0000-0000-00009C000000}"/>
    <cellStyle name="60% - Énfasis4 2 3" xfId="2753" xr:uid="{00000000-0005-0000-0000-00009D000000}"/>
    <cellStyle name="60% - Énfasis4 3" xfId="223" xr:uid="{00000000-0005-0000-0000-00009E000000}"/>
    <cellStyle name="60% - Énfasis4 4" xfId="224" xr:uid="{00000000-0005-0000-0000-00009F000000}"/>
    <cellStyle name="60% - Énfasis5 2" xfId="225" xr:uid="{00000000-0005-0000-0000-0000A0000000}"/>
    <cellStyle name="60% - Énfasis5 2 2" xfId="226" xr:uid="{00000000-0005-0000-0000-0000A1000000}"/>
    <cellStyle name="60% - Énfasis5 3" xfId="227" xr:uid="{00000000-0005-0000-0000-0000A2000000}"/>
    <cellStyle name="60% - Énfasis5 4" xfId="228" xr:uid="{00000000-0005-0000-0000-0000A3000000}"/>
    <cellStyle name="60% - Énfasis6 2" xfId="229" xr:uid="{00000000-0005-0000-0000-0000A4000000}"/>
    <cellStyle name="60% - Énfasis6 2 2" xfId="230" xr:uid="{00000000-0005-0000-0000-0000A5000000}"/>
    <cellStyle name="60% - Énfasis6 2 3" xfId="2754" xr:uid="{00000000-0005-0000-0000-0000A6000000}"/>
    <cellStyle name="60% - Énfasis6 3" xfId="231" xr:uid="{00000000-0005-0000-0000-0000A7000000}"/>
    <cellStyle name="60% - Énfasis6 4" xfId="232" xr:uid="{00000000-0005-0000-0000-0000A8000000}"/>
    <cellStyle name="Accent1" xfId="459" xr:uid="{00000000-0005-0000-0000-0000A9000000}"/>
    <cellStyle name="Accent2" xfId="460" xr:uid="{00000000-0005-0000-0000-0000AA000000}"/>
    <cellStyle name="Accent3" xfId="461" xr:uid="{00000000-0005-0000-0000-0000AB000000}"/>
    <cellStyle name="Accent4" xfId="462" xr:uid="{00000000-0005-0000-0000-0000AC000000}"/>
    <cellStyle name="Accent5" xfId="463" xr:uid="{00000000-0005-0000-0000-0000AD000000}"/>
    <cellStyle name="Accent6" xfId="464" xr:uid="{00000000-0005-0000-0000-0000AE000000}"/>
    <cellStyle name="Bad" xfId="465" xr:uid="{00000000-0005-0000-0000-0000AF000000}"/>
    <cellStyle name="Buena 2" xfId="233" xr:uid="{00000000-0005-0000-0000-0000B0000000}"/>
    <cellStyle name="Buena 2 2" xfId="234" xr:uid="{00000000-0005-0000-0000-0000B1000000}"/>
    <cellStyle name="Buena 3" xfId="235" xr:uid="{00000000-0005-0000-0000-0000B2000000}"/>
    <cellStyle name="Buena 4" xfId="236" xr:uid="{00000000-0005-0000-0000-0000B3000000}"/>
    <cellStyle name="Calculation" xfId="466" xr:uid="{00000000-0005-0000-0000-0000B4000000}"/>
    <cellStyle name="Cálculo 2" xfId="237" xr:uid="{00000000-0005-0000-0000-0000B5000000}"/>
    <cellStyle name="Cálculo 2 2" xfId="238" xr:uid="{00000000-0005-0000-0000-0000B6000000}"/>
    <cellStyle name="Cálculo 3" xfId="239" xr:uid="{00000000-0005-0000-0000-0000B7000000}"/>
    <cellStyle name="Cálculo 4" xfId="240" xr:uid="{00000000-0005-0000-0000-0000B8000000}"/>
    <cellStyle name="Celda de comprobación 2" xfId="241" xr:uid="{00000000-0005-0000-0000-0000B9000000}"/>
    <cellStyle name="Celda de comprobación 2 2" xfId="242" xr:uid="{00000000-0005-0000-0000-0000BA000000}"/>
    <cellStyle name="Celda de comprobación 3" xfId="243" xr:uid="{00000000-0005-0000-0000-0000BB000000}"/>
    <cellStyle name="Celda de comprobación 4" xfId="244" xr:uid="{00000000-0005-0000-0000-0000BC000000}"/>
    <cellStyle name="Celda vinculada 2" xfId="245" xr:uid="{00000000-0005-0000-0000-0000BD000000}"/>
    <cellStyle name="Celda vinculada 2 2" xfId="246" xr:uid="{00000000-0005-0000-0000-0000BE000000}"/>
    <cellStyle name="Celda vinculada 3" xfId="247" xr:uid="{00000000-0005-0000-0000-0000BF000000}"/>
    <cellStyle name="Celda vinculada 4" xfId="248" xr:uid="{00000000-0005-0000-0000-0000C0000000}"/>
    <cellStyle name="Check Cell" xfId="2755" xr:uid="{00000000-0005-0000-0000-0000C1000000}"/>
    <cellStyle name="Encabezado 4 2" xfId="249" xr:uid="{00000000-0005-0000-0000-0000C2000000}"/>
    <cellStyle name="Encabezado 4 2 2" xfId="250" xr:uid="{00000000-0005-0000-0000-0000C3000000}"/>
    <cellStyle name="Encabezado 4 3" xfId="251" xr:uid="{00000000-0005-0000-0000-0000C4000000}"/>
    <cellStyle name="Encabezado 4 4" xfId="252" xr:uid="{00000000-0005-0000-0000-0000C5000000}"/>
    <cellStyle name="Énfasis1 2" xfId="253" xr:uid="{00000000-0005-0000-0000-0000C6000000}"/>
    <cellStyle name="Énfasis1 2 2" xfId="254" xr:uid="{00000000-0005-0000-0000-0000C7000000}"/>
    <cellStyle name="Énfasis1 3" xfId="255" xr:uid="{00000000-0005-0000-0000-0000C8000000}"/>
    <cellStyle name="Énfasis1 4" xfId="256" xr:uid="{00000000-0005-0000-0000-0000C9000000}"/>
    <cellStyle name="Énfasis2 2" xfId="257" xr:uid="{00000000-0005-0000-0000-0000CA000000}"/>
    <cellStyle name="Énfasis2 2 2" xfId="258" xr:uid="{00000000-0005-0000-0000-0000CB000000}"/>
    <cellStyle name="Énfasis2 3" xfId="259" xr:uid="{00000000-0005-0000-0000-0000CC000000}"/>
    <cellStyle name="Énfasis2 4" xfId="260" xr:uid="{00000000-0005-0000-0000-0000CD000000}"/>
    <cellStyle name="Énfasis3 2" xfId="261" xr:uid="{00000000-0005-0000-0000-0000CE000000}"/>
    <cellStyle name="Énfasis3 2 2" xfId="262" xr:uid="{00000000-0005-0000-0000-0000CF000000}"/>
    <cellStyle name="Énfasis3 3" xfId="263" xr:uid="{00000000-0005-0000-0000-0000D0000000}"/>
    <cellStyle name="Énfasis3 4" xfId="264" xr:uid="{00000000-0005-0000-0000-0000D1000000}"/>
    <cellStyle name="Énfasis4 2" xfId="265" xr:uid="{00000000-0005-0000-0000-0000D2000000}"/>
    <cellStyle name="Énfasis4 2 2" xfId="266" xr:uid="{00000000-0005-0000-0000-0000D3000000}"/>
    <cellStyle name="Énfasis4 3" xfId="267" xr:uid="{00000000-0005-0000-0000-0000D4000000}"/>
    <cellStyle name="Énfasis4 4" xfId="268" xr:uid="{00000000-0005-0000-0000-0000D5000000}"/>
    <cellStyle name="Énfasis5 2" xfId="269" xr:uid="{00000000-0005-0000-0000-0000D6000000}"/>
    <cellStyle name="Énfasis5 2 2" xfId="270" xr:uid="{00000000-0005-0000-0000-0000D7000000}"/>
    <cellStyle name="Énfasis5 3" xfId="271" xr:uid="{00000000-0005-0000-0000-0000D8000000}"/>
    <cellStyle name="Énfasis5 4" xfId="272" xr:uid="{00000000-0005-0000-0000-0000D9000000}"/>
    <cellStyle name="Énfasis6 2" xfId="273" xr:uid="{00000000-0005-0000-0000-0000DA000000}"/>
    <cellStyle name="Énfasis6 2 2" xfId="274" xr:uid="{00000000-0005-0000-0000-0000DB000000}"/>
    <cellStyle name="Énfasis6 3" xfId="275" xr:uid="{00000000-0005-0000-0000-0000DC000000}"/>
    <cellStyle name="Énfasis6 4" xfId="276" xr:uid="{00000000-0005-0000-0000-0000DD000000}"/>
    <cellStyle name="Entrada 2" xfId="277" xr:uid="{00000000-0005-0000-0000-0000DE000000}"/>
    <cellStyle name="Entrada 2 2" xfId="278" xr:uid="{00000000-0005-0000-0000-0000DF000000}"/>
    <cellStyle name="Entrada 3" xfId="279" xr:uid="{00000000-0005-0000-0000-0000E0000000}"/>
    <cellStyle name="Entrada 4" xfId="280" xr:uid="{00000000-0005-0000-0000-0000E1000000}"/>
    <cellStyle name="Estilo 1" xfId="281" xr:uid="{00000000-0005-0000-0000-0000E2000000}"/>
    <cellStyle name="Estilo 1 10" xfId="282" xr:uid="{00000000-0005-0000-0000-0000E3000000}"/>
    <cellStyle name="Estilo 1 10 2" xfId="468" xr:uid="{00000000-0005-0000-0000-0000E4000000}"/>
    <cellStyle name="Estilo 1 10 3" xfId="467" xr:uid="{00000000-0005-0000-0000-0000E5000000}"/>
    <cellStyle name="Estilo 1 100" xfId="469" xr:uid="{00000000-0005-0000-0000-0000E6000000}"/>
    <cellStyle name="Estilo 1 101" xfId="470" xr:uid="{00000000-0005-0000-0000-0000E7000000}"/>
    <cellStyle name="Estilo 1 102" xfId="471" xr:uid="{00000000-0005-0000-0000-0000E8000000}"/>
    <cellStyle name="Estilo 1 103" xfId="472" xr:uid="{00000000-0005-0000-0000-0000E9000000}"/>
    <cellStyle name="Estilo 1 103 2" xfId="2393" xr:uid="{00000000-0005-0000-0000-0000EA000000}"/>
    <cellStyle name="Estilo 1 104" xfId="2756" xr:uid="{00000000-0005-0000-0000-0000EB000000}"/>
    <cellStyle name="Estilo 1 11" xfId="473" xr:uid="{00000000-0005-0000-0000-0000EC000000}"/>
    <cellStyle name="Estilo 1 11 2" xfId="474" xr:uid="{00000000-0005-0000-0000-0000ED000000}"/>
    <cellStyle name="Estilo 1 11 3" xfId="2757" xr:uid="{00000000-0005-0000-0000-0000EE000000}"/>
    <cellStyle name="Estilo 1 12" xfId="475" xr:uid="{00000000-0005-0000-0000-0000EF000000}"/>
    <cellStyle name="Estilo 1 12 2" xfId="476" xr:uid="{00000000-0005-0000-0000-0000F0000000}"/>
    <cellStyle name="Estilo 1 12 3" xfId="2758" xr:uid="{00000000-0005-0000-0000-0000F1000000}"/>
    <cellStyle name="Estilo 1 13" xfId="477" xr:uid="{00000000-0005-0000-0000-0000F2000000}"/>
    <cellStyle name="Estilo 1 13 2" xfId="478" xr:uid="{00000000-0005-0000-0000-0000F3000000}"/>
    <cellStyle name="Estilo 1 13 3" xfId="2759" xr:uid="{00000000-0005-0000-0000-0000F4000000}"/>
    <cellStyle name="Estilo 1 14" xfId="479" xr:uid="{00000000-0005-0000-0000-0000F5000000}"/>
    <cellStyle name="Estilo 1 14 2" xfId="480" xr:uid="{00000000-0005-0000-0000-0000F6000000}"/>
    <cellStyle name="Estilo 1 14 3" xfId="2760" xr:uid="{00000000-0005-0000-0000-0000F7000000}"/>
    <cellStyle name="Estilo 1 15" xfId="481" xr:uid="{00000000-0005-0000-0000-0000F8000000}"/>
    <cellStyle name="Estilo 1 15 2" xfId="482" xr:uid="{00000000-0005-0000-0000-0000F9000000}"/>
    <cellStyle name="Estilo 1 15 3" xfId="2761" xr:uid="{00000000-0005-0000-0000-0000FA000000}"/>
    <cellStyle name="Estilo 1 16" xfId="483" xr:uid="{00000000-0005-0000-0000-0000FB000000}"/>
    <cellStyle name="Estilo 1 16 2" xfId="484" xr:uid="{00000000-0005-0000-0000-0000FC000000}"/>
    <cellStyle name="Estilo 1 16 3" xfId="2762" xr:uid="{00000000-0005-0000-0000-0000FD000000}"/>
    <cellStyle name="Estilo 1 17" xfId="485" xr:uid="{00000000-0005-0000-0000-0000FE000000}"/>
    <cellStyle name="Estilo 1 17 2" xfId="486" xr:uid="{00000000-0005-0000-0000-0000FF000000}"/>
    <cellStyle name="Estilo 1 17 3" xfId="2763" xr:uid="{00000000-0005-0000-0000-000000010000}"/>
    <cellStyle name="Estilo 1 18" xfId="487" xr:uid="{00000000-0005-0000-0000-000001010000}"/>
    <cellStyle name="Estilo 1 18 2" xfId="488" xr:uid="{00000000-0005-0000-0000-000002010000}"/>
    <cellStyle name="Estilo 1 18 3" xfId="2764" xr:uid="{00000000-0005-0000-0000-000003010000}"/>
    <cellStyle name="Estilo 1 19" xfId="489" xr:uid="{00000000-0005-0000-0000-000004010000}"/>
    <cellStyle name="Estilo 1 19 2" xfId="490" xr:uid="{00000000-0005-0000-0000-000005010000}"/>
    <cellStyle name="Estilo 1 19 3" xfId="2765" xr:uid="{00000000-0005-0000-0000-000006010000}"/>
    <cellStyle name="Estilo 1 2" xfId="283" xr:uid="{00000000-0005-0000-0000-000007010000}"/>
    <cellStyle name="Estilo 1 2 2" xfId="492" xr:uid="{00000000-0005-0000-0000-000008010000}"/>
    <cellStyle name="Estilo 1 2 3" xfId="493" xr:uid="{00000000-0005-0000-0000-000009010000}"/>
    <cellStyle name="Estilo 1 2 4" xfId="491" xr:uid="{00000000-0005-0000-0000-00000A010000}"/>
    <cellStyle name="Estilo 1 20" xfId="494" xr:uid="{00000000-0005-0000-0000-00000B010000}"/>
    <cellStyle name="Estilo 1 20 2" xfId="495" xr:uid="{00000000-0005-0000-0000-00000C010000}"/>
    <cellStyle name="Estilo 1 20 3" xfId="2766" xr:uid="{00000000-0005-0000-0000-00000D010000}"/>
    <cellStyle name="Estilo 1 21" xfId="496" xr:uid="{00000000-0005-0000-0000-00000E010000}"/>
    <cellStyle name="Estilo 1 21 2" xfId="497" xr:uid="{00000000-0005-0000-0000-00000F010000}"/>
    <cellStyle name="Estilo 1 21 3" xfId="2767" xr:uid="{00000000-0005-0000-0000-000010010000}"/>
    <cellStyle name="Estilo 1 22" xfId="498" xr:uid="{00000000-0005-0000-0000-000011010000}"/>
    <cellStyle name="Estilo 1 22 2" xfId="499" xr:uid="{00000000-0005-0000-0000-000012010000}"/>
    <cellStyle name="Estilo 1 22 3" xfId="2768" xr:uid="{00000000-0005-0000-0000-000013010000}"/>
    <cellStyle name="Estilo 1 23" xfId="500" xr:uid="{00000000-0005-0000-0000-000014010000}"/>
    <cellStyle name="Estilo 1 23 2" xfId="501" xr:uid="{00000000-0005-0000-0000-000015010000}"/>
    <cellStyle name="Estilo 1 23 3" xfId="2769" xr:uid="{00000000-0005-0000-0000-000016010000}"/>
    <cellStyle name="Estilo 1 24" xfId="502" xr:uid="{00000000-0005-0000-0000-000017010000}"/>
    <cellStyle name="Estilo 1 24 2" xfId="503" xr:uid="{00000000-0005-0000-0000-000018010000}"/>
    <cellStyle name="Estilo 1 24 3" xfId="2770" xr:uid="{00000000-0005-0000-0000-000019010000}"/>
    <cellStyle name="Estilo 1 25" xfId="504" xr:uid="{00000000-0005-0000-0000-00001A010000}"/>
    <cellStyle name="Estilo 1 25 2" xfId="505" xr:uid="{00000000-0005-0000-0000-00001B010000}"/>
    <cellStyle name="Estilo 1 25 3" xfId="2771" xr:uid="{00000000-0005-0000-0000-00001C010000}"/>
    <cellStyle name="Estilo 1 26" xfId="506" xr:uid="{00000000-0005-0000-0000-00001D010000}"/>
    <cellStyle name="Estilo 1 26 2" xfId="507" xr:uid="{00000000-0005-0000-0000-00001E010000}"/>
    <cellStyle name="Estilo 1 26 3" xfId="2772" xr:uid="{00000000-0005-0000-0000-00001F010000}"/>
    <cellStyle name="Estilo 1 27" xfId="508" xr:uid="{00000000-0005-0000-0000-000020010000}"/>
    <cellStyle name="Estilo 1 27 2" xfId="509" xr:uid="{00000000-0005-0000-0000-000021010000}"/>
    <cellStyle name="Estilo 1 27 3" xfId="2773" xr:uid="{00000000-0005-0000-0000-000022010000}"/>
    <cellStyle name="Estilo 1 28" xfId="510" xr:uid="{00000000-0005-0000-0000-000023010000}"/>
    <cellStyle name="Estilo 1 28 2" xfId="511" xr:uid="{00000000-0005-0000-0000-000024010000}"/>
    <cellStyle name="Estilo 1 28 3" xfId="2774" xr:uid="{00000000-0005-0000-0000-000025010000}"/>
    <cellStyle name="Estilo 1 29" xfId="512" xr:uid="{00000000-0005-0000-0000-000026010000}"/>
    <cellStyle name="Estilo 1 29 2" xfId="513" xr:uid="{00000000-0005-0000-0000-000027010000}"/>
    <cellStyle name="Estilo 1 29 3" xfId="2775" xr:uid="{00000000-0005-0000-0000-000028010000}"/>
    <cellStyle name="Estilo 1 3" xfId="284" xr:uid="{00000000-0005-0000-0000-000029010000}"/>
    <cellStyle name="Estilo 1 3 2" xfId="515" xr:uid="{00000000-0005-0000-0000-00002A010000}"/>
    <cellStyle name="Estilo 1 3 3" xfId="516" xr:uid="{00000000-0005-0000-0000-00002B010000}"/>
    <cellStyle name="Estilo 1 3 4" xfId="514" xr:uid="{00000000-0005-0000-0000-00002C010000}"/>
    <cellStyle name="Estilo 1 30" xfId="517" xr:uid="{00000000-0005-0000-0000-00002D010000}"/>
    <cellStyle name="Estilo 1 30 2" xfId="518" xr:uid="{00000000-0005-0000-0000-00002E010000}"/>
    <cellStyle name="Estilo 1 30 3" xfId="2776" xr:uid="{00000000-0005-0000-0000-00002F010000}"/>
    <cellStyle name="Estilo 1 31" xfId="519" xr:uid="{00000000-0005-0000-0000-000030010000}"/>
    <cellStyle name="Estilo 1 31 2" xfId="520" xr:uid="{00000000-0005-0000-0000-000031010000}"/>
    <cellStyle name="Estilo 1 31 3" xfId="2777" xr:uid="{00000000-0005-0000-0000-000032010000}"/>
    <cellStyle name="Estilo 1 32" xfId="521" xr:uid="{00000000-0005-0000-0000-000033010000}"/>
    <cellStyle name="Estilo 1 32 2" xfId="522" xr:uid="{00000000-0005-0000-0000-000034010000}"/>
    <cellStyle name="Estilo 1 32 3" xfId="2778" xr:uid="{00000000-0005-0000-0000-000035010000}"/>
    <cellStyle name="Estilo 1 33" xfId="523" xr:uid="{00000000-0005-0000-0000-000036010000}"/>
    <cellStyle name="Estilo 1 33 2" xfId="524" xr:uid="{00000000-0005-0000-0000-000037010000}"/>
    <cellStyle name="Estilo 1 33 3" xfId="2779" xr:uid="{00000000-0005-0000-0000-000038010000}"/>
    <cellStyle name="Estilo 1 34" xfId="525" xr:uid="{00000000-0005-0000-0000-000039010000}"/>
    <cellStyle name="Estilo 1 34 2" xfId="526" xr:uid="{00000000-0005-0000-0000-00003A010000}"/>
    <cellStyle name="Estilo 1 34 3" xfId="2780" xr:uid="{00000000-0005-0000-0000-00003B010000}"/>
    <cellStyle name="Estilo 1 35" xfId="527" xr:uid="{00000000-0005-0000-0000-00003C010000}"/>
    <cellStyle name="Estilo 1 35 2" xfId="528" xr:uid="{00000000-0005-0000-0000-00003D010000}"/>
    <cellStyle name="Estilo 1 35 3" xfId="2781" xr:uid="{00000000-0005-0000-0000-00003E010000}"/>
    <cellStyle name="Estilo 1 36" xfId="529" xr:uid="{00000000-0005-0000-0000-00003F010000}"/>
    <cellStyle name="Estilo 1 36 2" xfId="530" xr:uid="{00000000-0005-0000-0000-000040010000}"/>
    <cellStyle name="Estilo 1 36 3" xfId="2782" xr:uid="{00000000-0005-0000-0000-000041010000}"/>
    <cellStyle name="Estilo 1 37" xfId="531" xr:uid="{00000000-0005-0000-0000-000042010000}"/>
    <cellStyle name="Estilo 1 37 2" xfId="532" xr:uid="{00000000-0005-0000-0000-000043010000}"/>
    <cellStyle name="Estilo 1 37 3" xfId="2783" xr:uid="{00000000-0005-0000-0000-000044010000}"/>
    <cellStyle name="Estilo 1 38" xfId="533" xr:uid="{00000000-0005-0000-0000-000045010000}"/>
    <cellStyle name="Estilo 1 38 2" xfId="534" xr:uid="{00000000-0005-0000-0000-000046010000}"/>
    <cellStyle name="Estilo 1 38 3" xfId="2784" xr:uid="{00000000-0005-0000-0000-000047010000}"/>
    <cellStyle name="Estilo 1 39" xfId="535" xr:uid="{00000000-0005-0000-0000-000048010000}"/>
    <cellStyle name="Estilo 1 39 2" xfId="536" xr:uid="{00000000-0005-0000-0000-000049010000}"/>
    <cellStyle name="Estilo 1 39 3" xfId="2785" xr:uid="{00000000-0005-0000-0000-00004A010000}"/>
    <cellStyle name="Estilo 1 4" xfId="537" xr:uid="{00000000-0005-0000-0000-00004B010000}"/>
    <cellStyle name="Estilo 1 4 2" xfId="538" xr:uid="{00000000-0005-0000-0000-00004C010000}"/>
    <cellStyle name="Estilo 1 4 3" xfId="2786" xr:uid="{00000000-0005-0000-0000-00004D010000}"/>
    <cellStyle name="Estilo 1 40" xfId="539" xr:uid="{00000000-0005-0000-0000-00004E010000}"/>
    <cellStyle name="Estilo 1 40 2" xfId="540" xr:uid="{00000000-0005-0000-0000-00004F010000}"/>
    <cellStyle name="Estilo 1 40 3" xfId="2787" xr:uid="{00000000-0005-0000-0000-000050010000}"/>
    <cellStyle name="Estilo 1 41" xfId="541" xr:uid="{00000000-0005-0000-0000-000051010000}"/>
    <cellStyle name="Estilo 1 41 2" xfId="542" xr:uid="{00000000-0005-0000-0000-000052010000}"/>
    <cellStyle name="Estilo 1 41 3" xfId="543" xr:uid="{00000000-0005-0000-0000-000053010000}"/>
    <cellStyle name="Estilo 1 42" xfId="544" xr:uid="{00000000-0005-0000-0000-000054010000}"/>
    <cellStyle name="Estilo 1 43" xfId="545" xr:uid="{00000000-0005-0000-0000-000055010000}"/>
    <cellStyle name="Estilo 1 44" xfId="546" xr:uid="{00000000-0005-0000-0000-000056010000}"/>
    <cellStyle name="Estilo 1 45" xfId="547" xr:uid="{00000000-0005-0000-0000-000057010000}"/>
    <cellStyle name="Estilo 1 46" xfId="548" xr:uid="{00000000-0005-0000-0000-000058010000}"/>
    <cellStyle name="Estilo 1 47" xfId="549" xr:uid="{00000000-0005-0000-0000-000059010000}"/>
    <cellStyle name="Estilo 1 48" xfId="550" xr:uid="{00000000-0005-0000-0000-00005A010000}"/>
    <cellStyle name="Estilo 1 49" xfId="551" xr:uid="{00000000-0005-0000-0000-00005B010000}"/>
    <cellStyle name="Estilo 1 5" xfId="552" xr:uid="{00000000-0005-0000-0000-00005C010000}"/>
    <cellStyle name="Estilo 1 5 2" xfId="553" xr:uid="{00000000-0005-0000-0000-00005D010000}"/>
    <cellStyle name="Estilo 1 5 3" xfId="2788" xr:uid="{00000000-0005-0000-0000-00005E010000}"/>
    <cellStyle name="Estilo 1 50" xfId="554" xr:uid="{00000000-0005-0000-0000-00005F010000}"/>
    <cellStyle name="Estilo 1 51" xfId="555" xr:uid="{00000000-0005-0000-0000-000060010000}"/>
    <cellStyle name="Estilo 1 52" xfId="556" xr:uid="{00000000-0005-0000-0000-000061010000}"/>
    <cellStyle name="Estilo 1 53" xfId="557" xr:uid="{00000000-0005-0000-0000-000062010000}"/>
    <cellStyle name="Estilo 1 54" xfId="558" xr:uid="{00000000-0005-0000-0000-000063010000}"/>
    <cellStyle name="Estilo 1 55" xfId="559" xr:uid="{00000000-0005-0000-0000-000064010000}"/>
    <cellStyle name="Estilo 1 56" xfId="560" xr:uid="{00000000-0005-0000-0000-000065010000}"/>
    <cellStyle name="Estilo 1 57" xfId="561" xr:uid="{00000000-0005-0000-0000-000066010000}"/>
    <cellStyle name="Estilo 1 58" xfId="562" xr:uid="{00000000-0005-0000-0000-000067010000}"/>
    <cellStyle name="Estilo 1 59" xfId="563" xr:uid="{00000000-0005-0000-0000-000068010000}"/>
    <cellStyle name="Estilo 1 6" xfId="564" xr:uid="{00000000-0005-0000-0000-000069010000}"/>
    <cellStyle name="Estilo 1 6 2" xfId="565" xr:uid="{00000000-0005-0000-0000-00006A010000}"/>
    <cellStyle name="Estilo 1 6 3" xfId="2789" xr:uid="{00000000-0005-0000-0000-00006B010000}"/>
    <cellStyle name="Estilo 1 60" xfId="566" xr:uid="{00000000-0005-0000-0000-00006C010000}"/>
    <cellStyle name="Estilo 1 61" xfId="567" xr:uid="{00000000-0005-0000-0000-00006D010000}"/>
    <cellStyle name="Estilo 1 62" xfId="568" xr:uid="{00000000-0005-0000-0000-00006E010000}"/>
    <cellStyle name="Estilo 1 63" xfId="569" xr:uid="{00000000-0005-0000-0000-00006F010000}"/>
    <cellStyle name="Estilo 1 64" xfId="570" xr:uid="{00000000-0005-0000-0000-000070010000}"/>
    <cellStyle name="Estilo 1 65" xfId="571" xr:uid="{00000000-0005-0000-0000-000071010000}"/>
    <cellStyle name="Estilo 1 66" xfId="572" xr:uid="{00000000-0005-0000-0000-000072010000}"/>
    <cellStyle name="Estilo 1 67" xfId="573" xr:uid="{00000000-0005-0000-0000-000073010000}"/>
    <cellStyle name="Estilo 1 68" xfId="574" xr:uid="{00000000-0005-0000-0000-000074010000}"/>
    <cellStyle name="Estilo 1 69" xfId="575" xr:uid="{00000000-0005-0000-0000-000075010000}"/>
    <cellStyle name="Estilo 1 7" xfId="576" xr:uid="{00000000-0005-0000-0000-000076010000}"/>
    <cellStyle name="Estilo 1 7 2" xfId="577" xr:uid="{00000000-0005-0000-0000-000077010000}"/>
    <cellStyle name="Estilo 1 7 3" xfId="2790" xr:uid="{00000000-0005-0000-0000-000078010000}"/>
    <cellStyle name="Estilo 1 70" xfId="578" xr:uid="{00000000-0005-0000-0000-000079010000}"/>
    <cellStyle name="Estilo 1 71" xfId="579" xr:uid="{00000000-0005-0000-0000-00007A010000}"/>
    <cellStyle name="Estilo 1 72" xfId="580" xr:uid="{00000000-0005-0000-0000-00007B010000}"/>
    <cellStyle name="Estilo 1 73" xfId="581" xr:uid="{00000000-0005-0000-0000-00007C010000}"/>
    <cellStyle name="Estilo 1 74" xfId="582" xr:uid="{00000000-0005-0000-0000-00007D010000}"/>
    <cellStyle name="Estilo 1 75" xfId="583" xr:uid="{00000000-0005-0000-0000-00007E010000}"/>
    <cellStyle name="Estilo 1 76" xfId="584" xr:uid="{00000000-0005-0000-0000-00007F010000}"/>
    <cellStyle name="Estilo 1 77" xfId="585" xr:uid="{00000000-0005-0000-0000-000080010000}"/>
    <cellStyle name="Estilo 1 78" xfId="586" xr:uid="{00000000-0005-0000-0000-000081010000}"/>
    <cellStyle name="Estilo 1 79" xfId="587" xr:uid="{00000000-0005-0000-0000-000082010000}"/>
    <cellStyle name="Estilo 1 8" xfId="588" xr:uid="{00000000-0005-0000-0000-000083010000}"/>
    <cellStyle name="Estilo 1 8 2" xfId="589" xr:uid="{00000000-0005-0000-0000-000084010000}"/>
    <cellStyle name="Estilo 1 8 3" xfId="2791" xr:uid="{00000000-0005-0000-0000-000085010000}"/>
    <cellStyle name="Estilo 1 80" xfId="590" xr:uid="{00000000-0005-0000-0000-000086010000}"/>
    <cellStyle name="Estilo 1 81" xfId="591" xr:uid="{00000000-0005-0000-0000-000087010000}"/>
    <cellStyle name="Estilo 1 82" xfId="592" xr:uid="{00000000-0005-0000-0000-000088010000}"/>
    <cellStyle name="Estilo 1 83" xfId="593" xr:uid="{00000000-0005-0000-0000-000089010000}"/>
    <cellStyle name="Estilo 1 84" xfId="594" xr:uid="{00000000-0005-0000-0000-00008A010000}"/>
    <cellStyle name="Estilo 1 85" xfId="595" xr:uid="{00000000-0005-0000-0000-00008B010000}"/>
    <cellStyle name="Estilo 1 86" xfId="596" xr:uid="{00000000-0005-0000-0000-00008C010000}"/>
    <cellStyle name="Estilo 1 87" xfId="597" xr:uid="{00000000-0005-0000-0000-00008D010000}"/>
    <cellStyle name="Estilo 1 88" xfId="598" xr:uid="{00000000-0005-0000-0000-00008E010000}"/>
    <cellStyle name="Estilo 1 89" xfId="599" xr:uid="{00000000-0005-0000-0000-00008F010000}"/>
    <cellStyle name="Estilo 1 9" xfId="600" xr:uid="{00000000-0005-0000-0000-000090010000}"/>
    <cellStyle name="Estilo 1 9 2" xfId="601" xr:uid="{00000000-0005-0000-0000-000091010000}"/>
    <cellStyle name="Estilo 1 9 3" xfId="2792" xr:uid="{00000000-0005-0000-0000-000092010000}"/>
    <cellStyle name="Estilo 1 90" xfId="602" xr:uid="{00000000-0005-0000-0000-000093010000}"/>
    <cellStyle name="Estilo 1 91" xfId="603" xr:uid="{00000000-0005-0000-0000-000094010000}"/>
    <cellStyle name="Estilo 1 92" xfId="604" xr:uid="{00000000-0005-0000-0000-000095010000}"/>
    <cellStyle name="Estilo 1 93" xfId="605" xr:uid="{00000000-0005-0000-0000-000096010000}"/>
    <cellStyle name="Estilo 1 94" xfId="606" xr:uid="{00000000-0005-0000-0000-000097010000}"/>
    <cellStyle name="Estilo 1 95" xfId="607" xr:uid="{00000000-0005-0000-0000-000098010000}"/>
    <cellStyle name="Estilo 1 96" xfId="608" xr:uid="{00000000-0005-0000-0000-000099010000}"/>
    <cellStyle name="Estilo 1 97" xfId="609" xr:uid="{00000000-0005-0000-0000-00009A010000}"/>
    <cellStyle name="Estilo 1 98" xfId="610" xr:uid="{00000000-0005-0000-0000-00009B010000}"/>
    <cellStyle name="Estilo 1 99" xfId="611" xr:uid="{00000000-0005-0000-0000-00009C010000}"/>
    <cellStyle name="Euro" xfId="285" xr:uid="{00000000-0005-0000-0000-00009D010000}"/>
    <cellStyle name="Euro 10" xfId="612" xr:uid="{00000000-0005-0000-0000-00009E010000}"/>
    <cellStyle name="Euro 11" xfId="613" xr:uid="{00000000-0005-0000-0000-00009F010000}"/>
    <cellStyle name="Euro 12" xfId="614" xr:uid="{00000000-0005-0000-0000-0000A0010000}"/>
    <cellStyle name="Euro 13" xfId="615" xr:uid="{00000000-0005-0000-0000-0000A1010000}"/>
    <cellStyle name="Euro 14" xfId="616" xr:uid="{00000000-0005-0000-0000-0000A2010000}"/>
    <cellStyle name="Euro 15" xfId="617" xr:uid="{00000000-0005-0000-0000-0000A3010000}"/>
    <cellStyle name="Euro 16" xfId="618" xr:uid="{00000000-0005-0000-0000-0000A4010000}"/>
    <cellStyle name="Euro 17" xfId="619" xr:uid="{00000000-0005-0000-0000-0000A5010000}"/>
    <cellStyle name="Euro 18" xfId="620" xr:uid="{00000000-0005-0000-0000-0000A6010000}"/>
    <cellStyle name="Euro 19" xfId="621" xr:uid="{00000000-0005-0000-0000-0000A7010000}"/>
    <cellStyle name="Euro 2" xfId="622" xr:uid="{00000000-0005-0000-0000-0000A8010000}"/>
    <cellStyle name="Euro 2 10" xfId="623" xr:uid="{00000000-0005-0000-0000-0000A9010000}"/>
    <cellStyle name="Euro 2 11" xfId="624" xr:uid="{00000000-0005-0000-0000-0000AA010000}"/>
    <cellStyle name="Euro 2 12" xfId="625" xr:uid="{00000000-0005-0000-0000-0000AB010000}"/>
    <cellStyle name="Euro 2 13" xfId="626" xr:uid="{00000000-0005-0000-0000-0000AC010000}"/>
    <cellStyle name="Euro 2 14" xfId="627" xr:uid="{00000000-0005-0000-0000-0000AD010000}"/>
    <cellStyle name="Euro 2 15" xfId="628" xr:uid="{00000000-0005-0000-0000-0000AE010000}"/>
    <cellStyle name="Euro 2 16" xfId="629" xr:uid="{00000000-0005-0000-0000-0000AF010000}"/>
    <cellStyle name="Euro 2 17" xfId="630" xr:uid="{00000000-0005-0000-0000-0000B0010000}"/>
    <cellStyle name="Euro 2 18" xfId="631" xr:uid="{00000000-0005-0000-0000-0000B1010000}"/>
    <cellStyle name="Euro 2 19" xfId="632" xr:uid="{00000000-0005-0000-0000-0000B2010000}"/>
    <cellStyle name="Euro 2 2" xfId="633" xr:uid="{00000000-0005-0000-0000-0000B3010000}"/>
    <cellStyle name="Euro 2 20" xfId="634" xr:uid="{00000000-0005-0000-0000-0000B4010000}"/>
    <cellStyle name="Euro 2 21" xfId="635" xr:uid="{00000000-0005-0000-0000-0000B5010000}"/>
    <cellStyle name="Euro 2 22" xfId="636" xr:uid="{00000000-0005-0000-0000-0000B6010000}"/>
    <cellStyle name="Euro 2 23" xfId="637" xr:uid="{00000000-0005-0000-0000-0000B7010000}"/>
    <cellStyle name="Euro 2 24" xfId="638" xr:uid="{00000000-0005-0000-0000-0000B8010000}"/>
    <cellStyle name="Euro 2 25" xfId="639" xr:uid="{00000000-0005-0000-0000-0000B9010000}"/>
    <cellStyle name="Euro 2 26" xfId="640" xr:uid="{00000000-0005-0000-0000-0000BA010000}"/>
    <cellStyle name="Euro 2 27" xfId="641" xr:uid="{00000000-0005-0000-0000-0000BB010000}"/>
    <cellStyle name="Euro 2 28" xfId="642" xr:uid="{00000000-0005-0000-0000-0000BC010000}"/>
    <cellStyle name="Euro 2 29" xfId="643" xr:uid="{00000000-0005-0000-0000-0000BD010000}"/>
    <cellStyle name="Euro 2 3" xfId="644" xr:uid="{00000000-0005-0000-0000-0000BE010000}"/>
    <cellStyle name="Euro 2 30" xfId="645" xr:uid="{00000000-0005-0000-0000-0000BF010000}"/>
    <cellStyle name="Euro 2 31" xfId="646" xr:uid="{00000000-0005-0000-0000-0000C0010000}"/>
    <cellStyle name="Euro 2 32" xfId="647" xr:uid="{00000000-0005-0000-0000-0000C1010000}"/>
    <cellStyle name="Euro 2 33" xfId="648" xr:uid="{00000000-0005-0000-0000-0000C2010000}"/>
    <cellStyle name="Euro 2 34" xfId="649" xr:uid="{00000000-0005-0000-0000-0000C3010000}"/>
    <cellStyle name="Euro 2 35" xfId="650" xr:uid="{00000000-0005-0000-0000-0000C4010000}"/>
    <cellStyle name="Euro 2 36" xfId="651" xr:uid="{00000000-0005-0000-0000-0000C5010000}"/>
    <cellStyle name="Euro 2 37" xfId="652" xr:uid="{00000000-0005-0000-0000-0000C6010000}"/>
    <cellStyle name="Euro 2 38" xfId="653" xr:uid="{00000000-0005-0000-0000-0000C7010000}"/>
    <cellStyle name="Euro 2 39" xfId="654" xr:uid="{00000000-0005-0000-0000-0000C8010000}"/>
    <cellStyle name="Euro 2 4" xfId="655" xr:uid="{00000000-0005-0000-0000-0000C9010000}"/>
    <cellStyle name="Euro 2 40" xfId="656" xr:uid="{00000000-0005-0000-0000-0000CA010000}"/>
    <cellStyle name="Euro 2 41" xfId="657" xr:uid="{00000000-0005-0000-0000-0000CB010000}"/>
    <cellStyle name="Euro 2 42" xfId="658" xr:uid="{00000000-0005-0000-0000-0000CC010000}"/>
    <cellStyle name="Euro 2 43" xfId="659" xr:uid="{00000000-0005-0000-0000-0000CD010000}"/>
    <cellStyle name="Euro 2 44" xfId="660" xr:uid="{00000000-0005-0000-0000-0000CE010000}"/>
    <cellStyle name="Euro 2 45" xfId="661" xr:uid="{00000000-0005-0000-0000-0000CF010000}"/>
    <cellStyle name="Euro 2 46" xfId="662" xr:uid="{00000000-0005-0000-0000-0000D0010000}"/>
    <cellStyle name="Euro 2 47" xfId="663" xr:uid="{00000000-0005-0000-0000-0000D1010000}"/>
    <cellStyle name="Euro 2 48" xfId="664" xr:uid="{00000000-0005-0000-0000-0000D2010000}"/>
    <cellStyle name="Euro 2 49" xfId="665" xr:uid="{00000000-0005-0000-0000-0000D3010000}"/>
    <cellStyle name="Euro 2 5" xfId="666" xr:uid="{00000000-0005-0000-0000-0000D4010000}"/>
    <cellStyle name="Euro 2 50" xfId="667" xr:uid="{00000000-0005-0000-0000-0000D5010000}"/>
    <cellStyle name="Euro 2 51" xfId="668" xr:uid="{00000000-0005-0000-0000-0000D6010000}"/>
    <cellStyle name="Euro 2 52" xfId="669" xr:uid="{00000000-0005-0000-0000-0000D7010000}"/>
    <cellStyle name="Euro 2 53" xfId="670" xr:uid="{00000000-0005-0000-0000-0000D8010000}"/>
    <cellStyle name="Euro 2 54" xfId="671" xr:uid="{00000000-0005-0000-0000-0000D9010000}"/>
    <cellStyle name="Euro 2 55" xfId="672" xr:uid="{00000000-0005-0000-0000-0000DA010000}"/>
    <cellStyle name="Euro 2 56" xfId="673" xr:uid="{00000000-0005-0000-0000-0000DB010000}"/>
    <cellStyle name="Euro 2 57" xfId="674" xr:uid="{00000000-0005-0000-0000-0000DC010000}"/>
    <cellStyle name="Euro 2 58" xfId="675" xr:uid="{00000000-0005-0000-0000-0000DD010000}"/>
    <cellStyle name="Euro 2 59" xfId="676" xr:uid="{00000000-0005-0000-0000-0000DE010000}"/>
    <cellStyle name="Euro 2 6" xfId="677" xr:uid="{00000000-0005-0000-0000-0000DF010000}"/>
    <cellStyle name="Euro 2 60" xfId="678" xr:uid="{00000000-0005-0000-0000-0000E0010000}"/>
    <cellStyle name="Euro 2 61" xfId="679" xr:uid="{00000000-0005-0000-0000-0000E1010000}"/>
    <cellStyle name="Euro 2 62" xfId="680" xr:uid="{00000000-0005-0000-0000-0000E2010000}"/>
    <cellStyle name="Euro 2 63" xfId="681" xr:uid="{00000000-0005-0000-0000-0000E3010000}"/>
    <cellStyle name="Euro 2 64" xfId="682" xr:uid="{00000000-0005-0000-0000-0000E4010000}"/>
    <cellStyle name="Euro 2 65" xfId="683" xr:uid="{00000000-0005-0000-0000-0000E5010000}"/>
    <cellStyle name="Euro 2 66" xfId="2793" xr:uid="{00000000-0005-0000-0000-0000E6010000}"/>
    <cellStyle name="Euro 2 7" xfId="684" xr:uid="{00000000-0005-0000-0000-0000E7010000}"/>
    <cellStyle name="Euro 2 8" xfId="685" xr:uid="{00000000-0005-0000-0000-0000E8010000}"/>
    <cellStyle name="Euro 2 9" xfId="686" xr:uid="{00000000-0005-0000-0000-0000E9010000}"/>
    <cellStyle name="Euro 20" xfId="687" xr:uid="{00000000-0005-0000-0000-0000EA010000}"/>
    <cellStyle name="Euro 21" xfId="688" xr:uid="{00000000-0005-0000-0000-0000EB010000}"/>
    <cellStyle name="Euro 22" xfId="689" xr:uid="{00000000-0005-0000-0000-0000EC010000}"/>
    <cellStyle name="Euro 23" xfId="690" xr:uid="{00000000-0005-0000-0000-0000ED010000}"/>
    <cellStyle name="Euro 24" xfId="691" xr:uid="{00000000-0005-0000-0000-0000EE010000}"/>
    <cellStyle name="Euro 25" xfId="692" xr:uid="{00000000-0005-0000-0000-0000EF010000}"/>
    <cellStyle name="Euro 26" xfId="693" xr:uid="{00000000-0005-0000-0000-0000F0010000}"/>
    <cellStyle name="Euro 27" xfId="694" xr:uid="{00000000-0005-0000-0000-0000F1010000}"/>
    <cellStyle name="Euro 28" xfId="695" xr:uid="{00000000-0005-0000-0000-0000F2010000}"/>
    <cellStyle name="Euro 29" xfId="696" xr:uid="{00000000-0005-0000-0000-0000F3010000}"/>
    <cellStyle name="Euro 3" xfId="697" xr:uid="{00000000-0005-0000-0000-0000F4010000}"/>
    <cellStyle name="Euro 3 2" xfId="698" xr:uid="{00000000-0005-0000-0000-0000F5010000}"/>
    <cellStyle name="Euro 3 3" xfId="699" xr:uid="{00000000-0005-0000-0000-0000F6010000}"/>
    <cellStyle name="Euro 3 4" xfId="700" xr:uid="{00000000-0005-0000-0000-0000F7010000}"/>
    <cellStyle name="Euro 3 5" xfId="2794" xr:uid="{00000000-0005-0000-0000-0000F8010000}"/>
    <cellStyle name="Euro 30" xfId="701" xr:uid="{00000000-0005-0000-0000-0000F9010000}"/>
    <cellStyle name="Euro 31" xfId="702" xr:uid="{00000000-0005-0000-0000-0000FA010000}"/>
    <cellStyle name="Euro 32" xfId="703" xr:uid="{00000000-0005-0000-0000-0000FB010000}"/>
    <cellStyle name="Euro 33" xfId="704" xr:uid="{00000000-0005-0000-0000-0000FC010000}"/>
    <cellStyle name="Euro 34" xfId="705" xr:uid="{00000000-0005-0000-0000-0000FD010000}"/>
    <cellStyle name="Euro 35" xfId="706" xr:uid="{00000000-0005-0000-0000-0000FE010000}"/>
    <cellStyle name="Euro 36" xfId="707" xr:uid="{00000000-0005-0000-0000-0000FF010000}"/>
    <cellStyle name="Euro 4" xfId="708" xr:uid="{00000000-0005-0000-0000-000000020000}"/>
    <cellStyle name="Euro 5" xfId="709" xr:uid="{00000000-0005-0000-0000-000001020000}"/>
    <cellStyle name="Euro 6" xfId="710" xr:uid="{00000000-0005-0000-0000-000002020000}"/>
    <cellStyle name="Euro 7" xfId="711" xr:uid="{00000000-0005-0000-0000-000003020000}"/>
    <cellStyle name="Euro 8" xfId="712" xr:uid="{00000000-0005-0000-0000-000004020000}"/>
    <cellStyle name="Euro 9" xfId="713" xr:uid="{00000000-0005-0000-0000-000005020000}"/>
    <cellStyle name="Explanatory Text" xfId="714" xr:uid="{00000000-0005-0000-0000-000006020000}"/>
    <cellStyle name="Good" xfId="2795" xr:uid="{00000000-0005-0000-0000-000007020000}"/>
    <cellStyle name="Heading 1" xfId="715" xr:uid="{00000000-0005-0000-0000-000008020000}"/>
    <cellStyle name="Heading 2" xfId="716" xr:uid="{00000000-0005-0000-0000-000009020000}"/>
    <cellStyle name="Heading 3" xfId="717" xr:uid="{00000000-0005-0000-0000-00000A020000}"/>
    <cellStyle name="Heading 3 2" xfId="3352" xr:uid="{E9C18D4D-F0C2-47D8-931D-A9CDDA959FB1}"/>
    <cellStyle name="Heading 4" xfId="2796" xr:uid="{00000000-0005-0000-0000-00000B020000}"/>
    <cellStyle name="Hipervínculo" xfId="2" builtinId="8" hidden="1"/>
    <cellStyle name="Hipervínculo" xfId="4" builtinId="8" hidden="1"/>
    <cellStyle name="Hipervínculo" xfId="6" builtinId="8" hidden="1"/>
    <cellStyle name="Hipervínculo" xfId="8" builtinId="8" hidden="1"/>
    <cellStyle name="Hipervínculo" xfId="10" builtinId="8" hidden="1"/>
    <cellStyle name="Hipervínculo" xfId="12" builtinId="8" hidden="1"/>
    <cellStyle name="Hipervínculo" xfId="14" builtinId="8" hidden="1"/>
    <cellStyle name="Hipervínculo" xfId="16" builtinId="8" hidden="1"/>
    <cellStyle name="Hipervínculo" xfId="18" builtinId="8" hidden="1"/>
    <cellStyle name="Hipervínculo" xfId="20" builtinId="8" hidden="1"/>
    <cellStyle name="Hipervínculo" xfId="22" builtinId="8" hidden="1"/>
    <cellStyle name="Hipervínculo" xfId="24" builtinId="8" hidden="1"/>
    <cellStyle name="Hipervínculo" xfId="26" builtinId="8" hidden="1"/>
    <cellStyle name="Hipervínculo" xfId="28" builtinId="8" hidden="1"/>
    <cellStyle name="Hipervínculo" xfId="30" builtinId="8" hidden="1"/>
    <cellStyle name="Hipervínculo" xfId="32" builtinId="8" hidden="1"/>
    <cellStyle name="Hipervínculo" xfId="34" builtinId="8" hidden="1"/>
    <cellStyle name="Hipervínculo" xfId="36" builtinId="8" hidden="1"/>
    <cellStyle name="Hipervínculo" xfId="38" builtinId="8" hidden="1"/>
    <cellStyle name="Hipervínculo" xfId="40" builtinId="8" hidden="1"/>
    <cellStyle name="Hipervínculo" xfId="42" builtinId="8" hidden="1"/>
    <cellStyle name="Hipervínculo" xfId="44" builtinId="8" hidden="1"/>
    <cellStyle name="Hipervínculo" xfId="46" builtinId="8" hidden="1"/>
    <cellStyle name="Hipervínculo" xfId="48" builtinId="8" hidden="1"/>
    <cellStyle name="Hipervínculo" xfId="50" builtinId="8" hidden="1"/>
    <cellStyle name="Hipervínculo" xfId="52" builtinId="8" hidden="1"/>
    <cellStyle name="Hipervínculo" xfId="54" builtinId="8" hidden="1"/>
    <cellStyle name="Hipervínculo" xfId="56" builtinId="8" hidden="1"/>
    <cellStyle name="Hipervínculo" xfId="58" builtinId="8" hidden="1"/>
    <cellStyle name="Hipervínculo" xfId="60" builtinId="8" hidden="1"/>
    <cellStyle name="Hipervínculo" xfId="62" builtinId="8" hidden="1"/>
    <cellStyle name="Hipervínculo" xfId="64" builtinId="8" hidden="1"/>
    <cellStyle name="Hipervínculo" xfId="66" builtinId="8" hidden="1"/>
    <cellStyle name="Hipervínculo" xfId="68" builtinId="8" hidden="1"/>
    <cellStyle name="Hipervínculo" xfId="70" builtinId="8" hidden="1"/>
    <cellStyle name="Hipervínculo" xfId="72" builtinId="8" hidden="1"/>
    <cellStyle name="Hipervínculo" xfId="74" builtinId="8" hidden="1"/>
    <cellStyle name="Hipervínculo" xfId="76" builtinId="8" hidden="1"/>
    <cellStyle name="Hipervínculo" xfId="78" builtinId="8" hidden="1"/>
    <cellStyle name="Hipervínculo" xfId="80" builtinId="8" hidden="1"/>
    <cellStyle name="Hipervínculo" xfId="82" builtinId="8" hidden="1"/>
    <cellStyle name="Hipervínculo" xfId="84" builtinId="8" hidden="1"/>
    <cellStyle name="Hipervínculo" xfId="86" builtinId="8" hidden="1"/>
    <cellStyle name="Hipervínculo" xfId="88" builtinId="8" hidden="1"/>
    <cellStyle name="Hipervínculo" xfId="90" builtinId="8" hidden="1"/>
    <cellStyle name="Hipervínculo" xfId="92" builtinId="8" hidden="1"/>
    <cellStyle name="Hipervínculo" xfId="94" builtinId="8" hidden="1"/>
    <cellStyle name="Hipervínculo" xfId="96" builtinId="8" hidden="1"/>
    <cellStyle name="Hipervínculo" xfId="98" builtinId="8" hidden="1"/>
    <cellStyle name="Hipervínculo" xfId="100" builtinId="8" hidden="1"/>
    <cellStyle name="Hipervínculo" xfId="102" builtinId="8" hidden="1"/>
    <cellStyle name="Hipervínculo" xfId="104" builtinId="8" hidden="1"/>
    <cellStyle name="Hipervínculo" xfId="106" builtinId="8" hidden="1"/>
    <cellStyle name="Hipervínculo" xfId="108" builtinId="8" hidden="1"/>
    <cellStyle name="Hipervínculo" xfId="110" builtinId="8" hidden="1"/>
    <cellStyle name="Hipervínculo" xfId="112" builtinId="8" hidden="1"/>
    <cellStyle name="Hipervínculo" xfId="114" builtinId="8" hidden="1"/>
    <cellStyle name="Hipervínculo" xfId="116" builtinId="8" hidden="1"/>
    <cellStyle name="Hipervínculo" xfId="118" builtinId="8" hidden="1"/>
    <cellStyle name="Hipervínculo" xfId="120" builtinId="8" hidden="1"/>
    <cellStyle name="Hipervínculo" xfId="122" builtinId="8" hidden="1"/>
    <cellStyle name="Hipervínculo" xfId="124" builtinId="8" hidden="1"/>
    <cellStyle name="Hipervínculo" xfId="126" builtinId="8" hidden="1"/>
    <cellStyle name="Hipervínculo" xfId="128" builtinId="8" hidden="1"/>
    <cellStyle name="Hipervínculo" xfId="130" builtinId="8" hidden="1"/>
    <cellStyle name="Hipervínculo" xfId="132" builtinId="8" hidden="1"/>
    <cellStyle name="Hipervínculo" xfId="134" builtinId="8" hidden="1"/>
    <cellStyle name="Hipervínculo" xfId="136" builtinId="8" hidden="1"/>
    <cellStyle name="Hipervínculo" xfId="138" builtinId="8" hidden="1"/>
    <cellStyle name="Hipervínculo" xfId="140" builtinId="8" hidden="1"/>
    <cellStyle name="Hipervínculo" xfId="142" builtinId="8" hidden="1"/>
    <cellStyle name="Hipervínculo" xfId="144" builtinId="8" hidden="1"/>
    <cellStyle name="Hipervínculo" xfId="146" builtinId="8" hidden="1"/>
    <cellStyle name="Hipervínculo" xfId="148" builtinId="8" hidden="1"/>
    <cellStyle name="Hipervínculo" xfId="150" builtinId="8" hidden="1"/>
    <cellStyle name="Hipervínculo" xfId="152" builtinId="8" hidden="1"/>
    <cellStyle name="Hipervínculo" xfId="154" builtinId="8" hidden="1"/>
    <cellStyle name="Hipervínculo" xfId="156" builtinId="8" hidden="1"/>
    <cellStyle name="Hipervínculo" xfId="158" builtinId="8" hidden="1"/>
    <cellStyle name="Hipervínculo 2" xfId="718" xr:uid="{00000000-0005-0000-0000-00005B020000}"/>
    <cellStyle name="Hipervínculo 2 2" xfId="2797" xr:uid="{00000000-0005-0000-0000-00005C020000}"/>
    <cellStyle name="Hipervínculo visitado" xfId="3" builtinId="9" hidden="1"/>
    <cellStyle name="Hipervínculo visitado" xfId="5" builtinId="9" hidden="1"/>
    <cellStyle name="Hipervínculo visitado" xfId="7" builtinId="9" hidden="1"/>
    <cellStyle name="Hipervínculo visitado" xfId="9" builtinId="9" hidden="1"/>
    <cellStyle name="Hipervínculo visitado" xfId="11" builtinId="9" hidden="1"/>
    <cellStyle name="Hipervínculo visitado" xfId="1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Hipervínculo visitado" xfId="23" builtinId="9" hidden="1"/>
    <cellStyle name="Hipervínculo visitado" xfId="25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3" builtinId="9" hidden="1"/>
    <cellStyle name="Hipervínculo visitado" xfId="35" builtinId="9" hidden="1"/>
    <cellStyle name="Hipervínculo visitado" xfId="37" builtinId="9" hidden="1"/>
    <cellStyle name="Hipervínculo visitado" xfId="39" builtinId="9" hidden="1"/>
    <cellStyle name="Hipervínculo visitado" xfId="41" builtinId="9" hidden="1"/>
    <cellStyle name="Hipervínculo visitado" xfId="43" builtinId="9" hidden="1"/>
    <cellStyle name="Hipervínculo visitado" xfId="45" builtinId="9" hidden="1"/>
    <cellStyle name="Hipervínculo visitado" xfId="47" builtinId="9" hidden="1"/>
    <cellStyle name="Hipervínculo visitado" xfId="49" builtinId="9" hidden="1"/>
    <cellStyle name="Hipervínculo visitado" xfId="51" builtinId="9" hidden="1"/>
    <cellStyle name="Hipervínculo visitado" xfId="53" builtinId="9" hidden="1"/>
    <cellStyle name="Hipervínculo visitado" xfId="55" builtinId="9" hidden="1"/>
    <cellStyle name="Hipervínculo visitado" xfId="57" builtinId="9" hidden="1"/>
    <cellStyle name="Hipervínculo visitado" xfId="59" builtinId="9" hidden="1"/>
    <cellStyle name="Hipervínculo visitado" xfId="61" builtinId="9" hidden="1"/>
    <cellStyle name="Hipervínculo visitado" xfId="63" builtinId="9" hidden="1"/>
    <cellStyle name="Hipervínculo visitado" xfId="65" builtinId="9" hidden="1"/>
    <cellStyle name="Hipervínculo visitado" xfId="67" builtinId="9" hidden="1"/>
    <cellStyle name="Hipervínculo visitado" xfId="69" builtinId="9" hidden="1"/>
    <cellStyle name="Hipervínculo visitado" xfId="71" builtinId="9" hidden="1"/>
    <cellStyle name="Hipervínculo visitado" xfId="73" builtinId="9" hidden="1"/>
    <cellStyle name="Hipervínculo visitado" xfId="75" builtinId="9" hidden="1"/>
    <cellStyle name="Hipervínculo visitado" xfId="77" builtinId="9" hidden="1"/>
    <cellStyle name="Hipervínculo visitado" xfId="79" builtinId="9" hidden="1"/>
    <cellStyle name="Hipervínculo visitado" xfId="81" builtinId="9" hidden="1"/>
    <cellStyle name="Hipervínculo visitado" xfId="83" builtinId="9" hidden="1"/>
    <cellStyle name="Hipervínculo visitado" xfId="85" builtinId="9" hidden="1"/>
    <cellStyle name="Hipervínculo visitado" xfId="87" builtinId="9" hidden="1"/>
    <cellStyle name="Hipervínculo visitado" xfId="89" builtinId="9" hidden="1"/>
    <cellStyle name="Hipervínculo visitado" xfId="91" builtinId="9" hidden="1"/>
    <cellStyle name="Hipervínculo visitado" xfId="93" builtinId="9" hidden="1"/>
    <cellStyle name="Hipervínculo visitado" xfId="95" builtinId="9" hidden="1"/>
    <cellStyle name="Hipervínculo visitado" xfId="97" builtinId="9" hidden="1"/>
    <cellStyle name="Hipervínculo visitado" xfId="99" builtinId="9" hidden="1"/>
    <cellStyle name="Hipervínculo visitado" xfId="101" builtinId="9" hidden="1"/>
    <cellStyle name="Hipervínculo visitado" xfId="103" builtinId="9" hidden="1"/>
    <cellStyle name="Hipervínculo visitado" xfId="105" builtinId="9" hidden="1"/>
    <cellStyle name="Hipervínculo visitado" xfId="107" builtinId="9" hidden="1"/>
    <cellStyle name="Hipervínculo visitado" xfId="109" builtinId="9" hidden="1"/>
    <cellStyle name="Hipervínculo visitado" xfId="111" builtinId="9" hidden="1"/>
    <cellStyle name="Hipervínculo visitado" xfId="113" builtinId="9" hidden="1"/>
    <cellStyle name="Hipervínculo visitado" xfId="115" builtinId="9" hidden="1"/>
    <cellStyle name="Hipervínculo visitado" xfId="117" builtinId="9" hidden="1"/>
    <cellStyle name="Hipervínculo visitado" xfId="119" builtinId="9" hidden="1"/>
    <cellStyle name="Hipervínculo visitado" xfId="121" builtinId="9" hidden="1"/>
    <cellStyle name="Hipervínculo visitado" xfId="123" builtinId="9" hidden="1"/>
    <cellStyle name="Hipervínculo visitado" xfId="125" builtinId="9" hidden="1"/>
    <cellStyle name="Hipervínculo visitado" xfId="127" builtinId="9" hidden="1"/>
    <cellStyle name="Hipervínculo visitado" xfId="129" builtinId="9" hidden="1"/>
    <cellStyle name="Hipervínculo visitado" xfId="131" builtinId="9" hidden="1"/>
    <cellStyle name="Hipervínculo visitado" xfId="133" builtinId="9" hidden="1"/>
    <cellStyle name="Hipervínculo visitado" xfId="135" builtinId="9" hidden="1"/>
    <cellStyle name="Hipervínculo visitado" xfId="137" builtinId="9" hidden="1"/>
    <cellStyle name="Hipervínculo visitado" xfId="139" builtinId="9" hidden="1"/>
    <cellStyle name="Hipervínculo visitado" xfId="141" builtinId="9" hidden="1"/>
    <cellStyle name="Hipervínculo visitado" xfId="143" builtinId="9" hidden="1"/>
    <cellStyle name="Hipervínculo visitado" xfId="145" builtinId="9" hidden="1"/>
    <cellStyle name="Hipervínculo visitado" xfId="147" builtinId="9" hidden="1"/>
    <cellStyle name="Hipervínculo visitado" xfId="149" builtinId="9" hidden="1"/>
    <cellStyle name="Hipervínculo visitado" xfId="151" builtinId="9" hidden="1"/>
    <cellStyle name="Hipervínculo visitado" xfId="153" builtinId="9" hidden="1"/>
    <cellStyle name="Hipervínculo visitado" xfId="155" builtinId="9" hidden="1"/>
    <cellStyle name="Hipervínculo visitado" xfId="157" builtinId="9" hidden="1"/>
    <cellStyle name="Hipervínculo visitado" xfId="159" builtinId="9" hidden="1"/>
    <cellStyle name="Incorrecto 2" xfId="286" xr:uid="{00000000-0005-0000-0000-0000AC020000}"/>
    <cellStyle name="Incorrecto 2 2" xfId="287" xr:uid="{00000000-0005-0000-0000-0000AD020000}"/>
    <cellStyle name="Incorrecto 3" xfId="288" xr:uid="{00000000-0005-0000-0000-0000AE020000}"/>
    <cellStyle name="Incorrecto 4" xfId="289" xr:uid="{00000000-0005-0000-0000-0000AF020000}"/>
    <cellStyle name="Input" xfId="2798" xr:uid="{00000000-0005-0000-0000-0000B0020000}"/>
    <cellStyle name="Linked Cell" xfId="2799" xr:uid="{00000000-0005-0000-0000-0000B1020000}"/>
    <cellStyle name="Millares" xfId="1" builtinId="3"/>
    <cellStyle name="Millares [0]" xfId="4111" builtinId="6"/>
    <cellStyle name="Millares [0] 2" xfId="383" xr:uid="{00000000-0005-0000-0000-0000B4020000}"/>
    <cellStyle name="Millares [0] 2 2" xfId="2391" xr:uid="{00000000-0005-0000-0000-0000B5020000}"/>
    <cellStyle name="Millares [0] 2 2 2" xfId="2693" xr:uid="{00000000-0005-0000-0000-0000B6020000}"/>
    <cellStyle name="Millares [0] 2 2 2 2" xfId="3816" xr:uid="{7D78E095-6E30-4D52-A2B2-B91A48914FB7}"/>
    <cellStyle name="Millares [0] 2 2 3" xfId="2801" xr:uid="{00000000-0005-0000-0000-0000B7020000}"/>
    <cellStyle name="Millares [0] 2 2 3 2" xfId="3843" xr:uid="{8BB3B638-33C5-4FBD-8063-E328FB8F239B}"/>
    <cellStyle name="Millares [0] 2 2 4" xfId="3534" xr:uid="{F283FFF7-BD25-4371-BCA6-21D82E2D4AC1}"/>
    <cellStyle name="Millares [0] 2 3" xfId="721" xr:uid="{00000000-0005-0000-0000-0000B8020000}"/>
    <cellStyle name="Millares [0] 2 3 2" xfId="2478" xr:uid="{00000000-0005-0000-0000-0000B9020000}"/>
    <cellStyle name="Millares [0] 2 3 2 2" xfId="3601" xr:uid="{A458E4C1-A201-42F5-8BAC-7A7BC1AA6974}"/>
    <cellStyle name="Millares [0] 2 3 3" xfId="3353" xr:uid="{D7DDE612-0DBF-4AC1-B5A0-AE3632E9EE31}"/>
    <cellStyle name="Millares [0] 2 4" xfId="2456" xr:uid="{00000000-0005-0000-0000-0000BA020000}"/>
    <cellStyle name="Millares [0] 2 4 2" xfId="3579" xr:uid="{89727C71-299F-4867-B248-6420488EF45A}"/>
    <cellStyle name="Millares [0] 2 5" xfId="2800" xr:uid="{00000000-0005-0000-0000-0000BB020000}"/>
    <cellStyle name="Millares [0] 2 5 2" xfId="3842" xr:uid="{E50A3F39-CCAA-4519-96E9-3CB5CE24B535}"/>
    <cellStyle name="Millares [0] 2 6" xfId="3330" xr:uid="{1A46E22C-1799-457E-A31F-9E93441D966F}"/>
    <cellStyle name="Millares [0] 3" xfId="720" xr:uid="{00000000-0005-0000-0000-0000BC020000}"/>
    <cellStyle name="Millares [0] 3 2" xfId="2802" xr:uid="{00000000-0005-0000-0000-0000BD020000}"/>
    <cellStyle name="Millares [0] 3 2 2" xfId="3844" xr:uid="{FA873D8F-C849-4BBF-82B7-9739D884D088}"/>
    <cellStyle name="Millares [0] 4" xfId="2384" xr:uid="{00000000-0005-0000-0000-0000BE020000}"/>
    <cellStyle name="Millares [0] 4 2" xfId="2688" xr:uid="{00000000-0005-0000-0000-0000BF020000}"/>
    <cellStyle name="Millares [0] 4 2 2" xfId="3811" xr:uid="{EBE8B9A1-EC83-4E5F-A4D3-D1350CEACEC8}"/>
    <cellStyle name="Millares [0] 4 3" xfId="3529" xr:uid="{15B950EA-7614-4C4A-B1EA-DBDE87156648}"/>
    <cellStyle name="Millares [0] 5" xfId="404" xr:uid="{00000000-0005-0000-0000-0000C0020000}"/>
    <cellStyle name="Millares [0] 5 2" xfId="2476" xr:uid="{00000000-0005-0000-0000-0000C1020000}"/>
    <cellStyle name="Millares [0] 5 2 2" xfId="3599" xr:uid="{7C547F0B-612F-4CFD-88F4-C21D7A18A3FA}"/>
    <cellStyle name="Millares [0] 5 3" xfId="3350" xr:uid="{1020E8BF-1A01-4878-9832-167173A498F3}"/>
    <cellStyle name="Millares [0] 6" xfId="2428" xr:uid="{00000000-0005-0000-0000-0000C2020000}"/>
    <cellStyle name="Millares [0] 6 2" xfId="3551" xr:uid="{DA725FC5-E8AB-4BB4-9BAA-A09F4BCAC3DC}"/>
    <cellStyle name="Millares [0] 7" xfId="3293" xr:uid="{00000000-0005-0000-0000-0000C3020000}"/>
    <cellStyle name="Millares [0] 7 2" xfId="4108" xr:uid="{AF207EBE-5011-41CA-BCAF-8E3E70BFF88F}"/>
    <cellStyle name="Millares [0] 8" xfId="3297" xr:uid="{9BB749C5-76A0-478A-AB21-70B7574D99B5}"/>
    <cellStyle name="Millares 10" xfId="722" xr:uid="{00000000-0005-0000-0000-0000C4020000}"/>
    <cellStyle name="Millares 10 2" xfId="723" xr:uid="{00000000-0005-0000-0000-0000C5020000}"/>
    <cellStyle name="Millares 10 2 2" xfId="2480" xr:uid="{00000000-0005-0000-0000-0000C6020000}"/>
    <cellStyle name="Millares 10 2 2 2" xfId="2804" xr:uid="{00000000-0005-0000-0000-0000C7020000}"/>
    <cellStyle name="Millares 10 2 2 2 2" xfId="3846" xr:uid="{0C972051-4371-4DF9-B4AE-2BD7CD23C14E}"/>
    <cellStyle name="Millares 10 2 2 3" xfId="3603" xr:uid="{5777EAC0-52FA-4C13-BEF4-AADEE6A18B4E}"/>
    <cellStyle name="Millares 10 2 3" xfId="2803" xr:uid="{00000000-0005-0000-0000-0000C8020000}"/>
    <cellStyle name="Millares 10 2 3 2" xfId="3845" xr:uid="{37D8BA15-2407-46DC-B197-475187E48A15}"/>
    <cellStyle name="Millares 10 2 4" xfId="3355" xr:uid="{95CA6A96-1824-405F-ABDA-F6383ABB56EB}"/>
    <cellStyle name="Millares 10 3" xfId="724" xr:uid="{00000000-0005-0000-0000-0000C9020000}"/>
    <cellStyle name="Millares 10 3 2" xfId="725" xr:uid="{00000000-0005-0000-0000-0000CA020000}"/>
    <cellStyle name="Millares 10 3 2 2" xfId="2805" xr:uid="{00000000-0005-0000-0000-0000CB020000}"/>
    <cellStyle name="Millares 10 3 2 2 2" xfId="3847" xr:uid="{4EB842DE-E987-47DA-BD45-222A40218040}"/>
    <cellStyle name="Millares 10 3 3" xfId="726" xr:uid="{00000000-0005-0000-0000-0000CC020000}"/>
    <cellStyle name="Millares 10 3 3 2" xfId="2481" xr:uid="{00000000-0005-0000-0000-0000CD020000}"/>
    <cellStyle name="Millares 10 3 3 2 2" xfId="3604" xr:uid="{564428C9-EB8A-499F-89B6-8D55259FF55D}"/>
    <cellStyle name="Millares 10 3 3 3" xfId="3356" xr:uid="{A81D19F9-53A2-4DD5-8A58-21CBB3F543B0}"/>
    <cellStyle name="Millares 10 4" xfId="727" xr:uid="{00000000-0005-0000-0000-0000CE020000}"/>
    <cellStyle name="Millares 10 5" xfId="728" xr:uid="{00000000-0005-0000-0000-0000CF020000}"/>
    <cellStyle name="Millares 10 6" xfId="2479" xr:uid="{00000000-0005-0000-0000-0000D0020000}"/>
    <cellStyle name="Millares 10 6 2" xfId="3602" xr:uid="{B5B3098D-E6BB-447B-8D74-4AD59ED097DA}"/>
    <cellStyle name="Millares 10 7" xfId="3354" xr:uid="{E4AC6251-664A-41FC-9AD6-699DF1351EB3}"/>
    <cellStyle name="Millares 11" xfId="729" xr:uid="{00000000-0005-0000-0000-0000D1020000}"/>
    <cellStyle name="Millares 11 2" xfId="730" xr:uid="{00000000-0005-0000-0000-0000D2020000}"/>
    <cellStyle name="Millares 11 2 2" xfId="731" xr:uid="{00000000-0005-0000-0000-0000D3020000}"/>
    <cellStyle name="Millares 11 2 2 2" xfId="2807" xr:uid="{00000000-0005-0000-0000-0000D4020000}"/>
    <cellStyle name="Millares 11 2 2 2 2" xfId="3849" xr:uid="{B12386E5-2DD4-429A-B8A4-4F1E46AB8565}"/>
    <cellStyle name="Millares 11 2 3" xfId="732" xr:uid="{00000000-0005-0000-0000-0000D5020000}"/>
    <cellStyle name="Millares 11 2 3 2" xfId="2483" xr:uid="{00000000-0005-0000-0000-0000D6020000}"/>
    <cellStyle name="Millares 11 2 3 2 2" xfId="3606" xr:uid="{CB6FD804-EFCA-4675-975D-F8D88766998B}"/>
    <cellStyle name="Millares 11 2 3 3" xfId="3358" xr:uid="{15C0DED5-8273-4FB7-AD1B-A4FE387D0E5E}"/>
    <cellStyle name="Millares 11 3" xfId="733" xr:uid="{00000000-0005-0000-0000-0000D7020000}"/>
    <cellStyle name="Millares 11 3 2" xfId="2484" xr:uid="{00000000-0005-0000-0000-0000D8020000}"/>
    <cellStyle name="Millares 11 3 2 2" xfId="3607" xr:uid="{B54EA389-D504-4F83-A228-BCC5BC6601B3}"/>
    <cellStyle name="Millares 11 3 3" xfId="2808" xr:uid="{00000000-0005-0000-0000-0000D9020000}"/>
    <cellStyle name="Millares 11 3 3 2" xfId="3850" xr:uid="{F8E634E6-F0E8-46B1-AC3E-B7025C683216}"/>
    <cellStyle name="Millares 11 3 4" xfId="3359" xr:uid="{45A97579-7559-4A7D-8074-AC3BE38B03F9}"/>
    <cellStyle name="Millares 11 4" xfId="2482" xr:uid="{00000000-0005-0000-0000-0000DA020000}"/>
    <cellStyle name="Millares 11 4 2" xfId="3605" xr:uid="{80CA634A-D93B-461F-B879-52BF63792B60}"/>
    <cellStyle name="Millares 11 5" xfId="2806" xr:uid="{00000000-0005-0000-0000-0000DB020000}"/>
    <cellStyle name="Millares 11 5 2" xfId="3848" xr:uid="{AC145F77-F36C-48B4-9B37-88C0B92807F0}"/>
    <cellStyle name="Millares 11 6" xfId="3357" xr:uid="{D6A79A34-1132-4F11-BF96-600791AFBDDC}"/>
    <cellStyle name="Millares 12" xfId="734" xr:uid="{00000000-0005-0000-0000-0000DC020000}"/>
    <cellStyle name="Millares 12 2" xfId="735" xr:uid="{00000000-0005-0000-0000-0000DD020000}"/>
    <cellStyle name="Millares 12 2 2" xfId="736" xr:uid="{00000000-0005-0000-0000-0000DE020000}"/>
    <cellStyle name="Millares 12 2 2 2" xfId="2810" xr:uid="{00000000-0005-0000-0000-0000DF020000}"/>
    <cellStyle name="Millares 12 2 2 2 2" xfId="3852" xr:uid="{CEC0505D-D975-4596-8D3D-27B3CE5C88E8}"/>
    <cellStyle name="Millares 12 2 3" xfId="737" xr:uid="{00000000-0005-0000-0000-0000E0020000}"/>
    <cellStyle name="Millares 12 2 3 2" xfId="2486" xr:uid="{00000000-0005-0000-0000-0000E1020000}"/>
    <cellStyle name="Millares 12 2 3 2 2" xfId="3609" xr:uid="{2B712B7B-272D-46F6-BEB9-DFA0B02C73A8}"/>
    <cellStyle name="Millares 12 2 3 3" xfId="3361" xr:uid="{8CD9C5E5-3936-4FD1-9F38-366AE0A1D12E}"/>
    <cellStyle name="Millares 12 3" xfId="738" xr:uid="{00000000-0005-0000-0000-0000E2020000}"/>
    <cellStyle name="Millares 12 3 2" xfId="2487" xr:uid="{00000000-0005-0000-0000-0000E3020000}"/>
    <cellStyle name="Millares 12 3 2 2" xfId="3610" xr:uid="{CBB40741-6D70-422B-AA5C-5B3762FC68A5}"/>
    <cellStyle name="Millares 12 3 3" xfId="2811" xr:uid="{00000000-0005-0000-0000-0000E4020000}"/>
    <cellStyle name="Millares 12 3 3 2" xfId="3853" xr:uid="{32DDF4DC-5CE9-467F-817A-077A18CB089F}"/>
    <cellStyle name="Millares 12 3 4" xfId="3362" xr:uid="{589B9D09-3442-4D25-A671-874B7CBD9F73}"/>
    <cellStyle name="Millares 12 4" xfId="2485" xr:uid="{00000000-0005-0000-0000-0000E5020000}"/>
    <cellStyle name="Millares 12 4 2" xfId="3608" xr:uid="{E0B302BD-A680-4128-BEB5-433C2AB462E5}"/>
    <cellStyle name="Millares 12 5" xfId="2809" xr:uid="{00000000-0005-0000-0000-0000E6020000}"/>
    <cellStyle name="Millares 12 5 2" xfId="3851" xr:uid="{37E8403A-9C87-4126-87C4-645AC44D3C78}"/>
    <cellStyle name="Millares 12 6" xfId="3360" xr:uid="{9E3B77A8-3BC3-4CF3-B23F-068AC6EC7B82}"/>
    <cellStyle name="Millares 13" xfId="739" xr:uid="{00000000-0005-0000-0000-0000E7020000}"/>
    <cellStyle name="Millares 13 2" xfId="740" xr:uid="{00000000-0005-0000-0000-0000E8020000}"/>
    <cellStyle name="Millares 13 2 2" xfId="2489" xr:uid="{00000000-0005-0000-0000-0000E9020000}"/>
    <cellStyle name="Millares 13 2 2 2" xfId="2813" xr:uid="{00000000-0005-0000-0000-0000EA020000}"/>
    <cellStyle name="Millares 13 2 2 2 2" xfId="3855" xr:uid="{C4072804-6A26-495A-823F-0E87F217600F}"/>
    <cellStyle name="Millares 13 2 2 3" xfId="3612" xr:uid="{EFA3DA03-0B3E-4069-A946-8CAF88A60A5B}"/>
    <cellStyle name="Millares 13 2 3" xfId="2812" xr:uid="{00000000-0005-0000-0000-0000EB020000}"/>
    <cellStyle name="Millares 13 2 3 2" xfId="3854" xr:uid="{E2D4B435-71AE-4C77-A6E9-030029E493DD}"/>
    <cellStyle name="Millares 13 2 4" xfId="3364" xr:uid="{52D367B9-47AC-4533-942C-485BC1B33612}"/>
    <cellStyle name="Millares 13 3" xfId="741" xr:uid="{00000000-0005-0000-0000-0000EC020000}"/>
    <cellStyle name="Millares 13 3 2" xfId="742" xr:uid="{00000000-0005-0000-0000-0000ED020000}"/>
    <cellStyle name="Millares 13 3 2 2" xfId="2814" xr:uid="{00000000-0005-0000-0000-0000EE020000}"/>
    <cellStyle name="Millares 13 3 2 2 2" xfId="3856" xr:uid="{C24A90DE-0416-47B0-B4C5-6965765251D8}"/>
    <cellStyle name="Millares 13 3 3" xfId="743" xr:uid="{00000000-0005-0000-0000-0000EF020000}"/>
    <cellStyle name="Millares 13 3 3 2" xfId="2490" xr:uid="{00000000-0005-0000-0000-0000F0020000}"/>
    <cellStyle name="Millares 13 3 3 2 2" xfId="3613" xr:uid="{B9449D7B-4BCC-4318-A566-1CAC9291F70F}"/>
    <cellStyle name="Millares 13 3 3 3" xfId="3365" xr:uid="{67137347-868E-4735-B2D5-3676F64B044E}"/>
    <cellStyle name="Millares 13 4" xfId="744" xr:uid="{00000000-0005-0000-0000-0000F1020000}"/>
    <cellStyle name="Millares 13 5" xfId="745" xr:uid="{00000000-0005-0000-0000-0000F2020000}"/>
    <cellStyle name="Millares 13 6" xfId="2488" xr:uid="{00000000-0005-0000-0000-0000F3020000}"/>
    <cellStyle name="Millares 13 6 2" xfId="3611" xr:uid="{E9EEAC8F-BF05-48B0-90FD-7764B9D296C1}"/>
    <cellStyle name="Millares 13 7" xfId="3363" xr:uid="{5DC37602-3423-441F-BAEF-7933BB251089}"/>
    <cellStyle name="Millares 14" xfId="746" xr:uid="{00000000-0005-0000-0000-0000F4020000}"/>
    <cellStyle name="Millares 14 2" xfId="747" xr:uid="{00000000-0005-0000-0000-0000F5020000}"/>
    <cellStyle name="Millares 14 2 2" xfId="2491" xr:uid="{00000000-0005-0000-0000-0000F6020000}"/>
    <cellStyle name="Millares 14 2 2 2" xfId="2816" xr:uid="{00000000-0005-0000-0000-0000F7020000}"/>
    <cellStyle name="Millares 14 2 2 2 2" xfId="3858" xr:uid="{5F82390C-E3D5-4928-8F48-9FE68DA3A95A}"/>
    <cellStyle name="Millares 14 2 2 3" xfId="3614" xr:uid="{4AADE709-ADE8-43E9-AB55-7FB5EB0F193B}"/>
    <cellStyle name="Millares 14 2 3" xfId="2815" xr:uid="{00000000-0005-0000-0000-0000F8020000}"/>
    <cellStyle name="Millares 14 2 3 2" xfId="3857" xr:uid="{9D8C44E9-6FEA-4078-ADA7-1895533C955D}"/>
    <cellStyle name="Millares 14 2 4" xfId="3366" xr:uid="{F753AB1D-0BB6-4132-BC12-580C2F565047}"/>
    <cellStyle name="Millares 14 3" xfId="748" xr:uid="{00000000-0005-0000-0000-0000F9020000}"/>
    <cellStyle name="Millares 14 3 2" xfId="749" xr:uid="{00000000-0005-0000-0000-0000FA020000}"/>
    <cellStyle name="Millares 14 3 2 2" xfId="2817" xr:uid="{00000000-0005-0000-0000-0000FB020000}"/>
    <cellStyle name="Millares 14 3 2 2 2" xfId="3859" xr:uid="{0B1A6ABE-24C5-4B55-AF64-4E6D67FE8F2D}"/>
    <cellStyle name="Millares 14 3 3" xfId="750" xr:uid="{00000000-0005-0000-0000-0000FC020000}"/>
    <cellStyle name="Millares 14 3 3 2" xfId="2492" xr:uid="{00000000-0005-0000-0000-0000FD020000}"/>
    <cellStyle name="Millares 14 3 3 2 2" xfId="3615" xr:uid="{3662CF95-AAFA-439B-B703-E244BEF53D08}"/>
    <cellStyle name="Millares 14 3 3 3" xfId="3367" xr:uid="{5EC71A82-3C24-4B32-94D1-9D203684A53E}"/>
    <cellStyle name="Millares 14 4" xfId="751" xr:uid="{00000000-0005-0000-0000-0000FE020000}"/>
    <cellStyle name="Millares 14 5" xfId="752" xr:uid="{00000000-0005-0000-0000-0000FF020000}"/>
    <cellStyle name="Millares 14 5 2" xfId="2493" xr:uid="{00000000-0005-0000-0000-000000030000}"/>
    <cellStyle name="Millares 14 5 2 2" xfId="3616" xr:uid="{71BF2F15-3534-480D-B184-91B218256A07}"/>
    <cellStyle name="Millares 14 5 3" xfId="3368" xr:uid="{89944654-0E25-4097-9542-2846B18E2975}"/>
    <cellStyle name="Millares 15" xfId="753" xr:uid="{00000000-0005-0000-0000-000001030000}"/>
    <cellStyle name="Millares 15 2" xfId="754" xr:uid="{00000000-0005-0000-0000-000002030000}"/>
    <cellStyle name="Millares 15 2 2" xfId="755" xr:uid="{00000000-0005-0000-0000-000003030000}"/>
    <cellStyle name="Millares 15 2 2 2" xfId="2819" xr:uid="{00000000-0005-0000-0000-000004030000}"/>
    <cellStyle name="Millares 15 2 2 2 2" xfId="3861" xr:uid="{BCA7D876-6450-45F4-98CA-D636B55CF2D7}"/>
    <cellStyle name="Millares 15 2 3" xfId="756" xr:uid="{00000000-0005-0000-0000-000005030000}"/>
    <cellStyle name="Millares 15 2 3 2" xfId="2495" xr:uid="{00000000-0005-0000-0000-000006030000}"/>
    <cellStyle name="Millares 15 2 3 2 2" xfId="3618" xr:uid="{BDC18357-1D6B-4A63-8A22-D0D6813F1916}"/>
    <cellStyle name="Millares 15 2 3 3" xfId="3370" xr:uid="{2D98D903-FD5B-47D9-A943-D670D77AC1A5}"/>
    <cellStyle name="Millares 15 3" xfId="757" xr:uid="{00000000-0005-0000-0000-000007030000}"/>
    <cellStyle name="Millares 15 3 2" xfId="2496" xr:uid="{00000000-0005-0000-0000-000008030000}"/>
    <cellStyle name="Millares 15 3 2 2" xfId="3619" xr:uid="{8095A169-F3DC-4D20-A80E-B9A72ECD00CF}"/>
    <cellStyle name="Millares 15 3 3" xfId="2820" xr:uid="{00000000-0005-0000-0000-000009030000}"/>
    <cellStyle name="Millares 15 3 3 2" xfId="3862" xr:uid="{B923A587-2591-4752-992C-03F060755966}"/>
    <cellStyle name="Millares 15 3 4" xfId="3371" xr:uid="{3F43AFC1-F996-4D04-AA02-7C987AF6671D}"/>
    <cellStyle name="Millares 15 4" xfId="2494" xr:uid="{00000000-0005-0000-0000-00000A030000}"/>
    <cellStyle name="Millares 15 4 2" xfId="3617" xr:uid="{866878D0-2EC6-425E-93C7-77C485547A2D}"/>
    <cellStyle name="Millares 15 5" xfId="2818" xr:uid="{00000000-0005-0000-0000-00000B030000}"/>
    <cellStyle name="Millares 15 5 2" xfId="3860" xr:uid="{5997810E-6493-4E2F-8726-84021CD95215}"/>
    <cellStyle name="Millares 15 6" xfId="3369" xr:uid="{DE16B5B7-91C2-4169-BECA-5ABB691420CB}"/>
    <cellStyle name="Millares 16" xfId="758" xr:uid="{00000000-0005-0000-0000-00000C030000}"/>
    <cellStyle name="Millares 16 2" xfId="759" xr:uid="{00000000-0005-0000-0000-00000D030000}"/>
    <cellStyle name="Millares 16 2 2" xfId="760" xr:uid="{00000000-0005-0000-0000-00000E030000}"/>
    <cellStyle name="Millares 16 2 2 2" xfId="2822" xr:uid="{00000000-0005-0000-0000-00000F030000}"/>
    <cellStyle name="Millares 16 2 2 2 2" xfId="3864" xr:uid="{5B998282-2B35-4612-9F2C-A272F6728FE5}"/>
    <cellStyle name="Millares 16 2 3" xfId="761" xr:uid="{00000000-0005-0000-0000-000010030000}"/>
    <cellStyle name="Millares 16 2 3 2" xfId="2498" xr:uid="{00000000-0005-0000-0000-000011030000}"/>
    <cellStyle name="Millares 16 2 3 2 2" xfId="3621" xr:uid="{0B396F25-C9A4-4F74-B1D2-846A3D5F7CE9}"/>
    <cellStyle name="Millares 16 2 3 3" xfId="3373" xr:uid="{B9E30D60-A106-474E-9CC9-5E133806EC9A}"/>
    <cellStyle name="Millares 16 3" xfId="762" xr:uid="{00000000-0005-0000-0000-000012030000}"/>
    <cellStyle name="Millares 16 3 2" xfId="2499" xr:uid="{00000000-0005-0000-0000-000013030000}"/>
    <cellStyle name="Millares 16 3 2 2" xfId="3622" xr:uid="{E64E7C85-ACFC-4728-80FC-899F3B751501}"/>
    <cellStyle name="Millares 16 3 3" xfId="2823" xr:uid="{00000000-0005-0000-0000-000014030000}"/>
    <cellStyle name="Millares 16 3 3 2" xfId="3865" xr:uid="{10448455-3DC7-4293-ADC0-C1C8D2221C62}"/>
    <cellStyle name="Millares 16 3 4" xfId="3374" xr:uid="{DA8AD787-B552-41E9-8BD6-133652E08EAC}"/>
    <cellStyle name="Millares 16 4" xfId="2497" xr:uid="{00000000-0005-0000-0000-000015030000}"/>
    <cellStyle name="Millares 16 4 2" xfId="3620" xr:uid="{D0C04060-0D59-44F9-A7FF-49094E866BEA}"/>
    <cellStyle name="Millares 16 5" xfId="2821" xr:uid="{00000000-0005-0000-0000-000016030000}"/>
    <cellStyle name="Millares 16 5 2" xfId="3863" xr:uid="{0D6C656E-E6C5-42AD-B763-6ECC01DF6452}"/>
    <cellStyle name="Millares 16 6" xfId="3372" xr:uid="{E23767AC-D52E-484C-8C84-658C4A08FB04}"/>
    <cellStyle name="Millares 17" xfId="763" xr:uid="{00000000-0005-0000-0000-000017030000}"/>
    <cellStyle name="Millares 17 2" xfId="764" xr:uid="{00000000-0005-0000-0000-000018030000}"/>
    <cellStyle name="Millares 17 2 2" xfId="765" xr:uid="{00000000-0005-0000-0000-000019030000}"/>
    <cellStyle name="Millares 17 2 2 2" xfId="2825" xr:uid="{00000000-0005-0000-0000-00001A030000}"/>
    <cellStyle name="Millares 17 2 2 2 2" xfId="3867" xr:uid="{C93DBCA7-E8CF-4844-A16C-98D02CD6E31B}"/>
    <cellStyle name="Millares 17 2 3" xfId="766" xr:uid="{00000000-0005-0000-0000-00001B030000}"/>
    <cellStyle name="Millares 17 2 3 2" xfId="2501" xr:uid="{00000000-0005-0000-0000-00001C030000}"/>
    <cellStyle name="Millares 17 2 3 2 2" xfId="3624" xr:uid="{4C733182-3E71-4B66-BBB3-3053C16BD595}"/>
    <cellStyle name="Millares 17 2 3 3" xfId="3376" xr:uid="{1C4E7A5D-8F96-47E9-8FA6-726D66D20289}"/>
    <cellStyle name="Millares 17 3" xfId="767" xr:uid="{00000000-0005-0000-0000-00001D030000}"/>
    <cellStyle name="Millares 17 3 2" xfId="2502" xr:uid="{00000000-0005-0000-0000-00001E030000}"/>
    <cellStyle name="Millares 17 3 2 2" xfId="3625" xr:uid="{F908FF19-5597-43D9-AE24-BF828384CC62}"/>
    <cellStyle name="Millares 17 3 3" xfId="2826" xr:uid="{00000000-0005-0000-0000-00001F030000}"/>
    <cellStyle name="Millares 17 3 3 2" xfId="3868" xr:uid="{355EB9FE-5641-4836-BAB9-799EDF354236}"/>
    <cellStyle name="Millares 17 3 4" xfId="3377" xr:uid="{C9361751-68CF-4B5F-8682-C7E7841C2B5E}"/>
    <cellStyle name="Millares 17 4" xfId="2500" xr:uid="{00000000-0005-0000-0000-000020030000}"/>
    <cellStyle name="Millares 17 4 2" xfId="3623" xr:uid="{1E65E0EC-D7F2-4FEF-B2E3-C76D55BD8AF7}"/>
    <cellStyle name="Millares 17 5" xfId="2824" xr:uid="{00000000-0005-0000-0000-000021030000}"/>
    <cellStyle name="Millares 17 5 2" xfId="3866" xr:uid="{DFABBAE3-C687-4735-BEC5-EFB9C3BFD1DB}"/>
    <cellStyle name="Millares 17 6" xfId="3375" xr:uid="{09BBA51C-D90A-4F4E-B5A7-85F79D95D5F9}"/>
    <cellStyle name="Millares 18" xfId="768" xr:uid="{00000000-0005-0000-0000-000022030000}"/>
    <cellStyle name="Millares 18 2" xfId="769" xr:uid="{00000000-0005-0000-0000-000023030000}"/>
    <cellStyle name="Millares 18 2 2" xfId="770" xr:uid="{00000000-0005-0000-0000-000024030000}"/>
    <cellStyle name="Millares 18 2 2 2" xfId="2828" xr:uid="{00000000-0005-0000-0000-000025030000}"/>
    <cellStyle name="Millares 18 2 2 2 2" xfId="3870" xr:uid="{D2D5237C-F31F-433E-888B-259D0F652A37}"/>
    <cellStyle name="Millares 18 2 3" xfId="771" xr:uid="{00000000-0005-0000-0000-000026030000}"/>
    <cellStyle name="Millares 18 2 3 2" xfId="2504" xr:uid="{00000000-0005-0000-0000-000027030000}"/>
    <cellStyle name="Millares 18 2 3 2 2" xfId="3627" xr:uid="{A37E19BD-FADC-4AF7-95C6-83EB765CC81A}"/>
    <cellStyle name="Millares 18 2 3 3" xfId="3379" xr:uid="{C605A841-8668-4D0A-B65A-B200E72C5EC2}"/>
    <cellStyle name="Millares 18 3" xfId="772" xr:uid="{00000000-0005-0000-0000-000028030000}"/>
    <cellStyle name="Millares 18 3 2" xfId="2505" xr:uid="{00000000-0005-0000-0000-000029030000}"/>
    <cellStyle name="Millares 18 3 2 2" xfId="3628" xr:uid="{1A9B4D89-F40F-4BC6-A91D-343F42929DAC}"/>
    <cellStyle name="Millares 18 3 3" xfId="2829" xr:uid="{00000000-0005-0000-0000-00002A030000}"/>
    <cellStyle name="Millares 18 3 3 2" xfId="3871" xr:uid="{0D0E6BE7-76C1-4B08-B5EF-49682DCBCBCD}"/>
    <cellStyle name="Millares 18 3 4" xfId="3380" xr:uid="{756B2152-9AE0-46AD-A927-374FB72212FC}"/>
    <cellStyle name="Millares 18 4" xfId="2503" xr:uid="{00000000-0005-0000-0000-00002B030000}"/>
    <cellStyle name="Millares 18 4 2" xfId="3626" xr:uid="{9AC55AC9-CA89-4B95-BAEC-10D0F34C198F}"/>
    <cellStyle name="Millares 18 5" xfId="2827" xr:uid="{00000000-0005-0000-0000-00002C030000}"/>
    <cellStyle name="Millares 18 5 2" xfId="3869" xr:uid="{1C49CD97-50C6-4E79-94B8-354DD0170D97}"/>
    <cellStyle name="Millares 18 6" xfId="3378" xr:uid="{17B9D288-0177-4053-8272-414385BE33EB}"/>
    <cellStyle name="Millares 19" xfId="773" xr:uid="{00000000-0005-0000-0000-00002D030000}"/>
    <cellStyle name="Millares 19 2" xfId="774" xr:uid="{00000000-0005-0000-0000-00002E030000}"/>
    <cellStyle name="Millares 19 2 2" xfId="775" xr:uid="{00000000-0005-0000-0000-00002F030000}"/>
    <cellStyle name="Millares 19 2 2 2" xfId="2831" xr:uid="{00000000-0005-0000-0000-000030030000}"/>
    <cellStyle name="Millares 19 2 2 2 2" xfId="3873" xr:uid="{70ADABBB-8192-4C12-876B-9E0415AE1DC5}"/>
    <cellStyle name="Millares 19 2 3" xfId="776" xr:uid="{00000000-0005-0000-0000-000031030000}"/>
    <cellStyle name="Millares 19 2 3 2" xfId="2507" xr:uid="{00000000-0005-0000-0000-000032030000}"/>
    <cellStyle name="Millares 19 2 3 2 2" xfId="3630" xr:uid="{66EF8685-1671-43AD-8D9F-6858DE34D252}"/>
    <cellStyle name="Millares 19 2 3 3" xfId="3382" xr:uid="{EBD8D091-F67B-46F1-9E9A-3A7DD0078C5E}"/>
    <cellStyle name="Millares 19 3" xfId="777" xr:uid="{00000000-0005-0000-0000-000033030000}"/>
    <cellStyle name="Millares 19 3 2" xfId="2508" xr:uid="{00000000-0005-0000-0000-000034030000}"/>
    <cellStyle name="Millares 19 3 2 2" xfId="3631" xr:uid="{8DE22F2D-E24A-450E-8D95-A4228FACB1E2}"/>
    <cellStyle name="Millares 19 3 3" xfId="2832" xr:uid="{00000000-0005-0000-0000-000035030000}"/>
    <cellStyle name="Millares 19 3 3 2" xfId="3874" xr:uid="{56B7D735-7C79-4404-826D-3895D8BCC28E}"/>
    <cellStyle name="Millares 19 3 4" xfId="3383" xr:uid="{D100B6D5-6017-4296-BDF3-042C829A1D2F}"/>
    <cellStyle name="Millares 19 4" xfId="2506" xr:uid="{00000000-0005-0000-0000-000036030000}"/>
    <cellStyle name="Millares 19 4 2" xfId="3629" xr:uid="{5A640735-1689-42D6-8CDB-3AA6E03D8944}"/>
    <cellStyle name="Millares 19 5" xfId="2830" xr:uid="{00000000-0005-0000-0000-000037030000}"/>
    <cellStyle name="Millares 19 5 2" xfId="3872" xr:uid="{1386A72E-9C49-404E-8F73-03734AE41F4E}"/>
    <cellStyle name="Millares 19 6" xfId="3381" xr:uid="{77152675-87B7-4849-B768-B5DCC40EAEE0}"/>
    <cellStyle name="Millares 2" xfId="290" xr:uid="{00000000-0005-0000-0000-000038030000}"/>
    <cellStyle name="Millares 2 10" xfId="778" xr:uid="{00000000-0005-0000-0000-000039030000}"/>
    <cellStyle name="Millares 2 10 2" xfId="2509" xr:uid="{00000000-0005-0000-0000-00003A030000}"/>
    <cellStyle name="Millares 2 10 2 2" xfId="2834" xr:uid="{00000000-0005-0000-0000-00003B030000}"/>
    <cellStyle name="Millares 2 10 2 2 2" xfId="3876" xr:uid="{9432BCF4-3257-4408-A0E1-A3BC6DC41CCC}"/>
    <cellStyle name="Millares 2 10 2 3" xfId="3632" xr:uid="{B2DA2C46-D601-4F5E-9F8F-ED534AD75669}"/>
    <cellStyle name="Millares 2 10 3" xfId="2833" xr:uid="{00000000-0005-0000-0000-00003C030000}"/>
    <cellStyle name="Millares 2 10 3 2" xfId="3875" xr:uid="{C0156BB8-D598-4078-A0AA-AEEADC2E5223}"/>
    <cellStyle name="Millares 2 10 4" xfId="3384" xr:uid="{1110B49E-8700-4845-9EA3-181E3B97BA44}"/>
    <cellStyle name="Millares 2 11" xfId="779" xr:uid="{00000000-0005-0000-0000-00003D030000}"/>
    <cellStyle name="Millares 2 11 2" xfId="2510" xr:uid="{00000000-0005-0000-0000-00003E030000}"/>
    <cellStyle name="Millares 2 11 2 2" xfId="2836" xr:uid="{00000000-0005-0000-0000-00003F030000}"/>
    <cellStyle name="Millares 2 11 2 2 2" xfId="3878" xr:uid="{FF113638-EDB2-4E5C-96E7-31CC45C6154E}"/>
    <cellStyle name="Millares 2 11 2 3" xfId="3633" xr:uid="{D307E8EA-7BD8-456D-B698-9AC69F07C913}"/>
    <cellStyle name="Millares 2 11 3" xfId="2835" xr:uid="{00000000-0005-0000-0000-000040030000}"/>
    <cellStyle name="Millares 2 11 3 2" xfId="3877" xr:uid="{6197B22D-5B02-43BA-906D-7C7ED505AEB4}"/>
    <cellStyle name="Millares 2 11 4" xfId="3385" xr:uid="{560E9F93-990E-459C-9C77-ACA831D74E0F}"/>
    <cellStyle name="Millares 2 12" xfId="780" xr:uid="{00000000-0005-0000-0000-000041030000}"/>
    <cellStyle name="Millares 2 12 2" xfId="781" xr:uid="{00000000-0005-0000-0000-000042030000}"/>
    <cellStyle name="Millares 2 12 2 2" xfId="2396" xr:uid="{00000000-0005-0000-0000-000043030000}"/>
    <cellStyle name="Millares 2 12 2 2 2" xfId="2697" xr:uid="{00000000-0005-0000-0000-000044030000}"/>
    <cellStyle name="Millares 2 12 2 2 2 2" xfId="3820" xr:uid="{DAD45A05-BAF7-4396-93E2-0A26949E4028}"/>
    <cellStyle name="Millares 2 12 2 2 3" xfId="3538" xr:uid="{E3CF9FC3-3A5A-4F28-BCB8-55F244DC33B2}"/>
    <cellStyle name="Millares 2 12 2 3" xfId="2838" xr:uid="{00000000-0005-0000-0000-000045030000}"/>
    <cellStyle name="Millares 2 12 2 3 2" xfId="3880" xr:uid="{CFF7ADAE-1B9F-4450-97D6-3BE1B7CFE2AB}"/>
    <cellStyle name="Millares 2 12 3" xfId="782" xr:uid="{00000000-0005-0000-0000-000046030000}"/>
    <cellStyle name="Millares 2 12 4" xfId="783" xr:uid="{00000000-0005-0000-0000-000047030000}"/>
    <cellStyle name="Millares 2 12 4 2" xfId="2511" xr:uid="{00000000-0005-0000-0000-000048030000}"/>
    <cellStyle name="Millares 2 12 4 2 2" xfId="3634" xr:uid="{94EAFEA0-14C2-45B8-953E-AF2208C649B6}"/>
    <cellStyle name="Millares 2 12 4 3" xfId="3386" xr:uid="{5A47B694-A35C-4F46-A19B-069F85768899}"/>
    <cellStyle name="Millares 2 12 5" xfId="2837" xr:uid="{00000000-0005-0000-0000-000049030000}"/>
    <cellStyle name="Millares 2 12 5 2" xfId="3879" xr:uid="{E3F6FB7A-EFD1-4FD7-90BC-1606F030E56F}"/>
    <cellStyle name="Millares 2 13" xfId="784" xr:uid="{00000000-0005-0000-0000-00004A030000}"/>
    <cellStyle name="Millares 2 13 2" xfId="2512" xr:uid="{00000000-0005-0000-0000-00004B030000}"/>
    <cellStyle name="Millares 2 13 2 2" xfId="2840" xr:uid="{00000000-0005-0000-0000-00004C030000}"/>
    <cellStyle name="Millares 2 13 2 2 2" xfId="3882" xr:uid="{6B573124-764E-424C-9AB0-48926341AA52}"/>
    <cellStyle name="Millares 2 13 2 3" xfId="3635" xr:uid="{FDB344BE-F6C9-4D93-AEF0-102CB436582A}"/>
    <cellStyle name="Millares 2 13 3" xfId="2839" xr:uid="{00000000-0005-0000-0000-00004D030000}"/>
    <cellStyle name="Millares 2 13 3 2" xfId="3881" xr:uid="{9F743DEB-0202-4EAB-897F-EA5D5E9756BB}"/>
    <cellStyle name="Millares 2 13 4" xfId="3387" xr:uid="{6F01FA14-4EA5-4073-857A-3E175448AB27}"/>
    <cellStyle name="Millares 2 14" xfId="785" xr:uid="{00000000-0005-0000-0000-00004E030000}"/>
    <cellStyle name="Millares 2 14 2" xfId="2513" xr:uid="{00000000-0005-0000-0000-00004F030000}"/>
    <cellStyle name="Millares 2 14 2 2" xfId="2842" xr:uid="{00000000-0005-0000-0000-000050030000}"/>
    <cellStyle name="Millares 2 14 2 2 2" xfId="3884" xr:uid="{B0224820-C223-4EA3-A859-F92A2CA9B7E7}"/>
    <cellStyle name="Millares 2 14 2 3" xfId="3636" xr:uid="{7184E905-3F60-439C-941E-12C5546A183F}"/>
    <cellStyle name="Millares 2 14 3" xfId="2841" xr:uid="{00000000-0005-0000-0000-000051030000}"/>
    <cellStyle name="Millares 2 14 3 2" xfId="3883" xr:uid="{5DC6461D-A0DC-44CA-95D1-B06CBEAA04CF}"/>
    <cellStyle name="Millares 2 14 4" xfId="3388" xr:uid="{103B933B-FC19-42EE-AF7D-4D116B8135FA}"/>
    <cellStyle name="Millares 2 15" xfId="786" xr:uid="{00000000-0005-0000-0000-000052030000}"/>
    <cellStyle name="Millares 2 15 2" xfId="2514" xr:uid="{00000000-0005-0000-0000-000053030000}"/>
    <cellStyle name="Millares 2 15 2 2" xfId="2844" xr:uid="{00000000-0005-0000-0000-000054030000}"/>
    <cellStyle name="Millares 2 15 2 2 2" xfId="3886" xr:uid="{1EB335E1-3C81-4C2A-8A02-133FDA225D19}"/>
    <cellStyle name="Millares 2 15 2 3" xfId="3637" xr:uid="{36CACDF9-DF88-40CD-8FA9-197CF4102408}"/>
    <cellStyle name="Millares 2 15 3" xfId="2843" xr:uid="{00000000-0005-0000-0000-000055030000}"/>
    <cellStyle name="Millares 2 15 3 2" xfId="3885" xr:uid="{D871E7C3-C3D2-4FC5-A3B6-90B2E4198908}"/>
    <cellStyle name="Millares 2 15 4" xfId="3389" xr:uid="{2F23A41D-0DCF-475F-8965-0F30C8CC88DB}"/>
    <cellStyle name="Millares 2 16" xfId="787" xr:uid="{00000000-0005-0000-0000-000056030000}"/>
    <cellStyle name="Millares 2 16 2" xfId="2515" xr:uid="{00000000-0005-0000-0000-000057030000}"/>
    <cellStyle name="Millares 2 16 2 2" xfId="2846" xr:uid="{00000000-0005-0000-0000-000058030000}"/>
    <cellStyle name="Millares 2 16 2 2 2" xfId="3888" xr:uid="{E3CA17F4-CDFC-4EDD-8ED5-1EAE3CCECACE}"/>
    <cellStyle name="Millares 2 16 2 3" xfId="3638" xr:uid="{14CBA6F2-8720-4376-8018-D3DFE5B3B37C}"/>
    <cellStyle name="Millares 2 16 3" xfId="2845" xr:uid="{00000000-0005-0000-0000-000059030000}"/>
    <cellStyle name="Millares 2 16 3 2" xfId="3887" xr:uid="{74DD47C4-F952-4EF7-B5D1-EA150BFED90D}"/>
    <cellStyle name="Millares 2 16 4" xfId="3390" xr:uid="{8592484B-BB16-47EB-874E-A9C59092586E}"/>
    <cellStyle name="Millares 2 17" xfId="788" xr:uid="{00000000-0005-0000-0000-00005A030000}"/>
    <cellStyle name="Millares 2 17 2" xfId="2516" xr:uid="{00000000-0005-0000-0000-00005B030000}"/>
    <cellStyle name="Millares 2 17 2 2" xfId="2848" xr:uid="{00000000-0005-0000-0000-00005C030000}"/>
    <cellStyle name="Millares 2 17 2 2 2" xfId="3890" xr:uid="{4B693156-69F7-41B7-8A72-002816795B8E}"/>
    <cellStyle name="Millares 2 17 2 3" xfId="3639" xr:uid="{CD1465D0-B695-4CA6-99FF-42F68C3FD4A8}"/>
    <cellStyle name="Millares 2 17 3" xfId="2847" xr:uid="{00000000-0005-0000-0000-00005D030000}"/>
    <cellStyle name="Millares 2 17 3 2" xfId="3889" xr:uid="{EB97C6FC-68B2-4F21-86D6-B70499BD0F06}"/>
    <cellStyle name="Millares 2 17 4" xfId="3391" xr:uid="{D47413D2-DB4D-416A-882D-CBDC7D38A8B0}"/>
    <cellStyle name="Millares 2 18" xfId="789" xr:uid="{00000000-0005-0000-0000-00005E030000}"/>
    <cellStyle name="Millares 2 18 2" xfId="2517" xr:uid="{00000000-0005-0000-0000-00005F030000}"/>
    <cellStyle name="Millares 2 18 2 2" xfId="2850" xr:uid="{00000000-0005-0000-0000-000060030000}"/>
    <cellStyle name="Millares 2 18 2 2 2" xfId="3892" xr:uid="{454CDD83-E80E-4BB3-832F-87A09E61B9EA}"/>
    <cellStyle name="Millares 2 18 2 3" xfId="3640" xr:uid="{7055EDD8-C98C-4D3E-808A-B7C851B308AE}"/>
    <cellStyle name="Millares 2 18 3" xfId="2849" xr:uid="{00000000-0005-0000-0000-000061030000}"/>
    <cellStyle name="Millares 2 18 3 2" xfId="3891" xr:uid="{1E10F79F-3604-4A90-9E86-0FC70C912412}"/>
    <cellStyle name="Millares 2 18 4" xfId="3392" xr:uid="{824A7E40-AE41-4D2B-83CC-A3586EDDC074}"/>
    <cellStyle name="Millares 2 19" xfId="790" xr:uid="{00000000-0005-0000-0000-000062030000}"/>
    <cellStyle name="Millares 2 19 2" xfId="2518" xr:uid="{00000000-0005-0000-0000-000063030000}"/>
    <cellStyle name="Millares 2 19 2 2" xfId="2852" xr:uid="{00000000-0005-0000-0000-000064030000}"/>
    <cellStyle name="Millares 2 19 2 2 2" xfId="3894" xr:uid="{B2462815-91FB-474C-9177-D8DB8ABEAB7B}"/>
    <cellStyle name="Millares 2 19 2 3" xfId="3641" xr:uid="{731D05C8-DABA-4D63-BD04-12D0935657F1}"/>
    <cellStyle name="Millares 2 19 3" xfId="2851" xr:uid="{00000000-0005-0000-0000-000065030000}"/>
    <cellStyle name="Millares 2 19 3 2" xfId="3893" xr:uid="{58AC2079-803E-448E-8820-0900FC70A0F0}"/>
    <cellStyle name="Millares 2 19 4" xfId="3393" xr:uid="{0549ECA0-E850-42B4-B688-A7DECA60662B}"/>
    <cellStyle name="Millares 2 2" xfId="291" xr:uid="{00000000-0005-0000-0000-000066030000}"/>
    <cellStyle name="Millares 2 2 2" xfId="387" xr:uid="{00000000-0005-0000-0000-000067030000}"/>
    <cellStyle name="Millares 2 2 2 2" xfId="793" xr:uid="{00000000-0005-0000-0000-000068030000}"/>
    <cellStyle name="Millares 2 2 2 2 2" xfId="2520" xr:uid="{00000000-0005-0000-0000-000069030000}"/>
    <cellStyle name="Millares 2 2 2 2 2 2" xfId="3643" xr:uid="{A3EC8085-0FFB-4D29-8E08-6C8846CD207D}"/>
    <cellStyle name="Millares 2 2 2 2 3" xfId="2854" xr:uid="{00000000-0005-0000-0000-00006A030000}"/>
    <cellStyle name="Millares 2 2 2 2 3 2" xfId="3896" xr:uid="{1E409BA6-6136-44EB-A17E-064E7597D566}"/>
    <cellStyle name="Millares 2 2 2 2 4" xfId="3395" xr:uid="{4F355C25-A8AC-4B61-A660-786FA9C646DA}"/>
    <cellStyle name="Millares 2 2 2 3" xfId="792" xr:uid="{00000000-0005-0000-0000-00006B030000}"/>
    <cellStyle name="Millares 2 2 2 3 2" xfId="2519" xr:uid="{00000000-0005-0000-0000-00006C030000}"/>
    <cellStyle name="Millares 2 2 2 3 2 2" xfId="3642" xr:uid="{671FDFEA-BC72-4100-BA6E-D2C35B7F8371}"/>
    <cellStyle name="Millares 2 2 2 3 3" xfId="2855" xr:uid="{00000000-0005-0000-0000-00006D030000}"/>
    <cellStyle name="Millares 2 2 2 3 4" xfId="3394" xr:uid="{65FDF3EC-C904-4CC5-9210-284F52A6C18B}"/>
    <cellStyle name="Millares 2 2 2 4" xfId="2460" xr:uid="{00000000-0005-0000-0000-00006E030000}"/>
    <cellStyle name="Millares 2 2 2 4 2" xfId="2856" xr:uid="{00000000-0005-0000-0000-00006F030000}"/>
    <cellStyle name="Millares 2 2 2 4 2 2" xfId="3897" xr:uid="{02A11F0D-A71A-479C-961D-1C9601A751D1}"/>
    <cellStyle name="Millares 2 2 2 4 3" xfId="3583" xr:uid="{AC8F680D-CB06-403C-8EF4-FE45CC75BF07}"/>
    <cellStyle name="Millares 2 2 2 5" xfId="3334" xr:uid="{75AB16FC-C15B-4DD9-A914-12A3920F8837}"/>
    <cellStyle name="Millares 2 2 3" xfId="794" xr:uid="{00000000-0005-0000-0000-000070030000}"/>
    <cellStyle name="Millares 2 2 3 2" xfId="2397" xr:uid="{00000000-0005-0000-0000-000071030000}"/>
    <cellStyle name="Millares 2 2 4" xfId="791" xr:uid="{00000000-0005-0000-0000-000072030000}"/>
    <cellStyle name="Millares 2 2 4 2" xfId="2857" xr:uid="{00000000-0005-0000-0000-000073030000}"/>
    <cellStyle name="Millares 2 2 5" xfId="2431" xr:uid="{00000000-0005-0000-0000-000074030000}"/>
    <cellStyle name="Millares 2 2 5 2" xfId="2858" xr:uid="{00000000-0005-0000-0000-000075030000}"/>
    <cellStyle name="Millares 2 2 5 3" xfId="3554" xr:uid="{3444996F-DF3D-4E9C-ABFD-703672875D0E}"/>
    <cellStyle name="Millares 2 2 6" xfId="2853" xr:uid="{00000000-0005-0000-0000-000076030000}"/>
    <cellStyle name="Millares 2 2 6 2" xfId="3895" xr:uid="{FF035794-A910-4AB7-A69D-02C007131C93}"/>
    <cellStyle name="Millares 2 2 7" xfId="3301" xr:uid="{0DF09E36-7BA5-4DA3-9395-D7F75B59A101}"/>
    <cellStyle name="Millares 2 20" xfId="795" xr:uid="{00000000-0005-0000-0000-000077030000}"/>
    <cellStyle name="Millares 2 20 2" xfId="2521" xr:uid="{00000000-0005-0000-0000-000078030000}"/>
    <cellStyle name="Millares 2 20 2 2" xfId="2860" xr:uid="{00000000-0005-0000-0000-000079030000}"/>
    <cellStyle name="Millares 2 20 2 2 2" xfId="3899" xr:uid="{145810D0-D776-4194-B1CE-CE53331C8193}"/>
    <cellStyle name="Millares 2 20 2 3" xfId="3644" xr:uid="{15FF7E11-2235-4765-9037-91428DCC6E81}"/>
    <cellStyle name="Millares 2 20 3" xfId="2859" xr:uid="{00000000-0005-0000-0000-00007A030000}"/>
    <cellStyle name="Millares 2 20 3 2" xfId="3898" xr:uid="{6027AD94-9904-40BF-876A-7ECD98E62854}"/>
    <cellStyle name="Millares 2 20 4" xfId="3396" xr:uid="{D792C77F-5A23-4905-8BB2-217F9C0E82C9}"/>
    <cellStyle name="Millares 2 21" xfId="796" xr:uid="{00000000-0005-0000-0000-00007B030000}"/>
    <cellStyle name="Millares 2 21 2" xfId="2522" xr:uid="{00000000-0005-0000-0000-00007C030000}"/>
    <cellStyle name="Millares 2 21 2 2" xfId="2862" xr:uid="{00000000-0005-0000-0000-00007D030000}"/>
    <cellStyle name="Millares 2 21 2 2 2" xfId="3901" xr:uid="{AFDF22E8-89D8-4800-A007-3E6FA9E66FCA}"/>
    <cellStyle name="Millares 2 21 2 3" xfId="3645" xr:uid="{3E3D2B95-BBC1-4D97-94BE-F13D88B281B9}"/>
    <cellStyle name="Millares 2 21 3" xfId="2861" xr:uid="{00000000-0005-0000-0000-00007E030000}"/>
    <cellStyle name="Millares 2 21 3 2" xfId="3900" xr:uid="{596E4DC6-8721-4DE6-B63B-9EEBE31550B5}"/>
    <cellStyle name="Millares 2 21 4" xfId="3397" xr:uid="{B451AB0E-183C-4F4D-9202-E3F0D7759955}"/>
    <cellStyle name="Millares 2 22" xfId="797" xr:uid="{00000000-0005-0000-0000-00007F030000}"/>
    <cellStyle name="Millares 2 22 2" xfId="2523" xr:uid="{00000000-0005-0000-0000-000080030000}"/>
    <cellStyle name="Millares 2 22 2 2" xfId="2864" xr:uid="{00000000-0005-0000-0000-000081030000}"/>
    <cellStyle name="Millares 2 22 2 2 2" xfId="3903" xr:uid="{17CD84D5-082C-47E3-81CD-9B7A7641F7D4}"/>
    <cellStyle name="Millares 2 22 2 3" xfId="3646" xr:uid="{80EA7365-D718-43CE-A71C-44618056DC73}"/>
    <cellStyle name="Millares 2 22 3" xfId="2863" xr:uid="{00000000-0005-0000-0000-000082030000}"/>
    <cellStyle name="Millares 2 22 3 2" xfId="3902" xr:uid="{78BD6ACA-374B-4787-98AF-6DF25DD0826D}"/>
    <cellStyle name="Millares 2 22 4" xfId="3398" xr:uid="{381F68BF-6A70-42F6-A1FB-5C309F74E89B}"/>
    <cellStyle name="Millares 2 23" xfId="798" xr:uid="{00000000-0005-0000-0000-000083030000}"/>
    <cellStyle name="Millares 2 23 2" xfId="2524" xr:uid="{00000000-0005-0000-0000-000084030000}"/>
    <cellStyle name="Millares 2 23 2 2" xfId="2866" xr:uid="{00000000-0005-0000-0000-000085030000}"/>
    <cellStyle name="Millares 2 23 2 2 2" xfId="3905" xr:uid="{987DA9C7-5746-4E3A-B2A9-8AEE21384523}"/>
    <cellStyle name="Millares 2 23 2 3" xfId="3647" xr:uid="{40C4ECC3-298A-4CB9-835D-1291BF710911}"/>
    <cellStyle name="Millares 2 23 3" xfId="2865" xr:uid="{00000000-0005-0000-0000-000086030000}"/>
    <cellStyle name="Millares 2 23 3 2" xfId="3904" xr:uid="{6A8F9EC0-2A96-402B-8914-5001A84BB193}"/>
    <cellStyle name="Millares 2 23 4" xfId="3399" xr:uid="{9DA7C828-58E7-4712-B9BB-D01393B215A0}"/>
    <cellStyle name="Millares 2 24" xfId="799" xr:uid="{00000000-0005-0000-0000-000087030000}"/>
    <cellStyle name="Millares 2 24 2" xfId="2525" xr:uid="{00000000-0005-0000-0000-000088030000}"/>
    <cellStyle name="Millares 2 24 2 2" xfId="2868" xr:uid="{00000000-0005-0000-0000-000089030000}"/>
    <cellStyle name="Millares 2 24 2 2 2" xfId="3907" xr:uid="{DAB07977-18FC-4FA2-8196-35FC3825E7F4}"/>
    <cellStyle name="Millares 2 24 2 3" xfId="3648" xr:uid="{A3785C1D-922F-42A3-8E5E-90FD2627CD60}"/>
    <cellStyle name="Millares 2 24 3" xfId="2867" xr:uid="{00000000-0005-0000-0000-00008A030000}"/>
    <cellStyle name="Millares 2 24 3 2" xfId="3906" xr:uid="{598E1E2D-F2EA-47CB-93BF-63232226CC14}"/>
    <cellStyle name="Millares 2 24 4" xfId="3400" xr:uid="{2D73E59E-6E54-451E-BA18-155A0E1258E4}"/>
    <cellStyle name="Millares 2 25" xfId="800" xr:uid="{00000000-0005-0000-0000-00008B030000}"/>
    <cellStyle name="Millares 2 25 2" xfId="2526" xr:uid="{00000000-0005-0000-0000-00008C030000}"/>
    <cellStyle name="Millares 2 25 2 2" xfId="2870" xr:uid="{00000000-0005-0000-0000-00008D030000}"/>
    <cellStyle name="Millares 2 25 2 2 2" xfId="3909" xr:uid="{23935036-5160-4385-8AE0-6AAFC22BDE90}"/>
    <cellStyle name="Millares 2 25 2 3" xfId="3649" xr:uid="{FCBB815C-8598-4DA2-9820-C19966F484CB}"/>
    <cellStyle name="Millares 2 25 3" xfId="2869" xr:uid="{00000000-0005-0000-0000-00008E030000}"/>
    <cellStyle name="Millares 2 25 3 2" xfId="3908" xr:uid="{94ABC5CC-A7E5-46BE-B6A7-980324B8D445}"/>
    <cellStyle name="Millares 2 25 4" xfId="3401" xr:uid="{4F7AAB85-DA7B-4379-A1A7-8C47266CF30E}"/>
    <cellStyle name="Millares 2 26" xfId="801" xr:uid="{00000000-0005-0000-0000-00008F030000}"/>
    <cellStyle name="Millares 2 26 2" xfId="2527" xr:uid="{00000000-0005-0000-0000-000090030000}"/>
    <cellStyle name="Millares 2 26 2 2" xfId="2872" xr:uid="{00000000-0005-0000-0000-000091030000}"/>
    <cellStyle name="Millares 2 26 2 2 2" xfId="3911" xr:uid="{61D16974-C411-4B35-BEA1-3BC1D5F5C399}"/>
    <cellStyle name="Millares 2 26 2 3" xfId="3650" xr:uid="{B4DAD358-F05E-474A-A033-1364B5F42CDE}"/>
    <cellStyle name="Millares 2 26 3" xfId="2871" xr:uid="{00000000-0005-0000-0000-000092030000}"/>
    <cellStyle name="Millares 2 26 3 2" xfId="3910" xr:uid="{1052CB28-CAE3-489F-8A84-CC93BBB8B787}"/>
    <cellStyle name="Millares 2 26 4" xfId="3402" xr:uid="{39730663-E162-4CE0-8EC5-2F34184D77CE}"/>
    <cellStyle name="Millares 2 27" xfId="802" xr:uid="{00000000-0005-0000-0000-000093030000}"/>
    <cellStyle name="Millares 2 27 2" xfId="2528" xr:uid="{00000000-0005-0000-0000-000094030000}"/>
    <cellStyle name="Millares 2 27 2 2" xfId="2874" xr:uid="{00000000-0005-0000-0000-000095030000}"/>
    <cellStyle name="Millares 2 27 2 2 2" xfId="3913" xr:uid="{CB29D923-4806-4A71-8573-5D8159AF73F0}"/>
    <cellStyle name="Millares 2 27 2 3" xfId="3651" xr:uid="{BF86D49F-CA40-4C1D-8803-C2B5F3463000}"/>
    <cellStyle name="Millares 2 27 3" xfId="2873" xr:uid="{00000000-0005-0000-0000-000096030000}"/>
    <cellStyle name="Millares 2 27 3 2" xfId="3912" xr:uid="{3F235212-8219-4F1D-BD65-D480993C0A2C}"/>
    <cellStyle name="Millares 2 27 4" xfId="3403" xr:uid="{C1478305-04F0-4BCB-B3EC-F89FA11F144F}"/>
    <cellStyle name="Millares 2 28" xfId="803" xr:uid="{00000000-0005-0000-0000-000097030000}"/>
    <cellStyle name="Millares 2 28 2" xfId="2529" xr:uid="{00000000-0005-0000-0000-000098030000}"/>
    <cellStyle name="Millares 2 28 2 2" xfId="2876" xr:uid="{00000000-0005-0000-0000-000099030000}"/>
    <cellStyle name="Millares 2 28 2 2 2" xfId="3915" xr:uid="{3EBD2D91-B09B-41DF-B263-0F233F66B58A}"/>
    <cellStyle name="Millares 2 28 2 3" xfId="3652" xr:uid="{9EDC738B-7278-46C9-87D5-E688CB03C5E8}"/>
    <cellStyle name="Millares 2 28 3" xfId="2875" xr:uid="{00000000-0005-0000-0000-00009A030000}"/>
    <cellStyle name="Millares 2 28 3 2" xfId="3914" xr:uid="{AEB57EB5-DB85-4386-BB39-88C795B7D6B4}"/>
    <cellStyle name="Millares 2 28 4" xfId="3404" xr:uid="{4A17F639-01F4-4CD3-B5B8-1AF1C46F073C}"/>
    <cellStyle name="Millares 2 29" xfId="804" xr:uid="{00000000-0005-0000-0000-00009B030000}"/>
    <cellStyle name="Millares 2 29 2" xfId="2530" xr:uid="{00000000-0005-0000-0000-00009C030000}"/>
    <cellStyle name="Millares 2 29 2 2" xfId="2878" xr:uid="{00000000-0005-0000-0000-00009D030000}"/>
    <cellStyle name="Millares 2 29 2 2 2" xfId="3917" xr:uid="{178B0332-0C1B-4D31-BFF4-5E664E92D2FA}"/>
    <cellStyle name="Millares 2 29 2 3" xfId="3653" xr:uid="{10A18345-049A-4436-9243-1D6070C71312}"/>
    <cellStyle name="Millares 2 29 3" xfId="2877" xr:uid="{00000000-0005-0000-0000-00009E030000}"/>
    <cellStyle name="Millares 2 29 3 2" xfId="3916" xr:uid="{7BB042DC-F802-4288-8D29-EFE24CA305E5}"/>
    <cellStyle name="Millares 2 29 4" xfId="3405" xr:uid="{70821D1E-F1E8-45F2-BA7E-BA116AE9A3FC}"/>
    <cellStyle name="Millares 2 3" xfId="386" xr:uid="{00000000-0005-0000-0000-00009F030000}"/>
    <cellStyle name="Millares 2 3 2" xfId="805" xr:uid="{00000000-0005-0000-0000-0000A0030000}"/>
    <cellStyle name="Millares 2 3 2 2" xfId="2531" xr:uid="{00000000-0005-0000-0000-0000A1030000}"/>
    <cellStyle name="Millares 2 3 2 2 2" xfId="3654" xr:uid="{2E3EEE89-AD53-4E91-858F-3E5CDD166ED2}"/>
    <cellStyle name="Millares 2 3 2 3" xfId="2880" xr:uid="{00000000-0005-0000-0000-0000A2030000}"/>
    <cellStyle name="Millares 2 3 2 4" xfId="3406" xr:uid="{60598332-7A78-40BE-8B0B-0F82F88C5041}"/>
    <cellStyle name="Millares 2 3 3" xfId="2459" xr:uid="{00000000-0005-0000-0000-0000A3030000}"/>
    <cellStyle name="Millares 2 3 3 2" xfId="2881" xr:uid="{00000000-0005-0000-0000-0000A4030000}"/>
    <cellStyle name="Millares 2 3 3 2 2" xfId="3919" xr:uid="{48CA2A1E-E820-4099-AE47-2664C5E1F38E}"/>
    <cellStyle name="Millares 2 3 3 3" xfId="3582" xr:uid="{F9BF0113-4B80-49AC-A53C-E26B91CCF38D}"/>
    <cellStyle name="Millares 2 3 4" xfId="2879" xr:uid="{00000000-0005-0000-0000-0000A5030000}"/>
    <cellStyle name="Millares 2 3 4 2" xfId="3918" xr:uid="{51D9AFD3-5158-4947-A7D6-5D30F5C86FE4}"/>
    <cellStyle name="Millares 2 3 5" xfId="3333" xr:uid="{773308D2-7DA6-4AF0-A758-DA70354D2162}"/>
    <cellStyle name="Millares 2 30" xfId="806" xr:uid="{00000000-0005-0000-0000-0000A6030000}"/>
    <cellStyle name="Millares 2 30 2" xfId="2532" xr:uid="{00000000-0005-0000-0000-0000A7030000}"/>
    <cellStyle name="Millares 2 30 2 2" xfId="2883" xr:uid="{00000000-0005-0000-0000-0000A8030000}"/>
    <cellStyle name="Millares 2 30 2 2 2" xfId="3921" xr:uid="{159B0050-9254-4ABF-BEDE-686D3EDB69A1}"/>
    <cellStyle name="Millares 2 30 2 3" xfId="3655" xr:uid="{ED097D26-91D3-4BF1-BE91-C650DD01CB2F}"/>
    <cellStyle name="Millares 2 30 3" xfId="2882" xr:uid="{00000000-0005-0000-0000-0000A9030000}"/>
    <cellStyle name="Millares 2 30 3 2" xfId="3920" xr:uid="{C5832B2F-20EB-46D1-AF14-668D6B189AD0}"/>
    <cellStyle name="Millares 2 30 4" xfId="3407" xr:uid="{FD8FD646-B3F7-4E03-95C2-64D057193C61}"/>
    <cellStyle name="Millares 2 31" xfId="807" xr:uid="{00000000-0005-0000-0000-0000AA030000}"/>
    <cellStyle name="Millares 2 31 2" xfId="2533" xr:uid="{00000000-0005-0000-0000-0000AB030000}"/>
    <cellStyle name="Millares 2 31 2 2" xfId="2885" xr:uid="{00000000-0005-0000-0000-0000AC030000}"/>
    <cellStyle name="Millares 2 31 2 2 2" xfId="3923" xr:uid="{43EC0F75-F909-4B29-995D-71613E768335}"/>
    <cellStyle name="Millares 2 31 2 3" xfId="3656" xr:uid="{078D5198-7A63-42AD-9063-56101ADC1713}"/>
    <cellStyle name="Millares 2 31 3" xfId="2884" xr:uid="{00000000-0005-0000-0000-0000AD030000}"/>
    <cellStyle name="Millares 2 31 3 2" xfId="3922" xr:uid="{42E13F3E-F3C8-490A-9D69-89C633EFC1F2}"/>
    <cellStyle name="Millares 2 31 4" xfId="3408" xr:uid="{1BD0805E-92EE-4101-8FC4-48E430D562DE}"/>
    <cellStyle name="Millares 2 32" xfId="808" xr:uid="{00000000-0005-0000-0000-0000AE030000}"/>
    <cellStyle name="Millares 2 32 2" xfId="2534" xr:uid="{00000000-0005-0000-0000-0000AF030000}"/>
    <cellStyle name="Millares 2 32 2 2" xfId="2887" xr:uid="{00000000-0005-0000-0000-0000B0030000}"/>
    <cellStyle name="Millares 2 32 2 2 2" xfId="3925" xr:uid="{5A3F64D0-9018-4A18-968F-CA47EEBC6E3C}"/>
    <cellStyle name="Millares 2 32 2 3" xfId="3657" xr:uid="{C7555EEF-C8C3-4D5B-94A4-62824B12B9D8}"/>
    <cellStyle name="Millares 2 32 3" xfId="2886" xr:uid="{00000000-0005-0000-0000-0000B1030000}"/>
    <cellStyle name="Millares 2 32 3 2" xfId="3924" xr:uid="{A86A6D54-D2FA-447C-9C33-060347FD0E3C}"/>
    <cellStyle name="Millares 2 32 4" xfId="3409" xr:uid="{3AD57DC6-9903-42A8-A15F-D582C421DCA3}"/>
    <cellStyle name="Millares 2 33" xfId="809" xr:uid="{00000000-0005-0000-0000-0000B2030000}"/>
    <cellStyle name="Millares 2 33 2" xfId="2535" xr:uid="{00000000-0005-0000-0000-0000B3030000}"/>
    <cellStyle name="Millares 2 33 2 2" xfId="2889" xr:uid="{00000000-0005-0000-0000-0000B4030000}"/>
    <cellStyle name="Millares 2 33 2 2 2" xfId="3927" xr:uid="{F7042CA9-1F4C-4336-9EE8-F19DC99A2C91}"/>
    <cellStyle name="Millares 2 33 2 3" xfId="3658" xr:uid="{B3A7D663-E1CC-450A-94FE-3645EDA76743}"/>
    <cellStyle name="Millares 2 33 3" xfId="2888" xr:uid="{00000000-0005-0000-0000-0000B5030000}"/>
    <cellStyle name="Millares 2 33 3 2" xfId="3926" xr:uid="{796A18BE-DC90-4988-A8F4-372DF3EEAD80}"/>
    <cellStyle name="Millares 2 33 4" xfId="3410" xr:uid="{3525005F-A1A2-47C8-88B4-13A31DC48065}"/>
    <cellStyle name="Millares 2 34" xfId="810" xr:uid="{00000000-0005-0000-0000-0000B6030000}"/>
    <cellStyle name="Millares 2 34 2" xfId="2536" xr:uid="{00000000-0005-0000-0000-0000B7030000}"/>
    <cellStyle name="Millares 2 34 2 2" xfId="2891" xr:uid="{00000000-0005-0000-0000-0000B8030000}"/>
    <cellStyle name="Millares 2 34 2 2 2" xfId="3929" xr:uid="{B9E409FC-ABDE-4940-AD88-A73F72183DE0}"/>
    <cellStyle name="Millares 2 34 2 3" xfId="3659" xr:uid="{6F9D9EEB-343C-4EE6-8FA8-98A3F636DBFF}"/>
    <cellStyle name="Millares 2 34 3" xfId="2890" xr:uid="{00000000-0005-0000-0000-0000B9030000}"/>
    <cellStyle name="Millares 2 34 3 2" xfId="3928" xr:uid="{42F8794B-EF19-407A-92D6-2BC34DDEC287}"/>
    <cellStyle name="Millares 2 34 4" xfId="3411" xr:uid="{9583BC98-10D1-434E-B749-545BCAFA75C2}"/>
    <cellStyle name="Millares 2 35" xfId="811" xr:uid="{00000000-0005-0000-0000-0000BA030000}"/>
    <cellStyle name="Millares 2 35 2" xfId="2537" xr:uid="{00000000-0005-0000-0000-0000BB030000}"/>
    <cellStyle name="Millares 2 35 2 2" xfId="2893" xr:uid="{00000000-0005-0000-0000-0000BC030000}"/>
    <cellStyle name="Millares 2 35 2 2 2" xfId="3931" xr:uid="{AFDA7E29-B23F-4264-BC94-8176A546A112}"/>
    <cellStyle name="Millares 2 35 2 3" xfId="3660" xr:uid="{8F56DF83-0DD8-4E10-9459-AA5D1A92C735}"/>
    <cellStyle name="Millares 2 35 3" xfId="2892" xr:uid="{00000000-0005-0000-0000-0000BD030000}"/>
    <cellStyle name="Millares 2 35 3 2" xfId="3930" xr:uid="{6ED40D6E-9AB1-499B-AB9B-CAF6F230B624}"/>
    <cellStyle name="Millares 2 35 4" xfId="3412" xr:uid="{61DE8239-8706-4062-B39F-5F19AAB82E5B}"/>
    <cellStyle name="Millares 2 36" xfId="812" xr:uid="{00000000-0005-0000-0000-0000BE030000}"/>
    <cellStyle name="Millares 2 36 2" xfId="2538" xr:uid="{00000000-0005-0000-0000-0000BF030000}"/>
    <cellStyle name="Millares 2 36 2 2" xfId="2895" xr:uid="{00000000-0005-0000-0000-0000C0030000}"/>
    <cellStyle name="Millares 2 36 2 2 2" xfId="3933" xr:uid="{0D59CC61-AE23-4742-8740-A5CAF4941362}"/>
    <cellStyle name="Millares 2 36 2 3" xfId="3661" xr:uid="{2E16BD75-E917-42FF-BE38-CF5D8F4C898B}"/>
    <cellStyle name="Millares 2 36 3" xfId="2894" xr:uid="{00000000-0005-0000-0000-0000C1030000}"/>
    <cellStyle name="Millares 2 36 3 2" xfId="3932" xr:uid="{08E80903-04C3-472A-8139-894699F01FE6}"/>
    <cellStyle name="Millares 2 36 4" xfId="3413" xr:uid="{CA73F05C-A666-4D3F-8125-2B6D41D7B75E}"/>
    <cellStyle name="Millares 2 37" xfId="813" xr:uid="{00000000-0005-0000-0000-0000C2030000}"/>
    <cellStyle name="Millares 2 37 2" xfId="2539" xr:uid="{00000000-0005-0000-0000-0000C3030000}"/>
    <cellStyle name="Millares 2 37 2 2" xfId="2897" xr:uid="{00000000-0005-0000-0000-0000C4030000}"/>
    <cellStyle name="Millares 2 37 2 2 2" xfId="3935" xr:uid="{D33B13C9-9C2C-4E79-B1E5-FC8AEA2B963E}"/>
    <cellStyle name="Millares 2 37 2 3" xfId="3662" xr:uid="{FFDA1FB5-652C-4463-B0C8-07AE5D8053C1}"/>
    <cellStyle name="Millares 2 37 3" xfId="2896" xr:uid="{00000000-0005-0000-0000-0000C5030000}"/>
    <cellStyle name="Millares 2 37 3 2" xfId="3934" xr:uid="{D59405E6-C162-4750-AA4F-7240E502ACE8}"/>
    <cellStyle name="Millares 2 37 4" xfId="3414" xr:uid="{863FA9EB-06B5-442A-872A-D21882A8AD34}"/>
    <cellStyle name="Millares 2 38" xfId="814" xr:uid="{00000000-0005-0000-0000-0000C6030000}"/>
    <cellStyle name="Millares 2 38 2" xfId="2540" xr:uid="{00000000-0005-0000-0000-0000C7030000}"/>
    <cellStyle name="Millares 2 38 2 2" xfId="2899" xr:uid="{00000000-0005-0000-0000-0000C8030000}"/>
    <cellStyle name="Millares 2 38 2 2 2" xfId="3937" xr:uid="{7A6FB953-FCB5-4066-91F6-BE2548009C1B}"/>
    <cellStyle name="Millares 2 38 2 3" xfId="3663" xr:uid="{9FAAAB36-BBC2-496F-B4B3-13312BCB4EE1}"/>
    <cellStyle name="Millares 2 38 3" xfId="2898" xr:uid="{00000000-0005-0000-0000-0000C9030000}"/>
    <cellStyle name="Millares 2 38 3 2" xfId="3936" xr:uid="{A1C54411-762E-44E9-91B0-211AD116E2DE}"/>
    <cellStyle name="Millares 2 38 4" xfId="3415" xr:uid="{9A336076-9BE1-4A26-9A33-43787C025115}"/>
    <cellStyle name="Millares 2 39" xfId="815" xr:uid="{00000000-0005-0000-0000-0000CA030000}"/>
    <cellStyle name="Millares 2 39 2" xfId="2541" xr:uid="{00000000-0005-0000-0000-0000CB030000}"/>
    <cellStyle name="Millares 2 39 2 2" xfId="2901" xr:uid="{00000000-0005-0000-0000-0000CC030000}"/>
    <cellStyle name="Millares 2 39 2 2 2" xfId="3939" xr:uid="{9D5E2481-4CB7-49E9-9506-918240DEDB03}"/>
    <cellStyle name="Millares 2 39 2 3" xfId="3664" xr:uid="{BF9ED1CE-ECAD-4098-AE86-65A1DEF6AF4E}"/>
    <cellStyle name="Millares 2 39 3" xfId="2900" xr:uid="{00000000-0005-0000-0000-0000CD030000}"/>
    <cellStyle name="Millares 2 39 3 2" xfId="3938" xr:uid="{F66584C7-D564-4130-9412-EEC157F991E2}"/>
    <cellStyle name="Millares 2 39 4" xfId="3416" xr:uid="{AED9DA7F-1438-44F1-84FD-1F3CC05C1150}"/>
    <cellStyle name="Millares 2 4" xfId="816" xr:uid="{00000000-0005-0000-0000-0000CE030000}"/>
    <cellStyle name="Millares 2 4 2" xfId="2542" xr:uid="{00000000-0005-0000-0000-0000CF030000}"/>
    <cellStyle name="Millares 2 4 2 2" xfId="2903" xr:uid="{00000000-0005-0000-0000-0000D0030000}"/>
    <cellStyle name="Millares 2 4 2 2 2" xfId="3941" xr:uid="{43A84958-EBF5-48F2-8234-68FC3D9D51A0}"/>
    <cellStyle name="Millares 2 4 2 3" xfId="3665" xr:uid="{23F331C1-FF37-4E3F-8150-4413628F1676}"/>
    <cellStyle name="Millares 2 4 3" xfId="2902" xr:uid="{00000000-0005-0000-0000-0000D1030000}"/>
    <cellStyle name="Millares 2 4 3 2" xfId="3940" xr:uid="{4A701FE7-CD9F-4E32-BF4C-2981888F49E3}"/>
    <cellStyle name="Millares 2 4 4" xfId="3417" xr:uid="{DE03F92E-050E-4813-94E3-6A7F37B5C496}"/>
    <cellStyle name="Millares 2 40" xfId="817" xr:uid="{00000000-0005-0000-0000-0000D2030000}"/>
    <cellStyle name="Millares 2 40 2" xfId="2543" xr:uid="{00000000-0005-0000-0000-0000D3030000}"/>
    <cellStyle name="Millares 2 40 2 2" xfId="2905" xr:uid="{00000000-0005-0000-0000-0000D4030000}"/>
    <cellStyle name="Millares 2 40 2 2 2" xfId="3943" xr:uid="{BBC0E662-112A-45ED-987E-99B64CF0DD6D}"/>
    <cellStyle name="Millares 2 40 2 3" xfId="3666" xr:uid="{6FFE3CF2-A40A-4D0A-8724-0E02F84116D1}"/>
    <cellStyle name="Millares 2 40 3" xfId="2904" xr:uid="{00000000-0005-0000-0000-0000D5030000}"/>
    <cellStyle name="Millares 2 40 3 2" xfId="3942" xr:uid="{396FEEDE-F64B-48A7-80D1-EBA71246318A}"/>
    <cellStyle name="Millares 2 40 4" xfId="3418" xr:uid="{43E8BE39-1DC3-4535-BD0B-D0538CB2A3ED}"/>
    <cellStyle name="Millares 2 41" xfId="818" xr:uid="{00000000-0005-0000-0000-0000D6030000}"/>
    <cellStyle name="Millares 2 41 2" xfId="2544" xr:uid="{00000000-0005-0000-0000-0000D7030000}"/>
    <cellStyle name="Millares 2 41 2 2" xfId="2907" xr:uid="{00000000-0005-0000-0000-0000D8030000}"/>
    <cellStyle name="Millares 2 41 2 2 2" xfId="3945" xr:uid="{A373FA74-BDCB-44AB-A3BD-07186A7C1B58}"/>
    <cellStyle name="Millares 2 41 2 3" xfId="3667" xr:uid="{273FCDA4-3658-47C6-8421-52788D3CE36C}"/>
    <cellStyle name="Millares 2 41 3" xfId="2906" xr:uid="{00000000-0005-0000-0000-0000D9030000}"/>
    <cellStyle name="Millares 2 41 3 2" xfId="3944" xr:uid="{D5135CE1-33C3-4044-9BDE-171FFB9293DA}"/>
    <cellStyle name="Millares 2 41 4" xfId="3419" xr:uid="{4A26FAB6-6CA4-43DB-B357-4B515829ACD4}"/>
    <cellStyle name="Millares 2 42" xfId="819" xr:uid="{00000000-0005-0000-0000-0000DA030000}"/>
    <cellStyle name="Millares 2 42 2" xfId="2545" xr:uid="{00000000-0005-0000-0000-0000DB030000}"/>
    <cellStyle name="Millares 2 42 2 2" xfId="2909" xr:uid="{00000000-0005-0000-0000-0000DC030000}"/>
    <cellStyle name="Millares 2 42 2 2 2" xfId="3947" xr:uid="{D07527F9-4883-4EB4-A195-AD4E43433210}"/>
    <cellStyle name="Millares 2 42 2 3" xfId="3668" xr:uid="{596A04B0-7C23-4769-9290-59983B3553CF}"/>
    <cellStyle name="Millares 2 42 3" xfId="2908" xr:uid="{00000000-0005-0000-0000-0000DD030000}"/>
    <cellStyle name="Millares 2 42 3 2" xfId="3946" xr:uid="{D4B80362-23D5-438C-8E8E-E4690F013728}"/>
    <cellStyle name="Millares 2 42 4" xfId="3420" xr:uid="{AFC85567-6128-4E75-B6E9-37D14D188D71}"/>
    <cellStyle name="Millares 2 43" xfId="820" xr:uid="{00000000-0005-0000-0000-0000DE030000}"/>
    <cellStyle name="Millares 2 43 2" xfId="2546" xr:uid="{00000000-0005-0000-0000-0000DF030000}"/>
    <cellStyle name="Millares 2 43 2 2" xfId="2911" xr:uid="{00000000-0005-0000-0000-0000E0030000}"/>
    <cellStyle name="Millares 2 43 2 2 2" xfId="3949" xr:uid="{04211AF3-43F5-4030-BA74-2EC3A3C4B19F}"/>
    <cellStyle name="Millares 2 43 2 3" xfId="3669" xr:uid="{56A79BF8-C8DF-43A3-9AAC-AD36BBAFFB3B}"/>
    <cellStyle name="Millares 2 43 3" xfId="2910" xr:uid="{00000000-0005-0000-0000-0000E1030000}"/>
    <cellStyle name="Millares 2 43 3 2" xfId="3948" xr:uid="{40D9BAB9-312C-4905-94BA-1F451D50700A}"/>
    <cellStyle name="Millares 2 43 4" xfId="3421" xr:uid="{C178E14B-F8BB-4F63-AA33-5CDBF1CE316B}"/>
    <cellStyle name="Millares 2 44" xfId="821" xr:uid="{00000000-0005-0000-0000-0000E2030000}"/>
    <cellStyle name="Millares 2 44 2" xfId="822" xr:uid="{00000000-0005-0000-0000-0000E3030000}"/>
    <cellStyle name="Millares 2 45" xfId="823" xr:uid="{00000000-0005-0000-0000-0000E4030000}"/>
    <cellStyle name="Millares 2 46" xfId="824" xr:uid="{00000000-0005-0000-0000-0000E5030000}"/>
    <cellStyle name="Millares 2 47" xfId="825" xr:uid="{00000000-0005-0000-0000-0000E6030000}"/>
    <cellStyle name="Millares 2 48" xfId="826" xr:uid="{00000000-0005-0000-0000-0000E7030000}"/>
    <cellStyle name="Millares 2 49" xfId="827" xr:uid="{00000000-0005-0000-0000-0000E8030000}"/>
    <cellStyle name="Millares 2 5" xfId="828" xr:uid="{00000000-0005-0000-0000-0000E9030000}"/>
    <cellStyle name="Millares 2 5 2" xfId="2547" xr:uid="{00000000-0005-0000-0000-0000EA030000}"/>
    <cellStyle name="Millares 2 5 2 2" xfId="2913" xr:uid="{00000000-0005-0000-0000-0000EB030000}"/>
    <cellStyle name="Millares 2 5 2 2 2" xfId="3951" xr:uid="{C26ECFD0-EFD4-446E-BF10-8CF9873670B3}"/>
    <cellStyle name="Millares 2 5 2 3" xfId="3670" xr:uid="{E3260DCA-F66D-4831-B779-DE411CBEB23E}"/>
    <cellStyle name="Millares 2 5 3" xfId="2912" xr:uid="{00000000-0005-0000-0000-0000EC030000}"/>
    <cellStyle name="Millares 2 5 3 2" xfId="3950" xr:uid="{4C410E66-11E1-4BE2-A21E-6A079EEE2E9F}"/>
    <cellStyle name="Millares 2 5 4" xfId="3422" xr:uid="{A4F9EC41-E3CC-48DF-BD2C-17242FD8C9DF}"/>
    <cellStyle name="Millares 2 50" xfId="829" xr:uid="{00000000-0005-0000-0000-0000ED030000}"/>
    <cellStyle name="Millares 2 51" xfId="830" xr:uid="{00000000-0005-0000-0000-0000EE030000}"/>
    <cellStyle name="Millares 2 52" xfId="831" xr:uid="{00000000-0005-0000-0000-0000EF030000}"/>
    <cellStyle name="Millares 2 53" xfId="832" xr:uid="{00000000-0005-0000-0000-0000F0030000}"/>
    <cellStyle name="Millares 2 54" xfId="833" xr:uid="{00000000-0005-0000-0000-0000F1030000}"/>
    <cellStyle name="Millares 2 55" xfId="834" xr:uid="{00000000-0005-0000-0000-0000F2030000}"/>
    <cellStyle name="Millares 2 56" xfId="835" xr:uid="{00000000-0005-0000-0000-0000F3030000}"/>
    <cellStyle name="Millares 2 57" xfId="836" xr:uid="{00000000-0005-0000-0000-0000F4030000}"/>
    <cellStyle name="Millares 2 58" xfId="837" xr:uid="{00000000-0005-0000-0000-0000F5030000}"/>
    <cellStyle name="Millares 2 59" xfId="838" xr:uid="{00000000-0005-0000-0000-0000F6030000}"/>
    <cellStyle name="Millares 2 6" xfId="839" xr:uid="{00000000-0005-0000-0000-0000F7030000}"/>
    <cellStyle name="Millares 2 6 2" xfId="2548" xr:uid="{00000000-0005-0000-0000-0000F8030000}"/>
    <cellStyle name="Millares 2 6 2 2" xfId="2915" xr:uid="{00000000-0005-0000-0000-0000F9030000}"/>
    <cellStyle name="Millares 2 6 2 2 2" xfId="3953" xr:uid="{47E0F110-1C2A-485D-A9CA-43001AD810D2}"/>
    <cellStyle name="Millares 2 6 2 3" xfId="3671" xr:uid="{90051138-F46A-4D15-B474-6CDA7A182117}"/>
    <cellStyle name="Millares 2 6 3" xfId="2914" xr:uid="{00000000-0005-0000-0000-0000FA030000}"/>
    <cellStyle name="Millares 2 6 3 2" xfId="3952" xr:uid="{DD535FA4-AC29-4ACB-986D-2D7E1236D95D}"/>
    <cellStyle name="Millares 2 6 4" xfId="3423" xr:uid="{07BA0D0C-27ED-4AD6-B42B-BE4F1A66CC6C}"/>
    <cellStyle name="Millares 2 60" xfId="840" xr:uid="{00000000-0005-0000-0000-0000FB030000}"/>
    <cellStyle name="Millares 2 61" xfId="841" xr:uid="{00000000-0005-0000-0000-0000FC030000}"/>
    <cellStyle name="Millares 2 62" xfId="842" xr:uid="{00000000-0005-0000-0000-0000FD030000}"/>
    <cellStyle name="Millares 2 63" xfId="843" xr:uid="{00000000-0005-0000-0000-0000FE030000}"/>
    <cellStyle name="Millares 2 64" xfId="844" xr:uid="{00000000-0005-0000-0000-0000FF030000}"/>
    <cellStyle name="Millares 2 65" xfId="845" xr:uid="{00000000-0005-0000-0000-000000040000}"/>
    <cellStyle name="Millares 2 66" xfId="846" xr:uid="{00000000-0005-0000-0000-000001040000}"/>
    <cellStyle name="Millares 2 67" xfId="847" xr:uid="{00000000-0005-0000-0000-000002040000}"/>
    <cellStyle name="Millares 2 68" xfId="848" xr:uid="{00000000-0005-0000-0000-000003040000}"/>
    <cellStyle name="Millares 2 69" xfId="849" xr:uid="{00000000-0005-0000-0000-000004040000}"/>
    <cellStyle name="Millares 2 7" xfId="850" xr:uid="{00000000-0005-0000-0000-000005040000}"/>
    <cellStyle name="Millares 2 7 2" xfId="2549" xr:uid="{00000000-0005-0000-0000-000006040000}"/>
    <cellStyle name="Millares 2 7 2 2" xfId="2917" xr:uid="{00000000-0005-0000-0000-000007040000}"/>
    <cellStyle name="Millares 2 7 2 2 2" xfId="3955" xr:uid="{CE461DB7-2F8A-4891-9677-0B57E976C6DF}"/>
    <cellStyle name="Millares 2 7 2 3" xfId="3672" xr:uid="{7EA676A7-F35A-404D-B7ED-4E3DA76BA711}"/>
    <cellStyle name="Millares 2 7 3" xfId="2916" xr:uid="{00000000-0005-0000-0000-000008040000}"/>
    <cellStyle name="Millares 2 7 3 2" xfId="3954" xr:uid="{2BAE41CE-1B24-4F79-866E-BDA21184A9AC}"/>
    <cellStyle name="Millares 2 7 4" xfId="3424" xr:uid="{C03D3B48-F4B2-4672-938D-1D40121B471C}"/>
    <cellStyle name="Millares 2 70" xfId="851" xr:uid="{00000000-0005-0000-0000-000009040000}"/>
    <cellStyle name="Millares 2 71" xfId="852" xr:uid="{00000000-0005-0000-0000-00000A040000}"/>
    <cellStyle name="Millares 2 72" xfId="853" xr:uid="{00000000-0005-0000-0000-00000B040000}"/>
    <cellStyle name="Millares 2 73" xfId="854" xr:uid="{00000000-0005-0000-0000-00000C040000}"/>
    <cellStyle name="Millares 2 74" xfId="855" xr:uid="{00000000-0005-0000-0000-00000D040000}"/>
    <cellStyle name="Millares 2 75" xfId="856" xr:uid="{00000000-0005-0000-0000-00000E040000}"/>
    <cellStyle name="Millares 2 76" xfId="857" xr:uid="{00000000-0005-0000-0000-00000F040000}"/>
    <cellStyle name="Millares 2 76 2" xfId="858" xr:uid="{00000000-0005-0000-0000-000010040000}"/>
    <cellStyle name="Millares 2 76 3" xfId="2398" xr:uid="{00000000-0005-0000-0000-000011040000}"/>
    <cellStyle name="Millares 2 77" xfId="859" xr:uid="{00000000-0005-0000-0000-000012040000}"/>
    <cellStyle name="Millares 2 77 2" xfId="860" xr:uid="{00000000-0005-0000-0000-000013040000}"/>
    <cellStyle name="Millares 2 77 3" xfId="2918" xr:uid="{00000000-0005-0000-0000-000014040000}"/>
    <cellStyle name="Millares 2 77 3 2" xfId="3956" xr:uid="{50BD2B37-1C42-48CD-9488-AA506EE28213}"/>
    <cellStyle name="Millares 2 78" xfId="2390" xr:uid="{00000000-0005-0000-0000-000015040000}"/>
    <cellStyle name="Millares 2 78 2" xfId="2692" xr:uid="{00000000-0005-0000-0000-000016040000}"/>
    <cellStyle name="Millares 2 78 2 2" xfId="3815" xr:uid="{07F1345C-FD1C-4736-91C4-ACA5A92552AA}"/>
    <cellStyle name="Millares 2 78 3" xfId="2919" xr:uid="{00000000-0005-0000-0000-000017040000}"/>
    <cellStyle name="Millares 2 78 3 2" xfId="3957" xr:uid="{50405DD6-A543-4583-A163-1FCF27B08457}"/>
    <cellStyle name="Millares 2 78 4" xfId="3533" xr:uid="{7D2652A6-6261-49AA-8B6C-9FF19F48F931}"/>
    <cellStyle name="Millares 2 79" xfId="2395" xr:uid="{00000000-0005-0000-0000-000018040000}"/>
    <cellStyle name="Millares 2 79 2" xfId="2696" xr:uid="{00000000-0005-0000-0000-000019040000}"/>
    <cellStyle name="Millares 2 79 2 2" xfId="3819" xr:uid="{1EB104C9-4ADC-4171-8762-2FE22519B2AF}"/>
    <cellStyle name="Millares 2 79 3" xfId="3537" xr:uid="{AF87D58C-BF10-4E81-BD7A-727C2148CD5B}"/>
    <cellStyle name="Millares 2 8" xfId="861" xr:uid="{00000000-0005-0000-0000-00001A040000}"/>
    <cellStyle name="Millares 2 8 2" xfId="2550" xr:uid="{00000000-0005-0000-0000-00001B040000}"/>
    <cellStyle name="Millares 2 8 2 2" xfId="2921" xr:uid="{00000000-0005-0000-0000-00001C040000}"/>
    <cellStyle name="Millares 2 8 2 2 2" xfId="3959" xr:uid="{30003E61-1DEF-4D74-8C9F-4D9F79C9E590}"/>
    <cellStyle name="Millares 2 8 2 3" xfId="3673" xr:uid="{A1ACCB67-9AC0-4B1F-B4C6-767F2FF929FE}"/>
    <cellStyle name="Millares 2 8 3" xfId="2920" xr:uid="{00000000-0005-0000-0000-00001D040000}"/>
    <cellStyle name="Millares 2 8 3 2" xfId="3958" xr:uid="{8EDDBF55-F330-4C48-9784-1310156607F2}"/>
    <cellStyle name="Millares 2 8 4" xfId="3425" xr:uid="{C1B6F1BD-F659-4A2F-99BC-59160664C7F2}"/>
    <cellStyle name="Millares 2 80" xfId="2430" xr:uid="{00000000-0005-0000-0000-00001E040000}"/>
    <cellStyle name="Millares 2 80 2" xfId="3553" xr:uid="{591BD67F-E272-4701-9150-ED96B6B069F2}"/>
    <cellStyle name="Millares 2 81" xfId="3300" xr:uid="{E5D26530-7649-4C2D-97A7-01BF4B43F20C}"/>
    <cellStyle name="Millares 2 9" xfId="862" xr:uid="{00000000-0005-0000-0000-00001F040000}"/>
    <cellStyle name="Millares 2 9 2" xfId="2551" xr:uid="{00000000-0005-0000-0000-000020040000}"/>
    <cellStyle name="Millares 2 9 2 2" xfId="2923" xr:uid="{00000000-0005-0000-0000-000021040000}"/>
    <cellStyle name="Millares 2 9 2 2 2" xfId="3961" xr:uid="{842C2752-9F43-4C86-9BB9-651F7F7147C0}"/>
    <cellStyle name="Millares 2 9 2 3" xfId="3674" xr:uid="{6D2F8C5E-6020-46CE-9F65-387EE4EF5278}"/>
    <cellStyle name="Millares 2 9 3" xfId="2922" xr:uid="{00000000-0005-0000-0000-000022040000}"/>
    <cellStyle name="Millares 2 9 3 2" xfId="3960" xr:uid="{887D44A6-97FA-4126-B482-9E259962F14E}"/>
    <cellStyle name="Millares 2 9 4" xfId="3426" xr:uid="{C24F0570-23B1-4556-B585-87722EF58A51}"/>
    <cellStyle name="Millares 20" xfId="863" xr:uid="{00000000-0005-0000-0000-000023040000}"/>
    <cellStyle name="Millares 20 2" xfId="864" xr:uid="{00000000-0005-0000-0000-000024040000}"/>
    <cellStyle name="Millares 20 2 2" xfId="865" xr:uid="{00000000-0005-0000-0000-000025040000}"/>
    <cellStyle name="Millares 20 2 2 2" xfId="2925" xr:uid="{00000000-0005-0000-0000-000026040000}"/>
    <cellStyle name="Millares 20 2 2 2 2" xfId="3963" xr:uid="{F2A63D33-D704-4695-B2AC-F63087C0EBF3}"/>
    <cellStyle name="Millares 20 2 3" xfId="866" xr:uid="{00000000-0005-0000-0000-000027040000}"/>
    <cellStyle name="Millares 20 2 3 2" xfId="2553" xr:uid="{00000000-0005-0000-0000-000028040000}"/>
    <cellStyle name="Millares 20 2 3 2 2" xfId="3676" xr:uid="{CA03421D-DDB4-4F2C-9790-A0AB4C4BE929}"/>
    <cellStyle name="Millares 20 2 3 3" xfId="3428" xr:uid="{23C265CB-3EDC-4522-82F9-558B8D654E2C}"/>
    <cellStyle name="Millares 20 3" xfId="867" xr:uid="{00000000-0005-0000-0000-000029040000}"/>
    <cellStyle name="Millares 20 3 2" xfId="2554" xr:uid="{00000000-0005-0000-0000-00002A040000}"/>
    <cellStyle name="Millares 20 3 2 2" xfId="3677" xr:uid="{623CC39A-A822-4F07-9B26-D35B9F844F04}"/>
    <cellStyle name="Millares 20 3 3" xfId="2926" xr:uid="{00000000-0005-0000-0000-00002B040000}"/>
    <cellStyle name="Millares 20 3 3 2" xfId="3964" xr:uid="{E80D4E58-C05F-466D-BF0B-566DC63AF548}"/>
    <cellStyle name="Millares 20 3 4" xfId="3429" xr:uid="{C686B775-B9D6-46F7-97A1-A7F80A1C5923}"/>
    <cellStyle name="Millares 20 4" xfId="2552" xr:uid="{00000000-0005-0000-0000-00002C040000}"/>
    <cellStyle name="Millares 20 4 2" xfId="3675" xr:uid="{3C4E68BA-DE96-4221-A325-E758B5BEF305}"/>
    <cellStyle name="Millares 20 5" xfId="2924" xr:uid="{00000000-0005-0000-0000-00002D040000}"/>
    <cellStyle name="Millares 20 5 2" xfId="3962" xr:uid="{208DF068-E17D-4D88-B417-7405BD509FF6}"/>
    <cellStyle name="Millares 20 6" xfId="3427" xr:uid="{AE8FF6AA-D982-41B4-A924-1F04A1530B01}"/>
    <cellStyle name="Millares 21" xfId="868" xr:uid="{00000000-0005-0000-0000-00002E040000}"/>
    <cellStyle name="Millares 21 2" xfId="869" xr:uid="{00000000-0005-0000-0000-00002F040000}"/>
    <cellStyle name="Millares 21 2 2" xfId="870" xr:uid="{00000000-0005-0000-0000-000030040000}"/>
    <cellStyle name="Millares 21 2 2 2" xfId="2928" xr:uid="{00000000-0005-0000-0000-000031040000}"/>
    <cellStyle name="Millares 21 2 2 2 2" xfId="3966" xr:uid="{32D2820C-3367-4929-A982-4AE6D6CDCBA4}"/>
    <cellStyle name="Millares 21 2 3" xfId="871" xr:uid="{00000000-0005-0000-0000-000032040000}"/>
    <cellStyle name="Millares 21 2 3 2" xfId="2556" xr:uid="{00000000-0005-0000-0000-000033040000}"/>
    <cellStyle name="Millares 21 2 3 2 2" xfId="3679" xr:uid="{F9EFD38A-E016-427D-8761-08385A36F2CB}"/>
    <cellStyle name="Millares 21 2 3 3" xfId="3431" xr:uid="{8681E36F-A811-49DA-9ACE-B3611C11C557}"/>
    <cellStyle name="Millares 21 3" xfId="872" xr:uid="{00000000-0005-0000-0000-000034040000}"/>
    <cellStyle name="Millares 21 3 2" xfId="2557" xr:uid="{00000000-0005-0000-0000-000035040000}"/>
    <cellStyle name="Millares 21 3 2 2" xfId="3680" xr:uid="{10CF284E-7146-423E-B063-9CAB0F4D0960}"/>
    <cellStyle name="Millares 21 3 3" xfId="2929" xr:uid="{00000000-0005-0000-0000-000036040000}"/>
    <cellStyle name="Millares 21 3 3 2" xfId="3967" xr:uid="{4EFDAC42-D385-493F-AD3B-AA99E6ED5409}"/>
    <cellStyle name="Millares 21 3 4" xfId="3432" xr:uid="{AA97E61C-5646-423E-A0BC-57E8EE6F2C27}"/>
    <cellStyle name="Millares 21 4" xfId="2555" xr:uid="{00000000-0005-0000-0000-000037040000}"/>
    <cellStyle name="Millares 21 4 2" xfId="3678" xr:uid="{0EBA4479-D2E3-4A0B-8029-CDB378381DC2}"/>
    <cellStyle name="Millares 21 5" xfId="2927" xr:uid="{00000000-0005-0000-0000-000038040000}"/>
    <cellStyle name="Millares 21 5 2" xfId="3965" xr:uid="{70994508-7A5D-4354-9888-98817D3B83BA}"/>
    <cellStyle name="Millares 21 6" xfId="3430" xr:uid="{8F78F23C-725A-49D9-ADB7-A6CD0718E3C3}"/>
    <cellStyle name="Millares 22" xfId="873" xr:uid="{00000000-0005-0000-0000-000039040000}"/>
    <cellStyle name="Millares 22 2" xfId="874" xr:uid="{00000000-0005-0000-0000-00003A040000}"/>
    <cellStyle name="Millares 22 2 2" xfId="875" xr:uid="{00000000-0005-0000-0000-00003B040000}"/>
    <cellStyle name="Millares 22 2 2 2" xfId="2931" xr:uid="{00000000-0005-0000-0000-00003C040000}"/>
    <cellStyle name="Millares 22 2 2 2 2" xfId="3969" xr:uid="{9FEA6E31-AE2F-4B45-9A7D-3555E0A6250F}"/>
    <cellStyle name="Millares 22 2 3" xfId="876" xr:uid="{00000000-0005-0000-0000-00003D040000}"/>
    <cellStyle name="Millares 22 2 3 2" xfId="2559" xr:uid="{00000000-0005-0000-0000-00003E040000}"/>
    <cellStyle name="Millares 22 2 3 2 2" xfId="3682" xr:uid="{32BEA85C-B9CE-412C-ADA5-9BA471C7CB33}"/>
    <cellStyle name="Millares 22 2 3 3" xfId="3434" xr:uid="{EC1B86BA-4CD1-46F4-A7C8-43FC334E5D16}"/>
    <cellStyle name="Millares 22 3" xfId="877" xr:uid="{00000000-0005-0000-0000-00003F040000}"/>
    <cellStyle name="Millares 22 3 2" xfId="2560" xr:uid="{00000000-0005-0000-0000-000040040000}"/>
    <cellStyle name="Millares 22 3 2 2" xfId="3683" xr:uid="{1E0BC602-23C5-4654-930C-E45C85993B9C}"/>
    <cellStyle name="Millares 22 3 3" xfId="2932" xr:uid="{00000000-0005-0000-0000-000041040000}"/>
    <cellStyle name="Millares 22 3 3 2" xfId="3970" xr:uid="{BBB8D584-45C3-4ACF-A3ED-92EAECF5FDCD}"/>
    <cellStyle name="Millares 22 3 4" xfId="3435" xr:uid="{400E2F18-72D0-4E0D-A921-16BF0A87B482}"/>
    <cellStyle name="Millares 22 4" xfId="2558" xr:uid="{00000000-0005-0000-0000-000042040000}"/>
    <cellStyle name="Millares 22 4 2" xfId="3681" xr:uid="{E35B9A60-37A8-4522-AA44-3A61BB5E6D26}"/>
    <cellStyle name="Millares 22 5" xfId="2930" xr:uid="{00000000-0005-0000-0000-000043040000}"/>
    <cellStyle name="Millares 22 5 2" xfId="3968" xr:uid="{2D505C39-38B4-4110-84FE-B3AE6E452CC9}"/>
    <cellStyle name="Millares 22 6" xfId="3433" xr:uid="{50D59BAB-2F1E-4F75-9AEE-1DA0A090957C}"/>
    <cellStyle name="Millares 23" xfId="878" xr:uid="{00000000-0005-0000-0000-000044040000}"/>
    <cellStyle name="Millares 23 2" xfId="879" xr:uid="{00000000-0005-0000-0000-000045040000}"/>
    <cellStyle name="Millares 23 2 2" xfId="2562" xr:uid="{00000000-0005-0000-0000-000046040000}"/>
    <cellStyle name="Millares 23 2 2 2" xfId="3685" xr:uid="{38D2F984-EA8B-447A-BC87-DD4C4563F717}"/>
    <cellStyle name="Millares 23 2 3" xfId="2934" xr:uid="{00000000-0005-0000-0000-000047040000}"/>
    <cellStyle name="Millares 23 2 3 2" xfId="3972" xr:uid="{400EE254-0197-4870-8198-05E741578BCC}"/>
    <cellStyle name="Millares 23 2 4" xfId="3437" xr:uid="{02C42623-795C-4056-8A1C-A8B7ECCC30A5}"/>
    <cellStyle name="Millares 23 3" xfId="2561" xr:uid="{00000000-0005-0000-0000-000048040000}"/>
    <cellStyle name="Millares 23 3 2" xfId="3684" xr:uid="{13E88428-8037-4716-A674-BF817E545AB8}"/>
    <cellStyle name="Millares 23 4" xfId="2933" xr:uid="{00000000-0005-0000-0000-000049040000}"/>
    <cellStyle name="Millares 23 4 2" xfId="3971" xr:uid="{960234F3-5915-490B-BB4B-44CEC30E58E8}"/>
    <cellStyle name="Millares 23 5" xfId="3436" xr:uid="{004B9379-2164-4A1D-83F6-1E8D07DCE227}"/>
    <cellStyle name="Millares 24" xfId="880" xr:uid="{00000000-0005-0000-0000-00004A040000}"/>
    <cellStyle name="Millares 24 2" xfId="881" xr:uid="{00000000-0005-0000-0000-00004B040000}"/>
    <cellStyle name="Millares 24 2 2" xfId="2935" xr:uid="{00000000-0005-0000-0000-00004C040000}"/>
    <cellStyle name="Millares 24 2 2 2" xfId="3973" xr:uid="{A7F8E14A-AC42-464C-AD32-43458AF1EFEC}"/>
    <cellStyle name="Millares 24 3" xfId="882" xr:uid="{00000000-0005-0000-0000-00004D040000}"/>
    <cellStyle name="Millares 24 4" xfId="2563" xr:uid="{00000000-0005-0000-0000-00004E040000}"/>
    <cellStyle name="Millares 24 4 2" xfId="3686" xr:uid="{CA14AB9E-6645-46D5-8CF5-78DF9BC8058D}"/>
    <cellStyle name="Millares 24 5" xfId="3438" xr:uid="{6EE7E065-2899-48F1-99DF-F5A65599F6D6}"/>
    <cellStyle name="Millares 25" xfId="883" xr:uid="{00000000-0005-0000-0000-00004F040000}"/>
    <cellStyle name="Millares 25 2" xfId="884" xr:uid="{00000000-0005-0000-0000-000050040000}"/>
    <cellStyle name="Millares 25 2 2" xfId="2565" xr:uid="{00000000-0005-0000-0000-000051040000}"/>
    <cellStyle name="Millares 25 2 2 2" xfId="3688" xr:uid="{DB56F0F4-81FE-412E-80CE-60D76D1E6AEA}"/>
    <cellStyle name="Millares 25 2 3" xfId="2937" xr:uid="{00000000-0005-0000-0000-000052040000}"/>
    <cellStyle name="Millares 25 2 3 2" xfId="3975" xr:uid="{A6AE4D13-4BA6-4803-9F42-8288C3ED255E}"/>
    <cellStyle name="Millares 25 2 4" xfId="3440" xr:uid="{C2EF7580-A8A3-4C76-965B-67BB17EEF0B9}"/>
    <cellStyle name="Millares 25 3" xfId="2564" xr:uid="{00000000-0005-0000-0000-000053040000}"/>
    <cellStyle name="Millares 25 3 2" xfId="3687" xr:uid="{4492919C-70FE-4607-A8B1-33236400480F}"/>
    <cellStyle name="Millares 25 4" xfId="2936" xr:uid="{00000000-0005-0000-0000-000054040000}"/>
    <cellStyle name="Millares 25 4 2" xfId="3974" xr:uid="{3B357C34-CBF2-40D9-A41E-19F26A7CE95A}"/>
    <cellStyle name="Millares 25 5" xfId="3439" xr:uid="{585A231D-BC89-447A-854B-61DEA56560DA}"/>
    <cellStyle name="Millares 26" xfId="885" xr:uid="{00000000-0005-0000-0000-000055040000}"/>
    <cellStyle name="Millares 26 2" xfId="886" xr:uid="{00000000-0005-0000-0000-000056040000}"/>
    <cellStyle name="Millares 26 2 2" xfId="2567" xr:uid="{00000000-0005-0000-0000-000057040000}"/>
    <cellStyle name="Millares 26 2 2 2" xfId="3690" xr:uid="{9ACCEA5E-4C18-4A75-BD8F-2EF82F545796}"/>
    <cellStyle name="Millares 26 2 3" xfId="2939" xr:uid="{00000000-0005-0000-0000-000058040000}"/>
    <cellStyle name="Millares 26 2 3 2" xfId="3977" xr:uid="{CF642E19-7C90-4F77-93F1-7D03A8F5CE18}"/>
    <cellStyle name="Millares 26 2 4" xfId="3442" xr:uid="{175BCD15-5FFD-4A5B-93C8-5DE4D42408F9}"/>
    <cellStyle name="Millares 26 3" xfId="2566" xr:uid="{00000000-0005-0000-0000-000059040000}"/>
    <cellStyle name="Millares 26 3 2" xfId="3689" xr:uid="{75E72EA6-387D-4F06-93AE-40555D6DC77D}"/>
    <cellStyle name="Millares 26 4" xfId="2938" xr:uid="{00000000-0005-0000-0000-00005A040000}"/>
    <cellStyle name="Millares 26 4 2" xfId="3976" xr:uid="{D47A5A01-D546-4C30-AE82-2B62EB7E08F5}"/>
    <cellStyle name="Millares 26 5" xfId="3441" xr:uid="{1CF4E90A-D953-42C0-9FAD-4CB6D54BF6C7}"/>
    <cellStyle name="Millares 27" xfId="887" xr:uid="{00000000-0005-0000-0000-00005B040000}"/>
    <cellStyle name="Millares 27 2" xfId="888" xr:uid="{00000000-0005-0000-0000-00005C040000}"/>
    <cellStyle name="Millares 27 2 2" xfId="2569" xr:uid="{00000000-0005-0000-0000-00005D040000}"/>
    <cellStyle name="Millares 27 2 2 2" xfId="3692" xr:uid="{D34290A2-6BF0-4E89-865F-F76000FBAE8B}"/>
    <cellStyle name="Millares 27 2 3" xfId="2941" xr:uid="{00000000-0005-0000-0000-00005E040000}"/>
    <cellStyle name="Millares 27 2 3 2" xfId="3979" xr:uid="{570C5990-DEEE-4E79-89BD-76EEF8839146}"/>
    <cellStyle name="Millares 27 2 4" xfId="3444" xr:uid="{87D73D1E-8CBE-4E30-B19D-E7108D36FF92}"/>
    <cellStyle name="Millares 27 3" xfId="2568" xr:uid="{00000000-0005-0000-0000-00005F040000}"/>
    <cellStyle name="Millares 27 3 2" xfId="3691" xr:uid="{8E6E2471-567B-40FD-A776-3C8895A6115F}"/>
    <cellStyle name="Millares 27 4" xfId="2940" xr:uid="{00000000-0005-0000-0000-000060040000}"/>
    <cellStyle name="Millares 27 4 2" xfId="3978" xr:uid="{F15558D1-2093-40D1-9038-14CB2A34CFFF}"/>
    <cellStyle name="Millares 27 5" xfId="3443" xr:uid="{7B6B5A51-2C71-49E5-9F4E-79274F289E50}"/>
    <cellStyle name="Millares 28" xfId="889" xr:uid="{00000000-0005-0000-0000-000061040000}"/>
    <cellStyle name="Millares 28 2" xfId="890" xr:uid="{00000000-0005-0000-0000-000062040000}"/>
    <cellStyle name="Millares 28 2 2" xfId="2571" xr:uid="{00000000-0005-0000-0000-000063040000}"/>
    <cellStyle name="Millares 28 2 2 2" xfId="3694" xr:uid="{6419F075-3962-486C-B254-B24C6D461383}"/>
    <cellStyle name="Millares 28 2 3" xfId="2943" xr:uid="{00000000-0005-0000-0000-000064040000}"/>
    <cellStyle name="Millares 28 2 3 2" xfId="3981" xr:uid="{AD0C6C59-4DA2-4D36-BF90-EAC92650B63C}"/>
    <cellStyle name="Millares 28 2 4" xfId="3446" xr:uid="{E9D12EDB-EF89-4554-8EB0-2680F457C550}"/>
    <cellStyle name="Millares 28 3" xfId="2570" xr:uid="{00000000-0005-0000-0000-000065040000}"/>
    <cellStyle name="Millares 28 3 2" xfId="3693" xr:uid="{7074FF87-DD4C-49D9-A54E-AEE163B7089C}"/>
    <cellStyle name="Millares 28 4" xfId="2942" xr:uid="{00000000-0005-0000-0000-000066040000}"/>
    <cellStyle name="Millares 28 4 2" xfId="3980" xr:uid="{74E1D1F9-954B-48A9-B277-DEFA5C0A19DA}"/>
    <cellStyle name="Millares 28 5" xfId="3445" xr:uid="{AD85ED93-4867-4BE7-943A-8095489732EE}"/>
    <cellStyle name="Millares 29" xfId="891" xr:uid="{00000000-0005-0000-0000-000067040000}"/>
    <cellStyle name="Millares 29 2" xfId="892" xr:uid="{00000000-0005-0000-0000-000068040000}"/>
    <cellStyle name="Millares 29 2 2" xfId="2573" xr:uid="{00000000-0005-0000-0000-000069040000}"/>
    <cellStyle name="Millares 29 2 2 2" xfId="3696" xr:uid="{AF35FBE4-D155-49C6-8D34-46B192E79222}"/>
    <cellStyle name="Millares 29 2 3" xfId="2945" xr:uid="{00000000-0005-0000-0000-00006A040000}"/>
    <cellStyle name="Millares 29 2 3 2" xfId="3983" xr:uid="{301A6007-CD79-4FFB-97E0-B9883AF88049}"/>
    <cellStyle name="Millares 29 2 4" xfId="3448" xr:uid="{C3112242-B3C6-447B-9E7C-660E73186FE2}"/>
    <cellStyle name="Millares 29 3" xfId="2572" xr:uid="{00000000-0005-0000-0000-00006B040000}"/>
    <cellStyle name="Millares 29 3 2" xfId="3695" xr:uid="{A1425864-60CC-428D-B4EC-2FDA26103D04}"/>
    <cellStyle name="Millares 29 4" xfId="2944" xr:uid="{00000000-0005-0000-0000-00006C040000}"/>
    <cellStyle name="Millares 29 4 2" xfId="3982" xr:uid="{BC9E3FE2-EDB4-4E5B-B0B5-C83492582A3A}"/>
    <cellStyle name="Millares 29 5" xfId="3447" xr:uid="{DC718B15-1984-4A9E-B08A-BD4490F0C710}"/>
    <cellStyle name="Millares 3" xfId="382" xr:uid="{00000000-0005-0000-0000-00006D040000}"/>
    <cellStyle name="Millares 3 10" xfId="894" xr:uid="{00000000-0005-0000-0000-00006E040000}"/>
    <cellStyle name="Millares 3 10 2" xfId="2575" xr:uid="{00000000-0005-0000-0000-00006F040000}"/>
    <cellStyle name="Millares 3 10 2 2" xfId="2947" xr:uid="{00000000-0005-0000-0000-000070040000}"/>
    <cellStyle name="Millares 3 10 2 2 2" xfId="3985" xr:uid="{CA3CF984-7AD9-47B4-B8A4-542EF0C91CA1}"/>
    <cellStyle name="Millares 3 10 2 3" xfId="3698" xr:uid="{B555F4DB-9F7F-4596-B81A-8484329C0B84}"/>
    <cellStyle name="Millares 3 10 3" xfId="2946" xr:uid="{00000000-0005-0000-0000-000071040000}"/>
    <cellStyle name="Millares 3 10 3 2" xfId="3984" xr:uid="{CEA23300-3D3B-4781-830D-F1DED2BDAAD5}"/>
    <cellStyle name="Millares 3 10 4" xfId="3450" xr:uid="{F303244C-FC65-4B96-805C-295101859C35}"/>
    <cellStyle name="Millares 3 11" xfId="895" xr:uid="{00000000-0005-0000-0000-000072040000}"/>
    <cellStyle name="Millares 3 11 2" xfId="2576" xr:uid="{00000000-0005-0000-0000-000073040000}"/>
    <cellStyle name="Millares 3 11 2 2" xfId="2949" xr:uid="{00000000-0005-0000-0000-000074040000}"/>
    <cellStyle name="Millares 3 11 2 2 2" xfId="3987" xr:uid="{17AEA15C-13B9-429E-9993-92FEB8384E15}"/>
    <cellStyle name="Millares 3 11 2 3" xfId="3699" xr:uid="{5E9B5233-5502-45A4-B5FD-41B79B03A590}"/>
    <cellStyle name="Millares 3 11 3" xfId="2948" xr:uid="{00000000-0005-0000-0000-000075040000}"/>
    <cellStyle name="Millares 3 11 3 2" xfId="3986" xr:uid="{BB12BC16-0F1B-4512-A71E-EBD8298E2DF9}"/>
    <cellStyle name="Millares 3 11 4" xfId="3451" xr:uid="{F3568720-2116-4125-B62B-CE60500228CD}"/>
    <cellStyle name="Millares 3 12" xfId="896" xr:uid="{00000000-0005-0000-0000-000076040000}"/>
    <cellStyle name="Millares 3 12 2" xfId="2577" xr:uid="{00000000-0005-0000-0000-000077040000}"/>
    <cellStyle name="Millares 3 12 2 2" xfId="2951" xr:uid="{00000000-0005-0000-0000-000078040000}"/>
    <cellStyle name="Millares 3 12 2 2 2" xfId="3989" xr:uid="{E5FBFCCF-BE3C-403A-B647-0E70074C044E}"/>
    <cellStyle name="Millares 3 12 2 3" xfId="3700" xr:uid="{6BF1E817-E966-406C-A474-210A0F660DA4}"/>
    <cellStyle name="Millares 3 12 3" xfId="2950" xr:uid="{00000000-0005-0000-0000-000079040000}"/>
    <cellStyle name="Millares 3 12 3 2" xfId="3988" xr:uid="{A48758A2-6A39-400F-A3A2-D5704DF0A954}"/>
    <cellStyle name="Millares 3 12 4" xfId="3452" xr:uid="{5843315D-A438-41F8-BE51-F0B44E4B7AD4}"/>
    <cellStyle name="Millares 3 13" xfId="897" xr:uid="{00000000-0005-0000-0000-00007A040000}"/>
    <cellStyle name="Millares 3 13 2" xfId="2578" xr:uid="{00000000-0005-0000-0000-00007B040000}"/>
    <cellStyle name="Millares 3 13 2 2" xfId="2953" xr:uid="{00000000-0005-0000-0000-00007C040000}"/>
    <cellStyle name="Millares 3 13 2 2 2" xfId="3991" xr:uid="{21D98D9C-D451-4BA1-BDB4-65805B8505A9}"/>
    <cellStyle name="Millares 3 13 2 3" xfId="3701" xr:uid="{844DF28F-8448-4490-B84A-0803731E38AE}"/>
    <cellStyle name="Millares 3 13 3" xfId="2952" xr:uid="{00000000-0005-0000-0000-00007D040000}"/>
    <cellStyle name="Millares 3 13 3 2" xfId="3990" xr:uid="{315291EC-DF79-4209-AF60-BA039B0C7C65}"/>
    <cellStyle name="Millares 3 13 4" xfId="3453" xr:uid="{DECAAF33-B263-4C36-9972-80378D073239}"/>
    <cellStyle name="Millares 3 14" xfId="898" xr:uid="{00000000-0005-0000-0000-00007E040000}"/>
    <cellStyle name="Millares 3 14 2" xfId="2579" xr:uid="{00000000-0005-0000-0000-00007F040000}"/>
    <cellStyle name="Millares 3 14 2 2" xfId="2955" xr:uid="{00000000-0005-0000-0000-000080040000}"/>
    <cellStyle name="Millares 3 14 2 2 2" xfId="3993" xr:uid="{94A4E144-CF5A-402F-8DFA-E153037D4CC4}"/>
    <cellStyle name="Millares 3 14 2 3" xfId="3702" xr:uid="{112F40E8-C4F9-4608-82E5-041FE7AF4133}"/>
    <cellStyle name="Millares 3 14 3" xfId="2954" xr:uid="{00000000-0005-0000-0000-000081040000}"/>
    <cellStyle name="Millares 3 14 3 2" xfId="3992" xr:uid="{5825D3D9-B094-414D-9003-20F1F98C631D}"/>
    <cellStyle name="Millares 3 14 4" xfId="3454" xr:uid="{69B6BA91-E5A2-4D1F-B7A6-296C097A6A09}"/>
    <cellStyle name="Millares 3 15" xfId="899" xr:uid="{00000000-0005-0000-0000-000082040000}"/>
    <cellStyle name="Millares 3 15 2" xfId="2580" xr:uid="{00000000-0005-0000-0000-000083040000}"/>
    <cellStyle name="Millares 3 15 2 2" xfId="2957" xr:uid="{00000000-0005-0000-0000-000084040000}"/>
    <cellStyle name="Millares 3 15 2 2 2" xfId="3995" xr:uid="{21A8F9A1-EF3E-4461-8433-3FAFFADAF121}"/>
    <cellStyle name="Millares 3 15 2 3" xfId="3703" xr:uid="{A611F79E-80EC-42F9-830E-61669256F160}"/>
    <cellStyle name="Millares 3 15 3" xfId="2956" xr:uid="{00000000-0005-0000-0000-000085040000}"/>
    <cellStyle name="Millares 3 15 3 2" xfId="3994" xr:uid="{85FE8985-CDCA-472D-9F8E-83D6CDCF863A}"/>
    <cellStyle name="Millares 3 15 4" xfId="3455" xr:uid="{DB6C633B-F8E4-4160-8DB5-871ED0A5C23B}"/>
    <cellStyle name="Millares 3 16" xfId="900" xr:uid="{00000000-0005-0000-0000-000086040000}"/>
    <cellStyle name="Millares 3 16 2" xfId="2581" xr:uid="{00000000-0005-0000-0000-000087040000}"/>
    <cellStyle name="Millares 3 16 2 2" xfId="2959" xr:uid="{00000000-0005-0000-0000-000088040000}"/>
    <cellStyle name="Millares 3 16 2 2 2" xfId="3997" xr:uid="{DA5A41B2-878F-4C7E-9121-387F80DF6ADC}"/>
    <cellStyle name="Millares 3 16 2 3" xfId="3704" xr:uid="{D5CE1736-AFB4-4161-B8AE-AC5862048115}"/>
    <cellStyle name="Millares 3 16 3" xfId="2958" xr:uid="{00000000-0005-0000-0000-000089040000}"/>
    <cellStyle name="Millares 3 16 3 2" xfId="3996" xr:uid="{76D50605-BE26-4EDE-B917-634D95EC4B26}"/>
    <cellStyle name="Millares 3 16 4" xfId="3456" xr:uid="{FCD6FF5E-4B82-46FC-97E9-3B087448F6AD}"/>
    <cellStyle name="Millares 3 17" xfId="901" xr:uid="{00000000-0005-0000-0000-00008A040000}"/>
    <cellStyle name="Millares 3 17 2" xfId="2582" xr:uid="{00000000-0005-0000-0000-00008B040000}"/>
    <cellStyle name="Millares 3 17 2 2" xfId="2961" xr:uid="{00000000-0005-0000-0000-00008C040000}"/>
    <cellStyle name="Millares 3 17 2 2 2" xfId="3999" xr:uid="{1A30E43C-F5B2-4B76-B42C-4BBE8805D0E2}"/>
    <cellStyle name="Millares 3 17 2 3" xfId="3705" xr:uid="{33DD8132-BF4E-450D-B8FF-3F4B2D9AFCA3}"/>
    <cellStyle name="Millares 3 17 3" xfId="2960" xr:uid="{00000000-0005-0000-0000-00008D040000}"/>
    <cellStyle name="Millares 3 17 3 2" xfId="3998" xr:uid="{726723AA-3059-44D2-806C-42BE7279FB58}"/>
    <cellStyle name="Millares 3 17 4" xfId="3457" xr:uid="{9A349C3A-6ED5-4129-8876-D6B3E9B15217}"/>
    <cellStyle name="Millares 3 18" xfId="902" xr:uid="{00000000-0005-0000-0000-00008E040000}"/>
    <cellStyle name="Millares 3 18 2" xfId="2583" xr:uid="{00000000-0005-0000-0000-00008F040000}"/>
    <cellStyle name="Millares 3 18 2 2" xfId="2963" xr:uid="{00000000-0005-0000-0000-000090040000}"/>
    <cellStyle name="Millares 3 18 2 2 2" xfId="4001" xr:uid="{7C749C8A-77DE-4227-9DD0-DD9D19937933}"/>
    <cellStyle name="Millares 3 18 2 3" xfId="3706" xr:uid="{E9451B09-7C55-4EC5-B370-AAC5481B51BB}"/>
    <cellStyle name="Millares 3 18 3" xfId="2962" xr:uid="{00000000-0005-0000-0000-000091040000}"/>
    <cellStyle name="Millares 3 18 3 2" xfId="4000" xr:uid="{53729568-59D5-4784-AE7E-9902F5F653A9}"/>
    <cellStyle name="Millares 3 18 4" xfId="3458" xr:uid="{1C11C8A7-3147-4AEC-9D79-1FDFD84F57C9}"/>
    <cellStyle name="Millares 3 19" xfId="903" xr:uid="{00000000-0005-0000-0000-000092040000}"/>
    <cellStyle name="Millares 3 19 2" xfId="2584" xr:uid="{00000000-0005-0000-0000-000093040000}"/>
    <cellStyle name="Millares 3 19 2 2" xfId="2965" xr:uid="{00000000-0005-0000-0000-000094040000}"/>
    <cellStyle name="Millares 3 19 2 2 2" xfId="4003" xr:uid="{8E6415EF-740B-469F-85B4-684A1AABC3FA}"/>
    <cellStyle name="Millares 3 19 2 3" xfId="3707" xr:uid="{D0AC6EC0-834F-41A2-9D2A-670400B86AF8}"/>
    <cellStyle name="Millares 3 19 3" xfId="2964" xr:uid="{00000000-0005-0000-0000-000095040000}"/>
    <cellStyle name="Millares 3 19 3 2" xfId="4002" xr:uid="{FD839D15-C4AF-4554-8C08-11ECD01986BD}"/>
    <cellStyle name="Millares 3 19 4" xfId="3459" xr:uid="{4438CDCC-CE06-4B90-AD18-9C8355C907A7}"/>
    <cellStyle name="Millares 3 2" xfId="904" xr:uid="{00000000-0005-0000-0000-000096040000}"/>
    <cellStyle name="Millares 3 2 2" xfId="2585" xr:uid="{00000000-0005-0000-0000-000097040000}"/>
    <cellStyle name="Millares 3 2 2 2" xfId="2967" xr:uid="{00000000-0005-0000-0000-000098040000}"/>
    <cellStyle name="Millares 3 2 2 3" xfId="3708" xr:uid="{912F74FC-23DA-45D9-9B62-027AC787E0FA}"/>
    <cellStyle name="Millares 3 2 3" xfId="2968" xr:uid="{00000000-0005-0000-0000-000099040000}"/>
    <cellStyle name="Millares 3 2 3 2" xfId="4005" xr:uid="{90A2DBE8-4DE5-40EE-A808-515CBCD5549D}"/>
    <cellStyle name="Millares 3 2 4" xfId="2966" xr:uid="{00000000-0005-0000-0000-00009A040000}"/>
    <cellStyle name="Millares 3 2 4 2" xfId="4004" xr:uid="{36018CD0-A46C-42C6-A8CE-FCC1BB26F8EE}"/>
    <cellStyle name="Millares 3 2 5" xfId="3460" xr:uid="{08A5421E-FF30-4A96-9E8C-940F169A19D5}"/>
    <cellStyle name="Millares 3 20" xfId="905" xr:uid="{00000000-0005-0000-0000-00009B040000}"/>
    <cellStyle name="Millares 3 20 2" xfId="2586" xr:uid="{00000000-0005-0000-0000-00009C040000}"/>
    <cellStyle name="Millares 3 20 2 2" xfId="2970" xr:uid="{00000000-0005-0000-0000-00009D040000}"/>
    <cellStyle name="Millares 3 20 2 2 2" xfId="4007" xr:uid="{30E89B01-A3BE-4B15-890E-798F252DE274}"/>
    <cellStyle name="Millares 3 20 2 3" xfId="3709" xr:uid="{E2ECC7B0-476D-4CBA-AD24-8611A6FD98A5}"/>
    <cellStyle name="Millares 3 20 3" xfId="2969" xr:uid="{00000000-0005-0000-0000-00009E040000}"/>
    <cellStyle name="Millares 3 20 3 2" xfId="4006" xr:uid="{D4A802D7-B718-4D11-BF9F-E2E0D80CA339}"/>
    <cellStyle name="Millares 3 20 4" xfId="3461" xr:uid="{E216E05F-1773-4C76-B416-79ED024A8242}"/>
    <cellStyle name="Millares 3 21" xfId="906" xr:uid="{00000000-0005-0000-0000-00009F040000}"/>
    <cellStyle name="Millares 3 21 2" xfId="2587" xr:uid="{00000000-0005-0000-0000-0000A0040000}"/>
    <cellStyle name="Millares 3 21 2 2" xfId="2972" xr:uid="{00000000-0005-0000-0000-0000A1040000}"/>
    <cellStyle name="Millares 3 21 2 2 2" xfId="4009" xr:uid="{1828BF6C-3C55-4D57-ADA7-85ED1D6B5BC2}"/>
    <cellStyle name="Millares 3 21 2 3" xfId="3710" xr:uid="{9AFEA078-639C-434D-BA49-CF9645B0D16D}"/>
    <cellStyle name="Millares 3 21 3" xfId="2971" xr:uid="{00000000-0005-0000-0000-0000A2040000}"/>
    <cellStyle name="Millares 3 21 3 2" xfId="4008" xr:uid="{B2B445C9-6F07-46B6-95B8-80927F4A3580}"/>
    <cellStyle name="Millares 3 21 4" xfId="3462" xr:uid="{96C4BF61-AA26-4358-BF5F-6A44BFF34AE6}"/>
    <cellStyle name="Millares 3 22" xfId="907" xr:uid="{00000000-0005-0000-0000-0000A3040000}"/>
    <cellStyle name="Millares 3 22 2" xfId="2588" xr:uid="{00000000-0005-0000-0000-0000A4040000}"/>
    <cellStyle name="Millares 3 22 2 2" xfId="2974" xr:uid="{00000000-0005-0000-0000-0000A5040000}"/>
    <cellStyle name="Millares 3 22 2 2 2" xfId="4011" xr:uid="{116A2AFB-69CD-4CBB-9875-C9267C79D1CA}"/>
    <cellStyle name="Millares 3 22 2 3" xfId="3711" xr:uid="{D5AC97DF-CAC1-44CB-941F-489FDEA786DD}"/>
    <cellStyle name="Millares 3 22 3" xfId="2973" xr:uid="{00000000-0005-0000-0000-0000A6040000}"/>
    <cellStyle name="Millares 3 22 3 2" xfId="4010" xr:uid="{0AB5B93A-27F3-40CD-826A-C5589483D607}"/>
    <cellStyle name="Millares 3 22 4" xfId="3463" xr:uid="{AFC2E236-CA62-4E9E-B10A-08CD5FE88B7B}"/>
    <cellStyle name="Millares 3 23" xfId="908" xr:uid="{00000000-0005-0000-0000-0000A7040000}"/>
    <cellStyle name="Millares 3 23 2" xfId="2589" xr:uid="{00000000-0005-0000-0000-0000A8040000}"/>
    <cellStyle name="Millares 3 23 2 2" xfId="2976" xr:uid="{00000000-0005-0000-0000-0000A9040000}"/>
    <cellStyle name="Millares 3 23 2 2 2" xfId="4013" xr:uid="{E98356F1-8D38-4B17-AF7F-D05279643FF3}"/>
    <cellStyle name="Millares 3 23 2 3" xfId="3712" xr:uid="{002288E7-0A64-4548-9EAE-D48B15A0DCDB}"/>
    <cellStyle name="Millares 3 23 3" xfId="2975" xr:uid="{00000000-0005-0000-0000-0000AA040000}"/>
    <cellStyle name="Millares 3 23 3 2" xfId="4012" xr:uid="{C259DFA2-92B7-4CD7-8061-2847083DF154}"/>
    <cellStyle name="Millares 3 23 4" xfId="3464" xr:uid="{8EA4F650-44A3-4644-8978-5F1363E4169A}"/>
    <cellStyle name="Millares 3 24" xfId="909" xr:uid="{00000000-0005-0000-0000-0000AB040000}"/>
    <cellStyle name="Millares 3 24 2" xfId="2590" xr:uid="{00000000-0005-0000-0000-0000AC040000}"/>
    <cellStyle name="Millares 3 24 2 2" xfId="2978" xr:uid="{00000000-0005-0000-0000-0000AD040000}"/>
    <cellStyle name="Millares 3 24 2 2 2" xfId="4015" xr:uid="{2AA7D1D9-D947-4395-A9C0-B7287015DE1B}"/>
    <cellStyle name="Millares 3 24 2 3" xfId="3713" xr:uid="{D1615DF8-9BF7-4F53-81EA-12CC1FA46AEF}"/>
    <cellStyle name="Millares 3 24 3" xfId="2977" xr:uid="{00000000-0005-0000-0000-0000AE040000}"/>
    <cellStyle name="Millares 3 24 3 2" xfId="4014" xr:uid="{B11007C7-75CA-462C-BC90-F228223A8501}"/>
    <cellStyle name="Millares 3 24 4" xfId="3465" xr:uid="{58BADE48-C1BC-4511-9FDF-420EBDD23461}"/>
    <cellStyle name="Millares 3 25" xfId="910" xr:uid="{00000000-0005-0000-0000-0000AF040000}"/>
    <cellStyle name="Millares 3 25 2" xfId="2591" xr:uid="{00000000-0005-0000-0000-0000B0040000}"/>
    <cellStyle name="Millares 3 25 2 2" xfId="2980" xr:uid="{00000000-0005-0000-0000-0000B1040000}"/>
    <cellStyle name="Millares 3 25 2 2 2" xfId="4017" xr:uid="{EF9DC2D1-03FD-41E1-9D31-B7D605129463}"/>
    <cellStyle name="Millares 3 25 2 3" xfId="3714" xr:uid="{2810FB1F-A049-4BB0-BC2F-029D3AF2867D}"/>
    <cellStyle name="Millares 3 25 3" xfId="2979" xr:uid="{00000000-0005-0000-0000-0000B2040000}"/>
    <cellStyle name="Millares 3 25 3 2" xfId="4016" xr:uid="{C6A4F154-B274-4AC4-9B9E-F66C871DB9A1}"/>
    <cellStyle name="Millares 3 25 4" xfId="3466" xr:uid="{EB18946F-1C14-4751-9259-0CBC0412EAFE}"/>
    <cellStyle name="Millares 3 26" xfId="911" xr:uid="{00000000-0005-0000-0000-0000B3040000}"/>
    <cellStyle name="Millares 3 26 2" xfId="2592" xr:uid="{00000000-0005-0000-0000-0000B4040000}"/>
    <cellStyle name="Millares 3 26 2 2" xfId="2982" xr:uid="{00000000-0005-0000-0000-0000B5040000}"/>
    <cellStyle name="Millares 3 26 2 2 2" xfId="4019" xr:uid="{720B2BD0-A491-4791-B24F-85581AD4BBFC}"/>
    <cellStyle name="Millares 3 26 2 3" xfId="3715" xr:uid="{C75AF861-BA72-456C-B4BC-3EEB8EED3B83}"/>
    <cellStyle name="Millares 3 26 3" xfId="2981" xr:uid="{00000000-0005-0000-0000-0000B6040000}"/>
    <cellStyle name="Millares 3 26 3 2" xfId="4018" xr:uid="{C8F9831A-5536-4E03-8569-B9494CE405D4}"/>
    <cellStyle name="Millares 3 26 4" xfId="3467" xr:uid="{D089CBD6-A4F7-4F9E-A014-F0E1EA86BC60}"/>
    <cellStyle name="Millares 3 27" xfId="912" xr:uid="{00000000-0005-0000-0000-0000B7040000}"/>
    <cellStyle name="Millares 3 27 2" xfId="2593" xr:uid="{00000000-0005-0000-0000-0000B8040000}"/>
    <cellStyle name="Millares 3 27 2 2" xfId="2984" xr:uid="{00000000-0005-0000-0000-0000B9040000}"/>
    <cellStyle name="Millares 3 27 2 2 2" xfId="4021" xr:uid="{22E748BD-7F44-4D72-8255-57F515CD5170}"/>
    <cellStyle name="Millares 3 27 2 3" xfId="3716" xr:uid="{D5FC9629-99BA-4E2F-A189-F42CA666143F}"/>
    <cellStyle name="Millares 3 27 3" xfId="2983" xr:uid="{00000000-0005-0000-0000-0000BA040000}"/>
    <cellStyle name="Millares 3 27 3 2" xfId="4020" xr:uid="{1D214F79-DA76-45C7-8265-C830F595914D}"/>
    <cellStyle name="Millares 3 27 4" xfId="3468" xr:uid="{AE0003B7-A0D4-453D-B87E-1C42ABEA89AD}"/>
    <cellStyle name="Millares 3 28" xfId="913" xr:uid="{00000000-0005-0000-0000-0000BB040000}"/>
    <cellStyle name="Millares 3 28 2" xfId="2594" xr:uid="{00000000-0005-0000-0000-0000BC040000}"/>
    <cellStyle name="Millares 3 28 2 2" xfId="2986" xr:uid="{00000000-0005-0000-0000-0000BD040000}"/>
    <cellStyle name="Millares 3 28 2 2 2" xfId="4023" xr:uid="{40DB1D42-5C84-4710-B795-1690D8CF15BB}"/>
    <cellStyle name="Millares 3 28 2 3" xfId="3717" xr:uid="{3E06A82A-3848-4715-8BB5-D46C357DF7AC}"/>
    <cellStyle name="Millares 3 28 3" xfId="2985" xr:uid="{00000000-0005-0000-0000-0000BE040000}"/>
    <cellStyle name="Millares 3 28 3 2" xfId="4022" xr:uid="{803F26B4-685D-4FB3-A935-9C4D682A77DD}"/>
    <cellStyle name="Millares 3 28 4" xfId="3469" xr:uid="{A05B77DD-68F1-4DD0-9691-078812F32B16}"/>
    <cellStyle name="Millares 3 29" xfId="914" xr:uid="{00000000-0005-0000-0000-0000BF040000}"/>
    <cellStyle name="Millares 3 29 2" xfId="2595" xr:uid="{00000000-0005-0000-0000-0000C0040000}"/>
    <cellStyle name="Millares 3 29 2 2" xfId="2988" xr:uid="{00000000-0005-0000-0000-0000C1040000}"/>
    <cellStyle name="Millares 3 29 2 2 2" xfId="4025" xr:uid="{493140D1-296B-40D2-A259-B3707A358935}"/>
    <cellStyle name="Millares 3 29 2 3" xfId="3718" xr:uid="{54205FDF-54A4-40A2-911C-1DA3560D4480}"/>
    <cellStyle name="Millares 3 29 3" xfId="2987" xr:uid="{00000000-0005-0000-0000-0000C2040000}"/>
    <cellStyle name="Millares 3 29 3 2" xfId="4024" xr:uid="{C5A6DDA9-4444-46FC-985F-862B39C6B1D6}"/>
    <cellStyle name="Millares 3 29 4" xfId="3470" xr:uid="{4F095855-0148-401F-AEC2-52CB8A702CD7}"/>
    <cellStyle name="Millares 3 3" xfId="915" xr:uid="{00000000-0005-0000-0000-0000C3040000}"/>
    <cellStyle name="Millares 3 3 2" xfId="2596" xr:uid="{00000000-0005-0000-0000-0000C4040000}"/>
    <cellStyle name="Millares 3 3 2 2" xfId="2990" xr:uid="{00000000-0005-0000-0000-0000C5040000}"/>
    <cellStyle name="Millares 3 3 2 2 2" xfId="4027" xr:uid="{3E90C939-599A-4103-9C1E-7BB9EAA583CB}"/>
    <cellStyle name="Millares 3 3 2 3" xfId="3719" xr:uid="{50D6D99F-0F5D-4E90-9AD3-25B740AE4046}"/>
    <cellStyle name="Millares 3 3 3" xfId="2989" xr:uid="{00000000-0005-0000-0000-0000C6040000}"/>
    <cellStyle name="Millares 3 3 3 2" xfId="4026" xr:uid="{4CE83E99-BB66-4F97-9FDE-F6BEEBB0E38E}"/>
    <cellStyle name="Millares 3 3 4" xfId="3471" xr:uid="{8AD9F299-4FB3-4D8E-A17F-8722BEFB3377}"/>
    <cellStyle name="Millares 3 30" xfId="916" xr:uid="{00000000-0005-0000-0000-0000C7040000}"/>
    <cellStyle name="Millares 3 30 2" xfId="2597" xr:uid="{00000000-0005-0000-0000-0000C8040000}"/>
    <cellStyle name="Millares 3 30 2 2" xfId="2992" xr:uid="{00000000-0005-0000-0000-0000C9040000}"/>
    <cellStyle name="Millares 3 30 2 2 2" xfId="4029" xr:uid="{18371617-182A-4578-AE46-580EFB8C4E24}"/>
    <cellStyle name="Millares 3 30 2 3" xfId="3720" xr:uid="{675F3CDA-AE07-492F-A508-A0EBE27AA722}"/>
    <cellStyle name="Millares 3 30 3" xfId="2991" xr:uid="{00000000-0005-0000-0000-0000CA040000}"/>
    <cellStyle name="Millares 3 30 3 2" xfId="4028" xr:uid="{1917138A-5AAB-4156-B134-96D8B8625038}"/>
    <cellStyle name="Millares 3 30 4" xfId="3472" xr:uid="{FF1444B0-D707-420F-8D12-A42DD42B2CBC}"/>
    <cellStyle name="Millares 3 31" xfId="917" xr:uid="{00000000-0005-0000-0000-0000CB040000}"/>
    <cellStyle name="Millares 3 31 2" xfId="2598" xr:uid="{00000000-0005-0000-0000-0000CC040000}"/>
    <cellStyle name="Millares 3 31 2 2" xfId="2994" xr:uid="{00000000-0005-0000-0000-0000CD040000}"/>
    <cellStyle name="Millares 3 31 2 2 2" xfId="4031" xr:uid="{5210340E-051E-4CC5-971B-4B5FB3681310}"/>
    <cellStyle name="Millares 3 31 2 3" xfId="3721" xr:uid="{B1DE1C53-9420-42D0-BDCC-13842C408934}"/>
    <cellStyle name="Millares 3 31 3" xfId="2993" xr:uid="{00000000-0005-0000-0000-0000CE040000}"/>
    <cellStyle name="Millares 3 31 3 2" xfId="4030" xr:uid="{BF041330-FB38-4C2F-A481-9674613C995D}"/>
    <cellStyle name="Millares 3 31 4" xfId="3473" xr:uid="{A8D76F32-8FF3-4A0F-9C08-C6F30B146901}"/>
    <cellStyle name="Millares 3 32" xfId="918" xr:uid="{00000000-0005-0000-0000-0000CF040000}"/>
    <cellStyle name="Millares 3 32 2" xfId="2599" xr:uid="{00000000-0005-0000-0000-0000D0040000}"/>
    <cellStyle name="Millares 3 32 2 2" xfId="2996" xr:uid="{00000000-0005-0000-0000-0000D1040000}"/>
    <cellStyle name="Millares 3 32 2 2 2" xfId="4033" xr:uid="{E9E06C50-14C8-4F16-B2F2-D714246B85A4}"/>
    <cellStyle name="Millares 3 32 2 3" xfId="3722" xr:uid="{EB61A2CB-B2BC-4756-9DF1-4877F99E45C0}"/>
    <cellStyle name="Millares 3 32 3" xfId="2995" xr:uid="{00000000-0005-0000-0000-0000D2040000}"/>
    <cellStyle name="Millares 3 32 3 2" xfId="4032" xr:uid="{C7D243A4-B73A-4317-8BC5-1820BE8A9323}"/>
    <cellStyle name="Millares 3 32 4" xfId="3474" xr:uid="{B884B508-E39F-4302-8343-F887B5C4EE50}"/>
    <cellStyle name="Millares 3 33" xfId="919" xr:uid="{00000000-0005-0000-0000-0000D3040000}"/>
    <cellStyle name="Millares 3 33 2" xfId="920" xr:uid="{00000000-0005-0000-0000-0000D4040000}"/>
    <cellStyle name="Millares 3 33 2 2" xfId="2600" xr:uid="{00000000-0005-0000-0000-0000D5040000}"/>
    <cellStyle name="Millares 3 33 2 2 2" xfId="2998" xr:uid="{00000000-0005-0000-0000-0000D6040000}"/>
    <cellStyle name="Millares 3 33 2 2 2 2" xfId="4035" xr:uid="{A7E30F51-AA94-49CC-ADEB-4696C349092B}"/>
    <cellStyle name="Millares 3 33 2 2 3" xfId="3723" xr:uid="{FDBEAAB3-79E6-424D-8B6C-FBD3E9DB1C1F}"/>
    <cellStyle name="Millares 3 33 2 3" xfId="2997" xr:uid="{00000000-0005-0000-0000-0000D7040000}"/>
    <cellStyle name="Millares 3 33 2 3 2" xfId="4034" xr:uid="{01974E9B-C803-4082-B987-C94715161845}"/>
    <cellStyle name="Millares 3 33 2 4" xfId="3475" xr:uid="{E819703A-B1E3-48F8-BC9C-587E41C456CB}"/>
    <cellStyle name="Millares 3 33 3" xfId="921" xr:uid="{00000000-0005-0000-0000-0000D8040000}"/>
    <cellStyle name="Millares 3 33 4" xfId="922" xr:uid="{00000000-0005-0000-0000-0000D9040000}"/>
    <cellStyle name="Millares 3 34" xfId="923" xr:uid="{00000000-0005-0000-0000-0000DA040000}"/>
    <cellStyle name="Millares 3 35" xfId="924" xr:uid="{00000000-0005-0000-0000-0000DB040000}"/>
    <cellStyle name="Millares 3 36" xfId="925" xr:uid="{00000000-0005-0000-0000-0000DC040000}"/>
    <cellStyle name="Millares 3 37" xfId="926" xr:uid="{00000000-0005-0000-0000-0000DD040000}"/>
    <cellStyle name="Millares 3 38" xfId="927" xr:uid="{00000000-0005-0000-0000-0000DE040000}"/>
    <cellStyle name="Millares 3 39" xfId="928" xr:uid="{00000000-0005-0000-0000-0000DF040000}"/>
    <cellStyle name="Millares 3 4" xfId="929" xr:uid="{00000000-0005-0000-0000-0000E0040000}"/>
    <cellStyle name="Millares 3 4 2" xfId="2601" xr:uid="{00000000-0005-0000-0000-0000E1040000}"/>
    <cellStyle name="Millares 3 4 2 2" xfId="3000" xr:uid="{00000000-0005-0000-0000-0000E2040000}"/>
    <cellStyle name="Millares 3 4 2 2 2" xfId="4037" xr:uid="{F22F8D47-57CB-4A18-91C5-F740DDF957AB}"/>
    <cellStyle name="Millares 3 4 2 3" xfId="3724" xr:uid="{79661D9B-890C-4759-8313-E3F68F258AC0}"/>
    <cellStyle name="Millares 3 4 3" xfId="2999" xr:uid="{00000000-0005-0000-0000-0000E3040000}"/>
    <cellStyle name="Millares 3 4 3 2" xfId="4036" xr:uid="{586B378B-5F7D-42DC-801C-2BF05BDD5A93}"/>
    <cellStyle name="Millares 3 4 4" xfId="3476" xr:uid="{BD0BA84F-3F26-4D84-A7FA-F45AF37C74C1}"/>
    <cellStyle name="Millares 3 40" xfId="930" xr:uid="{00000000-0005-0000-0000-0000E4040000}"/>
    <cellStyle name="Millares 3 41" xfId="931" xr:uid="{00000000-0005-0000-0000-0000E5040000}"/>
    <cellStyle name="Millares 3 42" xfId="932" xr:uid="{00000000-0005-0000-0000-0000E6040000}"/>
    <cellStyle name="Millares 3 43" xfId="933" xr:uid="{00000000-0005-0000-0000-0000E7040000}"/>
    <cellStyle name="Millares 3 44" xfId="934" xr:uid="{00000000-0005-0000-0000-0000E8040000}"/>
    <cellStyle name="Millares 3 45" xfId="935" xr:uid="{00000000-0005-0000-0000-0000E9040000}"/>
    <cellStyle name="Millares 3 46" xfId="936" xr:uid="{00000000-0005-0000-0000-0000EA040000}"/>
    <cellStyle name="Millares 3 47" xfId="937" xr:uid="{00000000-0005-0000-0000-0000EB040000}"/>
    <cellStyle name="Millares 3 48" xfId="938" xr:uid="{00000000-0005-0000-0000-0000EC040000}"/>
    <cellStyle name="Millares 3 49" xfId="939" xr:uid="{00000000-0005-0000-0000-0000ED040000}"/>
    <cellStyle name="Millares 3 5" xfId="940" xr:uid="{00000000-0005-0000-0000-0000EE040000}"/>
    <cellStyle name="Millares 3 5 2" xfId="2602" xr:uid="{00000000-0005-0000-0000-0000EF040000}"/>
    <cellStyle name="Millares 3 5 2 2" xfId="3002" xr:uid="{00000000-0005-0000-0000-0000F0040000}"/>
    <cellStyle name="Millares 3 5 2 2 2" xfId="4039" xr:uid="{83A5AF93-96AA-4390-AFF3-DFFCCF15580F}"/>
    <cellStyle name="Millares 3 5 2 3" xfId="3725" xr:uid="{B2AB65E3-5CC2-42BB-8142-33DE4D200F57}"/>
    <cellStyle name="Millares 3 5 3" xfId="3001" xr:uid="{00000000-0005-0000-0000-0000F1040000}"/>
    <cellStyle name="Millares 3 5 3 2" xfId="4038" xr:uid="{B387304A-5E3A-4A04-9E64-2279A622A7E4}"/>
    <cellStyle name="Millares 3 5 4" xfId="3477" xr:uid="{F240BAB0-2366-4EDC-BB99-6754F9C928F8}"/>
    <cellStyle name="Millares 3 50" xfId="941" xr:uid="{00000000-0005-0000-0000-0000F2040000}"/>
    <cellStyle name="Millares 3 51" xfId="942" xr:uid="{00000000-0005-0000-0000-0000F3040000}"/>
    <cellStyle name="Millares 3 52" xfId="943" xr:uid="{00000000-0005-0000-0000-0000F4040000}"/>
    <cellStyle name="Millares 3 53" xfId="944" xr:uid="{00000000-0005-0000-0000-0000F5040000}"/>
    <cellStyle name="Millares 3 54" xfId="945" xr:uid="{00000000-0005-0000-0000-0000F6040000}"/>
    <cellStyle name="Millares 3 55" xfId="946" xr:uid="{00000000-0005-0000-0000-0000F7040000}"/>
    <cellStyle name="Millares 3 56" xfId="947" xr:uid="{00000000-0005-0000-0000-0000F8040000}"/>
    <cellStyle name="Millares 3 57" xfId="948" xr:uid="{00000000-0005-0000-0000-0000F9040000}"/>
    <cellStyle name="Millares 3 58" xfId="949" xr:uid="{00000000-0005-0000-0000-0000FA040000}"/>
    <cellStyle name="Millares 3 59" xfId="950" xr:uid="{00000000-0005-0000-0000-0000FB040000}"/>
    <cellStyle name="Millares 3 6" xfId="951" xr:uid="{00000000-0005-0000-0000-0000FC040000}"/>
    <cellStyle name="Millares 3 6 2" xfId="2603" xr:uid="{00000000-0005-0000-0000-0000FD040000}"/>
    <cellStyle name="Millares 3 6 2 2" xfId="3004" xr:uid="{00000000-0005-0000-0000-0000FE040000}"/>
    <cellStyle name="Millares 3 6 2 2 2" xfId="4041" xr:uid="{1FB0D822-074A-48E8-B0AA-BDE61665A317}"/>
    <cellStyle name="Millares 3 6 2 3" xfId="3726" xr:uid="{3A3D2805-F2C1-4A0B-828A-1701A95F7E27}"/>
    <cellStyle name="Millares 3 6 3" xfId="3003" xr:uid="{00000000-0005-0000-0000-0000FF040000}"/>
    <cellStyle name="Millares 3 6 3 2" xfId="4040" xr:uid="{7C52D740-73FB-472E-B11F-D8755DB31469}"/>
    <cellStyle name="Millares 3 6 4" xfId="3478" xr:uid="{0D3231D4-EC16-4ED9-86A5-C9378B188624}"/>
    <cellStyle name="Millares 3 60" xfId="952" xr:uid="{00000000-0005-0000-0000-000000050000}"/>
    <cellStyle name="Millares 3 61" xfId="953" xr:uid="{00000000-0005-0000-0000-000001050000}"/>
    <cellStyle name="Millares 3 62" xfId="954" xr:uid="{00000000-0005-0000-0000-000002050000}"/>
    <cellStyle name="Millares 3 63" xfId="955" xr:uid="{00000000-0005-0000-0000-000003050000}"/>
    <cellStyle name="Millares 3 64" xfId="956" xr:uid="{00000000-0005-0000-0000-000004050000}"/>
    <cellStyle name="Millares 3 65" xfId="957" xr:uid="{00000000-0005-0000-0000-000005050000}"/>
    <cellStyle name="Millares 3 65 2" xfId="958" xr:uid="{00000000-0005-0000-0000-000006050000}"/>
    <cellStyle name="Millares 3 65 3" xfId="959" xr:uid="{00000000-0005-0000-0000-000007050000}"/>
    <cellStyle name="Millares 3 66" xfId="960" xr:uid="{00000000-0005-0000-0000-000008050000}"/>
    <cellStyle name="Millares 3 67" xfId="893" xr:uid="{00000000-0005-0000-0000-000009050000}"/>
    <cellStyle name="Millares 3 67 2" xfId="2574" xr:uid="{00000000-0005-0000-0000-00000A050000}"/>
    <cellStyle name="Millares 3 67 2 2" xfId="3697" xr:uid="{220B28E7-3B14-4233-BB7C-46ABF613D815}"/>
    <cellStyle name="Millares 3 67 3" xfId="3005" xr:uid="{00000000-0005-0000-0000-00000B050000}"/>
    <cellStyle name="Millares 3 67 4" xfId="3449" xr:uid="{24B63844-0AE6-4F5C-A3A3-4B78A24F6C38}"/>
    <cellStyle name="Millares 3 68" xfId="2455" xr:uid="{00000000-0005-0000-0000-00000C050000}"/>
    <cellStyle name="Millares 3 68 2" xfId="3006" xr:uid="{00000000-0005-0000-0000-00000D050000}"/>
    <cellStyle name="Millares 3 68 2 2" xfId="4042" xr:uid="{6290AECC-BF70-451F-8148-3AC3416A09D4}"/>
    <cellStyle name="Millares 3 68 3" xfId="3578" xr:uid="{99F634D8-3614-470C-A604-51800268BD11}"/>
    <cellStyle name="Millares 3 69" xfId="3329" xr:uid="{E23C0EE4-1B98-41C9-93AD-BA2804451110}"/>
    <cellStyle name="Millares 3 7" xfId="961" xr:uid="{00000000-0005-0000-0000-00000E050000}"/>
    <cellStyle name="Millares 3 7 2" xfId="2604" xr:uid="{00000000-0005-0000-0000-00000F050000}"/>
    <cellStyle name="Millares 3 7 2 2" xfId="3008" xr:uid="{00000000-0005-0000-0000-000010050000}"/>
    <cellStyle name="Millares 3 7 2 2 2" xfId="4044" xr:uid="{6792F5B7-359D-4DE1-A326-E57A091A5BE0}"/>
    <cellStyle name="Millares 3 7 2 3" xfId="3727" xr:uid="{BF4A2A5A-C0C8-4CE4-B94D-EC3193347E88}"/>
    <cellStyle name="Millares 3 7 3" xfId="3007" xr:uid="{00000000-0005-0000-0000-000011050000}"/>
    <cellStyle name="Millares 3 7 3 2" xfId="4043" xr:uid="{7E88816C-9407-41CB-A6BF-639C4E63364E}"/>
    <cellStyle name="Millares 3 7 4" xfId="3479" xr:uid="{F046C417-57C1-4AF3-8CB8-4EFE0D92BDBC}"/>
    <cellStyle name="Millares 3 8" xfId="962" xr:uid="{00000000-0005-0000-0000-000012050000}"/>
    <cellStyle name="Millares 3 8 2" xfId="2605" xr:uid="{00000000-0005-0000-0000-000013050000}"/>
    <cellStyle name="Millares 3 8 2 2" xfId="3010" xr:uid="{00000000-0005-0000-0000-000014050000}"/>
    <cellStyle name="Millares 3 8 2 2 2" xfId="4046" xr:uid="{C11A8D8D-69ED-4EE8-8523-DDCA26F5E063}"/>
    <cellStyle name="Millares 3 8 2 3" xfId="3728" xr:uid="{B8CC0787-C8A9-4153-AE9B-9B3741E81C57}"/>
    <cellStyle name="Millares 3 8 3" xfId="3009" xr:uid="{00000000-0005-0000-0000-000015050000}"/>
    <cellStyle name="Millares 3 8 3 2" xfId="4045" xr:uid="{D31D4E69-969C-4E66-BC2C-98A180F51F0B}"/>
    <cellStyle name="Millares 3 8 4" xfId="3480" xr:uid="{725FD801-0334-4D7D-84F9-F8B6920BE859}"/>
    <cellStyle name="Millares 3 9" xfId="963" xr:uid="{00000000-0005-0000-0000-000016050000}"/>
    <cellStyle name="Millares 3 9 2" xfId="2606" xr:uid="{00000000-0005-0000-0000-000017050000}"/>
    <cellStyle name="Millares 3 9 2 2" xfId="3012" xr:uid="{00000000-0005-0000-0000-000018050000}"/>
    <cellStyle name="Millares 3 9 2 2 2" xfId="4048" xr:uid="{670994F1-9A0A-49E1-8016-F3104A7B20FA}"/>
    <cellStyle name="Millares 3 9 2 3" xfId="3729" xr:uid="{DE60F636-2F4A-473D-B0EF-61A194282B62}"/>
    <cellStyle name="Millares 3 9 3" xfId="3011" xr:uid="{00000000-0005-0000-0000-000019050000}"/>
    <cellStyle name="Millares 3 9 3 2" xfId="4047" xr:uid="{585A16EB-E917-4902-A25D-CBA9C4A4B733}"/>
    <cellStyle name="Millares 3 9 4" xfId="3481" xr:uid="{44947397-3B4B-4CA2-BA3C-120F48D36DA3}"/>
    <cellStyle name="Millares 30" xfId="964" xr:uid="{00000000-0005-0000-0000-00001A050000}"/>
    <cellStyle name="Millares 30 2" xfId="965" xr:uid="{00000000-0005-0000-0000-00001B050000}"/>
    <cellStyle name="Millares 30 2 2" xfId="2608" xr:uid="{00000000-0005-0000-0000-00001C050000}"/>
    <cellStyle name="Millares 30 2 2 2" xfId="3731" xr:uid="{C3F00A87-DAC9-42D0-BBC1-F88A4C9E5BF4}"/>
    <cellStyle name="Millares 30 2 3" xfId="3014" xr:uid="{00000000-0005-0000-0000-00001D050000}"/>
    <cellStyle name="Millares 30 2 3 2" xfId="4050" xr:uid="{75A6319C-ED99-41B2-9950-FAFE8CC469ED}"/>
    <cellStyle name="Millares 30 2 4" xfId="3483" xr:uid="{3DADCA3B-BC9B-4F7B-9F51-083AF9963DD1}"/>
    <cellStyle name="Millares 30 3" xfId="2607" xr:uid="{00000000-0005-0000-0000-00001E050000}"/>
    <cellStyle name="Millares 30 3 2" xfId="3730" xr:uid="{CCC8AD8E-2B8F-412B-B3F4-5D0D2AEC210B}"/>
    <cellStyle name="Millares 30 4" xfId="3013" xr:uid="{00000000-0005-0000-0000-00001F050000}"/>
    <cellStyle name="Millares 30 4 2" xfId="4049" xr:uid="{FF52622B-602C-4F17-973F-D71428CB4347}"/>
    <cellStyle name="Millares 30 5" xfId="3482" xr:uid="{F9C037E8-716E-44F7-A3C7-A5B641541A3A}"/>
    <cellStyle name="Millares 31" xfId="966" xr:uid="{00000000-0005-0000-0000-000020050000}"/>
    <cellStyle name="Millares 31 2" xfId="967" xr:uid="{00000000-0005-0000-0000-000021050000}"/>
    <cellStyle name="Millares 31 2 2" xfId="2610" xr:uid="{00000000-0005-0000-0000-000022050000}"/>
    <cellStyle name="Millares 31 2 2 2" xfId="3733" xr:uid="{FC407E88-E0E9-48BD-BFE4-6421C505DB59}"/>
    <cellStyle name="Millares 31 2 3" xfId="3016" xr:uid="{00000000-0005-0000-0000-000023050000}"/>
    <cellStyle name="Millares 31 2 3 2" xfId="4052" xr:uid="{D27A605B-7AB4-416E-A1FD-40D7B3556C4B}"/>
    <cellStyle name="Millares 31 2 4" xfId="3485" xr:uid="{2077B913-A40B-4D2B-ADC6-53210E7E61C4}"/>
    <cellStyle name="Millares 31 3" xfId="2609" xr:uid="{00000000-0005-0000-0000-000024050000}"/>
    <cellStyle name="Millares 31 3 2" xfId="3732" xr:uid="{FD5A930C-79B4-425B-B965-0C91B40E4355}"/>
    <cellStyle name="Millares 31 4" xfId="3015" xr:uid="{00000000-0005-0000-0000-000025050000}"/>
    <cellStyle name="Millares 31 4 2" xfId="4051" xr:uid="{2DEF2985-98A4-4D50-B7A5-FE63CB041EE4}"/>
    <cellStyle name="Millares 31 5" xfId="3484" xr:uid="{C9F86F5C-900A-407C-A719-451349CAEE53}"/>
    <cellStyle name="Millares 32" xfId="968" xr:uid="{00000000-0005-0000-0000-000026050000}"/>
    <cellStyle name="Millares 32 2" xfId="969" xr:uid="{00000000-0005-0000-0000-000027050000}"/>
    <cellStyle name="Millares 32 2 2" xfId="2612" xr:uid="{00000000-0005-0000-0000-000028050000}"/>
    <cellStyle name="Millares 32 2 2 2" xfId="3735" xr:uid="{ABF4F072-E0AA-4FF3-AA29-EC21174FC1EB}"/>
    <cellStyle name="Millares 32 2 3" xfId="3018" xr:uid="{00000000-0005-0000-0000-000029050000}"/>
    <cellStyle name="Millares 32 2 3 2" xfId="4054" xr:uid="{21E5D3A4-551C-4ECF-947D-80350329F3A3}"/>
    <cellStyle name="Millares 32 2 4" xfId="3487" xr:uid="{E703D13E-0769-4971-8FEE-A5654E435F77}"/>
    <cellStyle name="Millares 32 3" xfId="2611" xr:uid="{00000000-0005-0000-0000-00002A050000}"/>
    <cellStyle name="Millares 32 3 2" xfId="3734" xr:uid="{0363F05D-3FCA-4309-A43F-3D7956F9AEE4}"/>
    <cellStyle name="Millares 32 4" xfId="3017" xr:uid="{00000000-0005-0000-0000-00002B050000}"/>
    <cellStyle name="Millares 32 4 2" xfId="4053" xr:uid="{771A4084-0DE5-4BBB-9963-0F96FCB6C3A0}"/>
    <cellStyle name="Millares 32 5" xfId="3486" xr:uid="{BC38B251-8FD6-4FC2-92C0-12D15C50313A}"/>
    <cellStyle name="Millares 33" xfId="970" xr:uid="{00000000-0005-0000-0000-00002C050000}"/>
    <cellStyle name="Millares 33 2" xfId="2613" xr:uid="{00000000-0005-0000-0000-00002D050000}"/>
    <cellStyle name="Millares 33 2 2" xfId="3020" xr:uid="{00000000-0005-0000-0000-00002E050000}"/>
    <cellStyle name="Millares 33 2 2 2" xfId="4056" xr:uid="{3A4016D1-0D4B-4ED3-96CF-2BAB78A84EED}"/>
    <cellStyle name="Millares 33 2 3" xfId="3736" xr:uid="{34EBFF43-BE4A-4E89-83D7-2C545FC0F806}"/>
    <cellStyle name="Millares 33 3" xfId="3019" xr:uid="{00000000-0005-0000-0000-00002F050000}"/>
    <cellStyle name="Millares 33 3 2" xfId="4055" xr:uid="{ADAED9E7-8364-450B-8AE2-7075EEA90D7C}"/>
    <cellStyle name="Millares 33 4" xfId="3488" xr:uid="{BC6A5973-9DC8-4A70-BE6C-6978944FBAEB}"/>
    <cellStyle name="Millares 34" xfId="971" xr:uid="{00000000-0005-0000-0000-000030050000}"/>
    <cellStyle name="Millares 34 2" xfId="2614" xr:uid="{00000000-0005-0000-0000-000031050000}"/>
    <cellStyle name="Millares 34 2 2" xfId="3022" xr:uid="{00000000-0005-0000-0000-000032050000}"/>
    <cellStyle name="Millares 34 2 2 2" xfId="4058" xr:uid="{645F6139-C29F-4767-839F-B5FC1452A030}"/>
    <cellStyle name="Millares 34 2 3" xfId="3737" xr:uid="{8847A2CE-E954-432E-B1A7-7A09B6F7A638}"/>
    <cellStyle name="Millares 34 3" xfId="3021" xr:uid="{00000000-0005-0000-0000-000033050000}"/>
    <cellStyle name="Millares 34 3 2" xfId="4057" xr:uid="{D28DBB3A-7235-449D-A632-3B16CC1FD69A}"/>
    <cellStyle name="Millares 34 4" xfId="3489" xr:uid="{1C1C5A9E-4E9A-4C9F-90B0-3DF6605A5950}"/>
    <cellStyle name="Millares 35" xfId="972" xr:uid="{00000000-0005-0000-0000-000034050000}"/>
    <cellStyle name="Millares 36" xfId="973" xr:uid="{00000000-0005-0000-0000-000035050000}"/>
    <cellStyle name="Millares 37" xfId="974" xr:uid="{00000000-0005-0000-0000-000036050000}"/>
    <cellStyle name="Millares 37 2" xfId="2615" xr:uid="{00000000-0005-0000-0000-000037050000}"/>
    <cellStyle name="Millares 37 2 2" xfId="3024" xr:uid="{00000000-0005-0000-0000-000038050000}"/>
    <cellStyle name="Millares 37 2 2 2" xfId="4060" xr:uid="{E6B6C0FF-F7D4-4CAC-918F-F6CA08E71298}"/>
    <cellStyle name="Millares 37 2 3" xfId="3738" xr:uid="{6E6AEAE0-F3B2-48C1-9F6C-9EEF5F43CD0F}"/>
    <cellStyle name="Millares 37 3" xfId="3023" xr:uid="{00000000-0005-0000-0000-000039050000}"/>
    <cellStyle name="Millares 37 3 2" xfId="4059" xr:uid="{DD007D47-3B22-48E7-BC0E-73DD1EDB9250}"/>
    <cellStyle name="Millares 37 4" xfId="3490" xr:uid="{DF64A059-C1D7-480A-8FE1-78CBE7870887}"/>
    <cellStyle name="Millares 38" xfId="975" xr:uid="{00000000-0005-0000-0000-00003A050000}"/>
    <cellStyle name="Millares 38 2" xfId="976" xr:uid="{00000000-0005-0000-0000-00003B050000}"/>
    <cellStyle name="Millares 38 2 2" xfId="3025" xr:uid="{00000000-0005-0000-0000-00003C050000}"/>
    <cellStyle name="Millares 38 3" xfId="2399" xr:uid="{00000000-0005-0000-0000-00003D050000}"/>
    <cellStyle name="Millares 39" xfId="292" xr:uid="{00000000-0005-0000-0000-00003E050000}"/>
    <cellStyle name="Millares 39 2" xfId="977" xr:uid="{00000000-0005-0000-0000-00003F050000}"/>
    <cellStyle name="Millares 39 3" xfId="2400" xr:uid="{00000000-0005-0000-0000-000040050000}"/>
    <cellStyle name="Millares 39 3 2" xfId="2698" xr:uid="{00000000-0005-0000-0000-000041050000}"/>
    <cellStyle name="Millares 39 3 2 2" xfId="3821" xr:uid="{C105CE1D-4A68-461F-919B-A1C77C280ACE}"/>
    <cellStyle name="Millares 39 3 3" xfId="3539" xr:uid="{C712A941-99CB-4D45-8AD1-77627BCA725D}"/>
    <cellStyle name="Millares 4" xfId="978" xr:uid="{00000000-0005-0000-0000-000042050000}"/>
    <cellStyle name="Millares 4 2" xfId="979" xr:uid="{00000000-0005-0000-0000-000043050000}"/>
    <cellStyle name="Millares 4 2 2" xfId="980" xr:uid="{00000000-0005-0000-0000-000044050000}"/>
    <cellStyle name="Millares 4 2 2 2" xfId="3026" xr:uid="{00000000-0005-0000-0000-000045050000}"/>
    <cellStyle name="Millares 4 2 3" xfId="981" xr:uid="{00000000-0005-0000-0000-000046050000}"/>
    <cellStyle name="Millares 4 2 3 2" xfId="3027" xr:uid="{00000000-0005-0000-0000-000047050000}"/>
    <cellStyle name="Millares 4 3" xfId="982" xr:uid="{00000000-0005-0000-0000-000048050000}"/>
    <cellStyle name="Millares 4 3 2" xfId="983" xr:uid="{00000000-0005-0000-0000-000049050000}"/>
    <cellStyle name="Millares 4 3 2 2" xfId="984" xr:uid="{00000000-0005-0000-0000-00004A050000}"/>
    <cellStyle name="Millares 4 3 2 2 2" xfId="3028" xr:uid="{00000000-0005-0000-0000-00004B050000}"/>
    <cellStyle name="Millares 4 3 2 2 2 2" xfId="4061" xr:uid="{34335131-9C02-4557-887D-B206D149BE3E}"/>
    <cellStyle name="Millares 4 3 2 3" xfId="985" xr:uid="{00000000-0005-0000-0000-00004C050000}"/>
    <cellStyle name="Millares 4 3 2 3 2" xfId="2617" xr:uid="{00000000-0005-0000-0000-00004D050000}"/>
    <cellStyle name="Millares 4 3 2 3 2 2" xfId="3740" xr:uid="{7B5FF5A6-B13D-41C3-8D7A-54B96FC3DE06}"/>
    <cellStyle name="Millares 4 3 2 3 3" xfId="3492" xr:uid="{4A3A0BB2-B490-4610-B769-5EFE2D04381B}"/>
    <cellStyle name="Millares 4 3 3" xfId="986" xr:uid="{00000000-0005-0000-0000-00004E050000}"/>
    <cellStyle name="Millares 4 3 3 2" xfId="987" xr:uid="{00000000-0005-0000-0000-00004F050000}"/>
    <cellStyle name="Millares 4 3 3 3" xfId="3029" xr:uid="{00000000-0005-0000-0000-000050050000}"/>
    <cellStyle name="Millares 4 3 4" xfId="988" xr:uid="{00000000-0005-0000-0000-000051050000}"/>
    <cellStyle name="Millares 4 3 4 2" xfId="2618" xr:uid="{00000000-0005-0000-0000-000052050000}"/>
    <cellStyle name="Millares 4 3 4 2 2" xfId="3741" xr:uid="{A1110DB7-15C2-4AB3-8131-EF6AF20EFAF3}"/>
    <cellStyle name="Millares 4 3 4 3" xfId="3030" xr:uid="{00000000-0005-0000-0000-000053050000}"/>
    <cellStyle name="Millares 4 3 4 3 2" xfId="4062" xr:uid="{E5712059-C83D-49D5-9A7A-692172C409BC}"/>
    <cellStyle name="Millares 4 3 4 4" xfId="3493" xr:uid="{618C96E7-244B-48D1-8D3F-A6DAD533F383}"/>
    <cellStyle name="Millares 4 3 5" xfId="989" xr:uid="{00000000-0005-0000-0000-000054050000}"/>
    <cellStyle name="Millares 4 3 5 2" xfId="2619" xr:uid="{00000000-0005-0000-0000-000055050000}"/>
    <cellStyle name="Millares 4 3 5 2 2" xfId="3742" xr:uid="{EBB724BD-4829-45E3-828B-6D8B0060BD39}"/>
    <cellStyle name="Millares 4 3 5 3" xfId="3494" xr:uid="{1F4B43CE-1E3F-4E14-A0F2-5744979AE3C5}"/>
    <cellStyle name="Millares 4 4" xfId="990" xr:uid="{00000000-0005-0000-0000-000056050000}"/>
    <cellStyle name="Millares 4 4 2" xfId="2401" xr:uid="{00000000-0005-0000-0000-000057050000}"/>
    <cellStyle name="Millares 4 4 2 2" xfId="2699" xr:uid="{00000000-0005-0000-0000-000058050000}"/>
    <cellStyle name="Millares 4 4 2 2 2" xfId="3822" xr:uid="{D47CB97E-FDFF-4DB2-907A-3F95D42C3417}"/>
    <cellStyle name="Millares 4 4 2 3" xfId="3540" xr:uid="{CBC6D276-7F00-49A0-B5A5-ABDF5A45D81B}"/>
    <cellStyle name="Millares 4 4 3" xfId="3031" xr:uid="{00000000-0005-0000-0000-000059050000}"/>
    <cellStyle name="Millares 4 4 3 2" xfId="4063" xr:uid="{08BD76AE-8D55-4B6D-9689-ECF929BF0553}"/>
    <cellStyle name="Millares 4 5" xfId="991" xr:uid="{00000000-0005-0000-0000-00005A050000}"/>
    <cellStyle name="Millares 4 5 2" xfId="2620" xr:uid="{00000000-0005-0000-0000-00005B050000}"/>
    <cellStyle name="Millares 4 5 2 2" xfId="3743" xr:uid="{1E35921A-E3B6-40AA-8AA7-242CA720FA27}"/>
    <cellStyle name="Millares 4 5 3" xfId="3032" xr:uid="{00000000-0005-0000-0000-00005C050000}"/>
    <cellStyle name="Millares 4 5 4" xfId="3495" xr:uid="{85581FB3-7729-4504-A20E-A0D60FB44370}"/>
    <cellStyle name="Millares 4 6" xfId="2616" xr:uid="{00000000-0005-0000-0000-00005D050000}"/>
    <cellStyle name="Millares 4 6 2" xfId="3033" xr:uid="{00000000-0005-0000-0000-00005E050000}"/>
    <cellStyle name="Millares 4 6 3" xfId="3739" xr:uid="{28A5E7E2-F0D7-4CE8-B16A-868BC98D5626}"/>
    <cellStyle name="Millares 4 7" xfId="3491" xr:uid="{2C9BA06D-79B0-4950-9ABF-4A77B9999773}"/>
    <cellStyle name="Millares 40" xfId="992" xr:uid="{00000000-0005-0000-0000-00005F050000}"/>
    <cellStyle name="Millares 40 2" xfId="3034" xr:uid="{00000000-0005-0000-0000-000060050000}"/>
    <cellStyle name="Millares 41" xfId="993" xr:uid="{00000000-0005-0000-0000-000061050000}"/>
    <cellStyle name="Millares 41 10" xfId="994" xr:uid="{00000000-0005-0000-0000-000062050000}"/>
    <cellStyle name="Millares 41 11" xfId="995" xr:uid="{00000000-0005-0000-0000-000063050000}"/>
    <cellStyle name="Millares 41 12" xfId="996" xr:uid="{00000000-0005-0000-0000-000064050000}"/>
    <cellStyle name="Millares 41 13" xfId="997" xr:uid="{00000000-0005-0000-0000-000065050000}"/>
    <cellStyle name="Millares 41 14" xfId="998" xr:uid="{00000000-0005-0000-0000-000066050000}"/>
    <cellStyle name="Millares 41 15" xfId="999" xr:uid="{00000000-0005-0000-0000-000067050000}"/>
    <cellStyle name="Millares 41 16" xfId="1000" xr:uid="{00000000-0005-0000-0000-000068050000}"/>
    <cellStyle name="Millares 41 17" xfId="1001" xr:uid="{00000000-0005-0000-0000-000069050000}"/>
    <cellStyle name="Millares 41 18" xfId="1002" xr:uid="{00000000-0005-0000-0000-00006A050000}"/>
    <cellStyle name="Millares 41 19" xfId="1003" xr:uid="{00000000-0005-0000-0000-00006B050000}"/>
    <cellStyle name="Millares 41 2" xfId="1004" xr:uid="{00000000-0005-0000-0000-00006C050000}"/>
    <cellStyle name="Millares 41 2 2" xfId="1005" xr:uid="{00000000-0005-0000-0000-00006D050000}"/>
    <cellStyle name="Millares 41 20" xfId="1006" xr:uid="{00000000-0005-0000-0000-00006E050000}"/>
    <cellStyle name="Millares 41 21" xfId="1007" xr:uid="{00000000-0005-0000-0000-00006F050000}"/>
    <cellStyle name="Millares 41 22" xfId="1008" xr:uid="{00000000-0005-0000-0000-000070050000}"/>
    <cellStyle name="Millares 41 23" xfId="1009" xr:uid="{00000000-0005-0000-0000-000071050000}"/>
    <cellStyle name="Millares 41 24" xfId="1010" xr:uid="{00000000-0005-0000-0000-000072050000}"/>
    <cellStyle name="Millares 41 25" xfId="1011" xr:uid="{00000000-0005-0000-0000-000073050000}"/>
    <cellStyle name="Millares 41 26" xfId="1012" xr:uid="{00000000-0005-0000-0000-000074050000}"/>
    <cellStyle name="Millares 41 27" xfId="1013" xr:uid="{00000000-0005-0000-0000-000075050000}"/>
    <cellStyle name="Millares 41 28" xfId="1014" xr:uid="{00000000-0005-0000-0000-000076050000}"/>
    <cellStyle name="Millares 41 29" xfId="1015" xr:uid="{00000000-0005-0000-0000-000077050000}"/>
    <cellStyle name="Millares 41 3" xfId="1016" xr:uid="{00000000-0005-0000-0000-000078050000}"/>
    <cellStyle name="Millares 41 30" xfId="1017" xr:uid="{00000000-0005-0000-0000-000079050000}"/>
    <cellStyle name="Millares 41 31" xfId="1018" xr:uid="{00000000-0005-0000-0000-00007A050000}"/>
    <cellStyle name="Millares 41 32" xfId="1019" xr:uid="{00000000-0005-0000-0000-00007B050000}"/>
    <cellStyle name="Millares 41 33" xfId="1020" xr:uid="{00000000-0005-0000-0000-00007C050000}"/>
    <cellStyle name="Millares 41 4" xfId="1021" xr:uid="{00000000-0005-0000-0000-00007D050000}"/>
    <cellStyle name="Millares 41 5" xfId="1022" xr:uid="{00000000-0005-0000-0000-00007E050000}"/>
    <cellStyle name="Millares 41 6" xfId="1023" xr:uid="{00000000-0005-0000-0000-00007F050000}"/>
    <cellStyle name="Millares 41 7" xfId="1024" xr:uid="{00000000-0005-0000-0000-000080050000}"/>
    <cellStyle name="Millares 41 8" xfId="1025" xr:uid="{00000000-0005-0000-0000-000081050000}"/>
    <cellStyle name="Millares 41 9" xfId="1026" xr:uid="{00000000-0005-0000-0000-000082050000}"/>
    <cellStyle name="Millares 42" xfId="1027" xr:uid="{00000000-0005-0000-0000-000083050000}"/>
    <cellStyle name="Millares 42 2" xfId="2621" xr:uid="{00000000-0005-0000-0000-000084050000}"/>
    <cellStyle name="Millares 42 2 2" xfId="3744" xr:uid="{EDA0221C-9FEE-4383-82E6-CB214CA88560}"/>
    <cellStyle name="Millares 42 3" xfId="3035" xr:uid="{00000000-0005-0000-0000-000085050000}"/>
    <cellStyle name="Millares 42 3 2" xfId="4064" xr:uid="{6A0BF9F7-73F1-4000-BC6A-2D127A024853}"/>
    <cellStyle name="Millares 42 4" xfId="3496" xr:uid="{12BDEFF1-5F71-4287-8F95-52EC17D91BBF}"/>
    <cellStyle name="Millares 43" xfId="1028" xr:uid="{00000000-0005-0000-0000-000086050000}"/>
    <cellStyle name="Millares 43 2" xfId="2622" xr:uid="{00000000-0005-0000-0000-000087050000}"/>
    <cellStyle name="Millares 43 2 2" xfId="3745" xr:uid="{2D6C4EAB-1C1D-42EE-A62D-B5530B31497E}"/>
    <cellStyle name="Millares 43 3" xfId="3497" xr:uid="{91C42AD7-B194-4AE7-819F-D3E6074F921D}"/>
    <cellStyle name="Millares 44" xfId="1029" xr:uid="{00000000-0005-0000-0000-000088050000}"/>
    <cellStyle name="Millares 44 2" xfId="2623" xr:uid="{00000000-0005-0000-0000-000089050000}"/>
    <cellStyle name="Millares 44 2 2" xfId="3746" xr:uid="{4D8B1DD4-AABC-47CE-A130-44D149610883}"/>
    <cellStyle name="Millares 44 3" xfId="3498" xr:uid="{932BDED2-8CF1-4C98-825B-CE0F89653A24}"/>
    <cellStyle name="Millares 45" xfId="1030" xr:uid="{00000000-0005-0000-0000-00008A050000}"/>
    <cellStyle name="Millares 46" xfId="719" xr:uid="{00000000-0005-0000-0000-00008B050000}"/>
    <cellStyle name="Millares 47" xfId="2380" xr:uid="{00000000-0005-0000-0000-00008C050000}"/>
    <cellStyle name="Millares 48" xfId="2381" xr:uid="{00000000-0005-0000-0000-00008D050000}"/>
    <cellStyle name="Millares 49" xfId="2379" xr:uid="{00000000-0005-0000-0000-00008E050000}"/>
    <cellStyle name="Millares 5" xfId="1031" xr:uid="{00000000-0005-0000-0000-00008F050000}"/>
    <cellStyle name="Millares 5 2" xfId="1032" xr:uid="{00000000-0005-0000-0000-000090050000}"/>
    <cellStyle name="Millares 5 3" xfId="1033" xr:uid="{00000000-0005-0000-0000-000091050000}"/>
    <cellStyle name="Millares 5 4" xfId="1034" xr:uid="{00000000-0005-0000-0000-000092050000}"/>
    <cellStyle name="Millares 5 4 2" xfId="2402" xr:uid="{00000000-0005-0000-0000-000093050000}"/>
    <cellStyle name="Millares 5 4 2 2" xfId="2700" xr:uid="{00000000-0005-0000-0000-000094050000}"/>
    <cellStyle name="Millares 5 4 2 2 2" xfId="3823" xr:uid="{22C5B544-8DD6-4997-AD45-7D30063FBF92}"/>
    <cellStyle name="Millares 5 4 2 3" xfId="3541" xr:uid="{4256B808-BB74-439E-AB94-3200EC8173AC}"/>
    <cellStyle name="Millares 5 4 3" xfId="3036" xr:uid="{00000000-0005-0000-0000-000095050000}"/>
    <cellStyle name="Millares 5 4 3 2" xfId="4065" xr:uid="{B117DC36-A0D6-4223-A55D-74D927628D87}"/>
    <cellStyle name="Millares 5 5" xfId="2403" xr:uid="{00000000-0005-0000-0000-000096050000}"/>
    <cellStyle name="Millares 5 5 2" xfId="2701" xr:uid="{00000000-0005-0000-0000-000097050000}"/>
    <cellStyle name="Millares 5 5 2 2" xfId="3824" xr:uid="{40849587-F655-44F1-91E1-C9215407294D}"/>
    <cellStyle name="Millares 5 5 3" xfId="3037" xr:uid="{00000000-0005-0000-0000-000098050000}"/>
    <cellStyle name="Millares 5 5 4" xfId="3542" xr:uid="{92D50ED0-C14D-43DF-B882-0D88F776C183}"/>
    <cellStyle name="Millares 5 6" xfId="2624" xr:uid="{00000000-0005-0000-0000-000099050000}"/>
    <cellStyle name="Millares 5 6 2" xfId="3038" xr:uid="{00000000-0005-0000-0000-00009A050000}"/>
    <cellStyle name="Millares 5 6 3" xfId="3747" xr:uid="{25BB8EA6-B60C-4E30-B41E-5FD757AFCB7E}"/>
    <cellStyle name="Millares 5 7" xfId="3499" xr:uid="{521EC164-9980-4B7F-B144-E0A7497C29E1}"/>
    <cellStyle name="Millares 50" xfId="2383" xr:uid="{00000000-0005-0000-0000-00009B050000}"/>
    <cellStyle name="Millares 50 2" xfId="2687" xr:uid="{00000000-0005-0000-0000-00009C050000}"/>
    <cellStyle name="Millares 50 2 2" xfId="3810" xr:uid="{B3AC18FF-6BE0-4E10-A683-CAF69F6E4C82}"/>
    <cellStyle name="Millares 50 3" xfId="3528" xr:uid="{62DCA0F0-C1B6-4708-9234-450C676D7CAB}"/>
    <cellStyle name="Millares 51" xfId="2385" xr:uid="{00000000-0005-0000-0000-00009D050000}"/>
    <cellStyle name="Millares 51 2" xfId="2689" xr:uid="{00000000-0005-0000-0000-00009E050000}"/>
    <cellStyle name="Millares 51 2 2" xfId="3812" xr:uid="{33067633-88B7-4A0B-B6F7-929022A0C383}"/>
    <cellStyle name="Millares 51 3" xfId="3530" xr:uid="{63F6A537-AFB3-41C3-BA23-10D079758B53}"/>
    <cellStyle name="Millares 52" xfId="2387" xr:uid="{00000000-0005-0000-0000-00009F050000}"/>
    <cellStyle name="Millares 52 2" xfId="2690" xr:uid="{00000000-0005-0000-0000-0000A0050000}"/>
    <cellStyle name="Millares 52 2 2" xfId="3813" xr:uid="{3859EDAA-6511-40A1-B656-D62CAAC102EE}"/>
    <cellStyle name="Millares 52 3" xfId="3531" xr:uid="{55A3485B-CB53-4292-AA64-8575D07E6320}"/>
    <cellStyle name="Millares 53" xfId="2392" xr:uid="{00000000-0005-0000-0000-0000A1050000}"/>
    <cellStyle name="Millares 53 2" xfId="2694" xr:uid="{00000000-0005-0000-0000-0000A2050000}"/>
    <cellStyle name="Millares 53 2 2" xfId="3817" xr:uid="{E934B925-8E5E-4234-934C-96AEAF9A9A44}"/>
    <cellStyle name="Millares 53 3" xfId="3535" xr:uid="{79CF043E-C729-41DF-A1F5-AC9FEBE40B35}"/>
    <cellStyle name="Millares 54" xfId="403" xr:uid="{00000000-0005-0000-0000-0000A3050000}"/>
    <cellStyle name="Millares 54 2" xfId="2475" xr:uid="{00000000-0005-0000-0000-0000A4050000}"/>
    <cellStyle name="Millares 54 2 2" xfId="3598" xr:uid="{E3EF8563-E07D-4FC2-BB96-88BE7DB88E89}"/>
    <cellStyle name="Millares 54 3" xfId="3349" xr:uid="{EFAED3D2-B3F9-4CF3-9B33-A80C35F6F54A}"/>
    <cellStyle name="Millares 55" xfId="293" xr:uid="{00000000-0005-0000-0000-0000A5050000}"/>
    <cellStyle name="Millares 56" xfId="2394" xr:uid="{00000000-0005-0000-0000-0000A6050000}"/>
    <cellStyle name="Millares 56 2" xfId="2695" xr:uid="{00000000-0005-0000-0000-0000A7050000}"/>
    <cellStyle name="Millares 56 2 2" xfId="3818" xr:uid="{78352BA4-77EA-40ED-95F4-3F69ECE30D27}"/>
    <cellStyle name="Millares 56 3" xfId="3536" xr:uid="{4273C8DF-AF15-47C4-8827-F7E30BA556FF}"/>
    <cellStyle name="Millares 57" xfId="2427" xr:uid="{00000000-0005-0000-0000-0000A8050000}"/>
    <cellStyle name="Millares 57 2" xfId="3550" xr:uid="{38E73A16-EC06-4311-A52B-067D68EA8F19}"/>
    <cellStyle name="Millares 58" xfId="3291" xr:uid="{00000000-0005-0000-0000-0000A9050000}"/>
    <cellStyle name="Millares 58 2" xfId="4106" xr:uid="{4D8FDB1E-D591-480E-8EBD-938F8D74D5A3}"/>
    <cellStyle name="Millares 59" xfId="3296" xr:uid="{8D962854-383B-4D63-B11E-DCF98B3EE938}"/>
    <cellStyle name="Millares 6" xfId="1035" xr:uid="{00000000-0005-0000-0000-0000AA050000}"/>
    <cellStyle name="Millares 6 2" xfId="1036" xr:uid="{00000000-0005-0000-0000-0000AB050000}"/>
    <cellStyle name="Millares 6 2 2" xfId="2404" xr:uid="{00000000-0005-0000-0000-0000AC050000}"/>
    <cellStyle name="Millares 6 2 2 2" xfId="2702" xr:uid="{00000000-0005-0000-0000-0000AD050000}"/>
    <cellStyle name="Millares 6 2 2 2 2" xfId="3825" xr:uid="{C703A7AF-EC03-4B94-90CD-D8E24810924F}"/>
    <cellStyle name="Millares 6 2 2 3" xfId="3543" xr:uid="{678BA9ED-910E-45AC-96AD-0C5BD21E5FC6}"/>
    <cellStyle name="Millares 6 2 3" xfId="3040" xr:uid="{00000000-0005-0000-0000-0000AE050000}"/>
    <cellStyle name="Millares 6 2 3 2" xfId="4067" xr:uid="{B4DCCF77-3F76-4681-8F64-CD10339853C1}"/>
    <cellStyle name="Millares 6 3" xfId="1037" xr:uid="{00000000-0005-0000-0000-0000AF050000}"/>
    <cellStyle name="Millares 6 4" xfId="1038" xr:uid="{00000000-0005-0000-0000-0000B0050000}"/>
    <cellStyle name="Millares 6 5" xfId="1039" xr:uid="{00000000-0005-0000-0000-0000B1050000}"/>
    <cellStyle name="Millares 6 5 2" xfId="2626" xr:uid="{00000000-0005-0000-0000-0000B2050000}"/>
    <cellStyle name="Millares 6 5 2 2" xfId="3749" xr:uid="{C8912108-A4EF-4D6D-81CA-F91C3CFA011B}"/>
    <cellStyle name="Millares 6 5 3" xfId="3501" xr:uid="{E7DB71FA-3358-45E4-B0E3-BB430B3B3E6C}"/>
    <cellStyle name="Millares 6 6" xfId="2625" xr:uid="{00000000-0005-0000-0000-0000B3050000}"/>
    <cellStyle name="Millares 6 6 2" xfId="3748" xr:uid="{0D2F0ABB-B028-47DF-83A0-9598C61478A5}"/>
    <cellStyle name="Millares 6 7" xfId="3039" xr:uid="{00000000-0005-0000-0000-0000B4050000}"/>
    <cellStyle name="Millares 6 7 2" xfId="4066" xr:uid="{CDA81F72-850B-4D0E-AE80-8CD7578034D1}"/>
    <cellStyle name="Millares 6 8" xfId="3500" xr:uid="{F6287AD6-0CC4-4D8C-8620-6FDEA0FEE7B9}"/>
    <cellStyle name="Millares 60" xfId="3298" xr:uid="{85490227-76B2-4EE7-BE12-A0BE8D528EC8}"/>
    <cellStyle name="Millares 7" xfId="1040" xr:uid="{00000000-0005-0000-0000-0000B5050000}"/>
    <cellStyle name="Millares 7 2" xfId="1041" xr:uid="{00000000-0005-0000-0000-0000B6050000}"/>
    <cellStyle name="Millares 7 2 2" xfId="1042" xr:uid="{00000000-0005-0000-0000-0000B7050000}"/>
    <cellStyle name="Millares 7 2 3" xfId="1043" xr:uid="{00000000-0005-0000-0000-0000B8050000}"/>
    <cellStyle name="Millares 7 3" xfId="1044" xr:uid="{00000000-0005-0000-0000-0000B9050000}"/>
    <cellStyle name="Millares 7 3 2" xfId="2406" xr:uid="{00000000-0005-0000-0000-0000BA050000}"/>
    <cellStyle name="Millares 7 3 2 2" xfId="2704" xr:uid="{00000000-0005-0000-0000-0000BB050000}"/>
    <cellStyle name="Millares 7 3 2 2 2" xfId="3827" xr:uid="{3A8AD724-4D58-4CA4-B932-46E5F2BC0AB9}"/>
    <cellStyle name="Millares 7 3 2 3" xfId="3545" xr:uid="{6E2B2D3F-E842-4675-AC3B-C93FE9FE28C9}"/>
    <cellStyle name="Millares 7 3 3" xfId="3042" xr:uid="{00000000-0005-0000-0000-0000BC050000}"/>
    <cellStyle name="Millares 7 3 3 2" xfId="4069" xr:uid="{BBE172FB-466E-4019-BBA0-59CA606900EE}"/>
    <cellStyle name="Millares 7 4" xfId="1045" xr:uid="{00000000-0005-0000-0000-0000BD050000}"/>
    <cellStyle name="Millares 7 4 2" xfId="2628" xr:uid="{00000000-0005-0000-0000-0000BE050000}"/>
    <cellStyle name="Millares 7 4 2 2" xfId="3751" xr:uid="{BDEDBB2F-6907-42CA-ADE4-A401FAA4DB07}"/>
    <cellStyle name="Millares 7 4 3" xfId="3043" xr:uid="{00000000-0005-0000-0000-0000BF050000}"/>
    <cellStyle name="Millares 7 4 4" xfId="3503" xr:uid="{01B58C98-55C5-4AEF-9AE4-64C869406352}"/>
    <cellStyle name="Millares 7 5" xfId="2405" xr:uid="{00000000-0005-0000-0000-0000C0050000}"/>
    <cellStyle name="Millares 7 5 2" xfId="2703" xr:uid="{00000000-0005-0000-0000-0000C1050000}"/>
    <cellStyle name="Millares 7 5 2 2" xfId="3826" xr:uid="{4A2055C0-98F2-43C0-B2CD-B086B2ABB7D4}"/>
    <cellStyle name="Millares 7 5 3" xfId="3044" xr:uid="{00000000-0005-0000-0000-0000C2050000}"/>
    <cellStyle name="Millares 7 5 3 2" xfId="4070" xr:uid="{6832ABBF-86B5-4FAA-99C1-8144C55786F4}"/>
    <cellStyle name="Millares 7 5 4" xfId="3544" xr:uid="{CD22FB4D-FD8B-434F-B5BA-2F0A238F3A7E}"/>
    <cellStyle name="Millares 7 6" xfId="2627" xr:uid="{00000000-0005-0000-0000-0000C3050000}"/>
    <cellStyle name="Millares 7 6 2" xfId="3750" xr:uid="{89A661F1-C738-43C9-B854-CBD1F76A3F1F}"/>
    <cellStyle name="Millares 7 7" xfId="3041" xr:uid="{00000000-0005-0000-0000-0000C4050000}"/>
    <cellStyle name="Millares 7 7 2" xfId="4068" xr:uid="{39D22439-CAE8-4641-8C4B-3879D818EE75}"/>
    <cellStyle name="Millares 7 8" xfId="3502" xr:uid="{2EBBE694-C885-43AA-AE10-0ADC002F6093}"/>
    <cellStyle name="Millares 8" xfId="1046" xr:uid="{00000000-0005-0000-0000-0000C5050000}"/>
    <cellStyle name="Millares 8 2" xfId="1047" xr:uid="{00000000-0005-0000-0000-0000C6050000}"/>
    <cellStyle name="Millares 8 2 2" xfId="1048" xr:uid="{00000000-0005-0000-0000-0000C7050000}"/>
    <cellStyle name="Millares 8 2 2 2" xfId="3046" xr:uid="{00000000-0005-0000-0000-0000C8050000}"/>
    <cellStyle name="Millares 8 2 2 2 2" xfId="4072" xr:uid="{0F151B70-3B36-4643-85B3-C4D4DD3897B7}"/>
    <cellStyle name="Millares 8 2 3" xfId="1049" xr:uid="{00000000-0005-0000-0000-0000C9050000}"/>
    <cellStyle name="Millares 8 2 3 2" xfId="2630" xr:uid="{00000000-0005-0000-0000-0000CA050000}"/>
    <cellStyle name="Millares 8 2 3 2 2" xfId="3753" xr:uid="{05B76E84-EF47-4835-8A0E-3724AFF92FA3}"/>
    <cellStyle name="Millares 8 2 3 3" xfId="3505" xr:uid="{81E7848E-F3E9-4951-962D-4E454DD72057}"/>
    <cellStyle name="Millares 8 3" xfId="1050" xr:uid="{00000000-0005-0000-0000-0000CB050000}"/>
    <cellStyle name="Millares 8 3 2" xfId="3047" xr:uid="{00000000-0005-0000-0000-0000CC050000}"/>
    <cellStyle name="Millares 8 3 2 2" xfId="4073" xr:uid="{D3F5114C-765E-414E-A685-EA732A5F27E8}"/>
    <cellStyle name="Millares 8 4" xfId="1051" xr:uid="{00000000-0005-0000-0000-0000CD050000}"/>
    <cellStyle name="Millares 8 4 2" xfId="2631" xr:uid="{00000000-0005-0000-0000-0000CE050000}"/>
    <cellStyle name="Millares 8 4 2 2" xfId="3754" xr:uid="{F87C74DE-C630-4C20-B492-80C51C069A1B}"/>
    <cellStyle name="Millares 8 4 3" xfId="3506" xr:uid="{DF3A5DF1-B2FD-4AAB-BFFB-2DEC36CA3976}"/>
    <cellStyle name="Millares 8 5" xfId="2629" xr:uid="{00000000-0005-0000-0000-0000CF050000}"/>
    <cellStyle name="Millares 8 5 2" xfId="3752" xr:uid="{3FAB53B6-D6BF-4779-858C-7B0CA0E1467B}"/>
    <cellStyle name="Millares 8 6" xfId="3045" xr:uid="{00000000-0005-0000-0000-0000D0050000}"/>
    <cellStyle name="Millares 8 6 2" xfId="4071" xr:uid="{BCB63E3B-CF0A-4CB1-855A-F65C8109CC03}"/>
    <cellStyle name="Millares 8 7" xfId="3504" xr:uid="{E001A902-2304-4015-8D96-32004B543F88}"/>
    <cellStyle name="Millares 9" xfId="1052" xr:uid="{00000000-0005-0000-0000-0000D1050000}"/>
    <cellStyle name="Millares 9 2" xfId="1053" xr:uid="{00000000-0005-0000-0000-0000D2050000}"/>
    <cellStyle name="Millares 9 2 2" xfId="2633" xr:uid="{00000000-0005-0000-0000-0000D3050000}"/>
    <cellStyle name="Millares 9 2 2 2" xfId="3049" xr:uid="{00000000-0005-0000-0000-0000D4050000}"/>
    <cellStyle name="Millares 9 2 2 2 2" xfId="4075" xr:uid="{7928601C-09FD-477C-9267-1AF054CC6013}"/>
    <cellStyle name="Millares 9 2 2 3" xfId="3756" xr:uid="{32BE1416-7222-4FA3-B500-6F7F54FCD788}"/>
    <cellStyle name="Millares 9 2 3" xfId="3048" xr:uid="{00000000-0005-0000-0000-0000D5050000}"/>
    <cellStyle name="Millares 9 2 3 2" xfId="4074" xr:uid="{B3CF6D35-25B3-4FEA-B528-F302C5724A6E}"/>
    <cellStyle name="Millares 9 2 4" xfId="3508" xr:uid="{E7B2208F-1807-48A3-AED8-D1561077DE50}"/>
    <cellStyle name="Millares 9 3" xfId="1054" xr:uid="{00000000-0005-0000-0000-0000D6050000}"/>
    <cellStyle name="Millares 9 3 2" xfId="1055" xr:uid="{00000000-0005-0000-0000-0000D7050000}"/>
    <cellStyle name="Millares 9 3 2 2" xfId="3050" xr:uid="{00000000-0005-0000-0000-0000D8050000}"/>
    <cellStyle name="Millares 9 3 2 2 2" xfId="4076" xr:uid="{98252F26-EFD9-4D13-A3A5-F307A0A53806}"/>
    <cellStyle name="Millares 9 3 3" xfId="1056" xr:uid="{00000000-0005-0000-0000-0000D9050000}"/>
    <cellStyle name="Millares 9 3 3 2" xfId="2634" xr:uid="{00000000-0005-0000-0000-0000DA050000}"/>
    <cellStyle name="Millares 9 3 3 2 2" xfId="3757" xr:uid="{EF798517-3C0A-4454-BB1A-13CBEB56E7F3}"/>
    <cellStyle name="Millares 9 3 3 3" xfId="3509" xr:uid="{17516EDD-25D8-4B49-921D-3F799EBE7505}"/>
    <cellStyle name="Millares 9 4" xfId="1057" xr:uid="{00000000-0005-0000-0000-0000DB050000}"/>
    <cellStyle name="Millares 9 5" xfId="1058" xr:uid="{00000000-0005-0000-0000-0000DC050000}"/>
    <cellStyle name="Millares 9 6" xfId="2632" xr:uid="{00000000-0005-0000-0000-0000DD050000}"/>
    <cellStyle name="Millares 9 6 2" xfId="3755" xr:uid="{1E7CC6BF-707C-463F-8BD0-9D06ECB59184}"/>
    <cellStyle name="Millares 9 7" xfId="3507" xr:uid="{822E0CB3-0BA0-4893-BA8A-278078251313}"/>
    <cellStyle name="Moneda" xfId="401" builtinId="4"/>
    <cellStyle name="Moneda [0]" xfId="3286" builtinId="7"/>
    <cellStyle name="Moneda [0] 2" xfId="2407" xr:uid="{00000000-0005-0000-0000-0000E0050000}"/>
    <cellStyle name="Moneda [0] 2 2" xfId="2705" xr:uid="{00000000-0005-0000-0000-0000E1050000}"/>
    <cellStyle name="Moneda [0] 2 2 2" xfId="3828" xr:uid="{670F9B24-48DD-4257-97E8-18DFEBEF286B}"/>
    <cellStyle name="Moneda [0] 2 3" xfId="3053" xr:uid="{00000000-0005-0000-0000-0000E2050000}"/>
    <cellStyle name="Moneda [0] 2 4" xfId="3546" xr:uid="{0A439303-F987-4DCD-8E28-95FE73D45A0C}"/>
    <cellStyle name="Moneda [0] 3" xfId="3052" xr:uid="{00000000-0005-0000-0000-0000E3050000}"/>
    <cellStyle name="Moneda [0] 4" xfId="3294" xr:uid="{00000000-0005-0000-0000-0000E4050000}"/>
    <cellStyle name="Moneda [0] 4 2" xfId="4109" xr:uid="{609B089A-E1CC-41EB-8ABF-4DC05FF0F535}"/>
    <cellStyle name="Moneda [0] 5" xfId="4102" xr:uid="{8C168556-75AC-4726-BD79-11C6A0CE1C44}"/>
    <cellStyle name="Moneda 10" xfId="1059" xr:uid="{00000000-0005-0000-0000-0000E5050000}"/>
    <cellStyle name="Moneda 10 2" xfId="1060" xr:uid="{00000000-0005-0000-0000-0000E6050000}"/>
    <cellStyle name="Moneda 10 3" xfId="1061" xr:uid="{00000000-0005-0000-0000-0000E7050000}"/>
    <cellStyle name="Moneda 10 3 2" xfId="1062" xr:uid="{00000000-0005-0000-0000-0000E8050000}"/>
    <cellStyle name="Moneda 11" xfId="1063" xr:uid="{00000000-0005-0000-0000-0000E9050000}"/>
    <cellStyle name="Moneda 12" xfId="1064" xr:uid="{00000000-0005-0000-0000-0000EA050000}"/>
    <cellStyle name="Moneda 12 2" xfId="1065" xr:uid="{00000000-0005-0000-0000-0000EB050000}"/>
    <cellStyle name="Moneda 12 3" xfId="2408" xr:uid="{00000000-0005-0000-0000-0000EC050000}"/>
    <cellStyle name="Moneda 13" xfId="2409" xr:uid="{00000000-0005-0000-0000-0000ED050000}"/>
    <cellStyle name="Moneda 13 2" xfId="2706" xr:uid="{00000000-0005-0000-0000-0000EE050000}"/>
    <cellStyle name="Moneda 13 2 2" xfId="3829" xr:uid="{998DE415-B265-42CC-8D01-C1CDB3E0969A}"/>
    <cellStyle name="Moneda 13 3" xfId="3054" xr:uid="{00000000-0005-0000-0000-0000EF050000}"/>
    <cellStyle name="Moneda 13 4" xfId="3547" xr:uid="{4D5C9ED4-088A-49D3-84B6-840B65B40AB3}"/>
    <cellStyle name="Moneda 14" xfId="2709" xr:uid="{00000000-0005-0000-0000-0000F0050000}"/>
    <cellStyle name="Moneda 15" xfId="3051" xr:uid="{00000000-0005-0000-0000-0000F1050000}"/>
    <cellStyle name="Moneda 16" xfId="3062" xr:uid="{00000000-0005-0000-0000-0000F2050000}"/>
    <cellStyle name="Moneda 17" xfId="3292" xr:uid="{00000000-0005-0000-0000-0000F3050000}"/>
    <cellStyle name="Moneda 17 2" xfId="4107" xr:uid="{B57A62BA-B1FA-4843-B9A6-07CD58B27BED}"/>
    <cellStyle name="Moneda 2" xfId="384" xr:uid="{00000000-0005-0000-0000-0000F4050000}"/>
    <cellStyle name="Moneda 2 10" xfId="1067" xr:uid="{00000000-0005-0000-0000-0000F5050000}"/>
    <cellStyle name="Moneda 2 10 2" xfId="1068" xr:uid="{00000000-0005-0000-0000-0000F6050000}"/>
    <cellStyle name="Moneda 2 10 3" xfId="2635" xr:uid="{00000000-0005-0000-0000-0000F7050000}"/>
    <cellStyle name="Moneda 2 10 3 2" xfId="3758" xr:uid="{0A317542-257D-424E-8E3E-732F197EDBDA}"/>
    <cellStyle name="Moneda 2 11" xfId="1069" xr:uid="{00000000-0005-0000-0000-0000F8050000}"/>
    <cellStyle name="Moneda 2 11 2" xfId="1070" xr:uid="{00000000-0005-0000-0000-0000F9050000}"/>
    <cellStyle name="Moneda 2 11 3" xfId="2636" xr:uid="{00000000-0005-0000-0000-0000FA050000}"/>
    <cellStyle name="Moneda 2 11 3 2" xfId="3759" xr:uid="{7260D652-CC1C-43C1-87A4-386E4B15DB71}"/>
    <cellStyle name="Moneda 2 12" xfId="1071" xr:uid="{00000000-0005-0000-0000-0000FB050000}"/>
    <cellStyle name="Moneda 2 12 2" xfId="1072" xr:uid="{00000000-0005-0000-0000-0000FC050000}"/>
    <cellStyle name="Moneda 2 12 3" xfId="2637" xr:uid="{00000000-0005-0000-0000-0000FD050000}"/>
    <cellStyle name="Moneda 2 12 3 2" xfId="3760" xr:uid="{E6A8FA5F-FD93-487A-8354-51FF8F02EB77}"/>
    <cellStyle name="Moneda 2 13" xfId="1073" xr:uid="{00000000-0005-0000-0000-0000FE050000}"/>
    <cellStyle name="Moneda 2 13 2" xfId="1074" xr:uid="{00000000-0005-0000-0000-0000FF050000}"/>
    <cellStyle name="Moneda 2 13 3" xfId="2638" xr:uid="{00000000-0005-0000-0000-000000060000}"/>
    <cellStyle name="Moneda 2 13 3 2" xfId="3761" xr:uid="{84AF4E16-B5B7-469A-83EB-33C070822208}"/>
    <cellStyle name="Moneda 2 14" xfId="1075" xr:uid="{00000000-0005-0000-0000-000001060000}"/>
    <cellStyle name="Moneda 2 14 2" xfId="1076" xr:uid="{00000000-0005-0000-0000-000002060000}"/>
    <cellStyle name="Moneda 2 14 3" xfId="2639" xr:uid="{00000000-0005-0000-0000-000003060000}"/>
    <cellStyle name="Moneda 2 14 3 2" xfId="3762" xr:uid="{F149A9B7-8DB8-4F05-B2AD-11D5A6DF0BA5}"/>
    <cellStyle name="Moneda 2 15" xfId="1077" xr:uid="{00000000-0005-0000-0000-000004060000}"/>
    <cellStyle name="Moneda 2 15 2" xfId="1078" xr:uid="{00000000-0005-0000-0000-000005060000}"/>
    <cellStyle name="Moneda 2 15 3" xfId="2640" xr:uid="{00000000-0005-0000-0000-000006060000}"/>
    <cellStyle name="Moneda 2 15 3 2" xfId="3763" xr:uid="{DA90378A-EF56-454B-AE5C-3DA8BE3CFB9C}"/>
    <cellStyle name="Moneda 2 16" xfId="1079" xr:uid="{00000000-0005-0000-0000-000007060000}"/>
    <cellStyle name="Moneda 2 16 2" xfId="1080" xr:uid="{00000000-0005-0000-0000-000008060000}"/>
    <cellStyle name="Moneda 2 16 3" xfId="2641" xr:uid="{00000000-0005-0000-0000-000009060000}"/>
    <cellStyle name="Moneda 2 16 3 2" xfId="3764" xr:uid="{53CC3A52-C24C-4D72-A7E9-EEB01FDF35C0}"/>
    <cellStyle name="Moneda 2 17" xfId="1081" xr:uid="{00000000-0005-0000-0000-00000A060000}"/>
    <cellStyle name="Moneda 2 17 2" xfId="1082" xr:uid="{00000000-0005-0000-0000-00000B060000}"/>
    <cellStyle name="Moneda 2 17 3" xfId="2642" xr:uid="{00000000-0005-0000-0000-00000C060000}"/>
    <cellStyle name="Moneda 2 17 3 2" xfId="3765" xr:uid="{41541D56-BE07-4320-B8CE-F16F11401B74}"/>
    <cellStyle name="Moneda 2 18" xfId="1083" xr:uid="{00000000-0005-0000-0000-00000D060000}"/>
    <cellStyle name="Moneda 2 18 2" xfId="1084" xr:uid="{00000000-0005-0000-0000-00000E060000}"/>
    <cellStyle name="Moneda 2 18 3" xfId="2643" xr:uid="{00000000-0005-0000-0000-00000F060000}"/>
    <cellStyle name="Moneda 2 18 3 2" xfId="3766" xr:uid="{920CF7B2-66D0-42FC-A9C2-CBC5156C0478}"/>
    <cellStyle name="Moneda 2 19" xfId="1085" xr:uid="{00000000-0005-0000-0000-000010060000}"/>
    <cellStyle name="Moneda 2 19 2" xfId="1086" xr:uid="{00000000-0005-0000-0000-000011060000}"/>
    <cellStyle name="Moneda 2 19 3" xfId="2644" xr:uid="{00000000-0005-0000-0000-000012060000}"/>
    <cellStyle name="Moneda 2 19 3 2" xfId="3767" xr:uid="{D59C8ECE-179B-416E-8152-AF3B9B546AA9}"/>
    <cellStyle name="Moneda 2 2" xfId="294" xr:uid="{00000000-0005-0000-0000-000013060000}"/>
    <cellStyle name="Moneda 2 2 10" xfId="1088" xr:uid="{00000000-0005-0000-0000-000014060000}"/>
    <cellStyle name="Moneda 2 2 11" xfId="1089" xr:uid="{00000000-0005-0000-0000-000015060000}"/>
    <cellStyle name="Moneda 2 2 12" xfId="1090" xr:uid="{00000000-0005-0000-0000-000016060000}"/>
    <cellStyle name="Moneda 2 2 13" xfId="1091" xr:uid="{00000000-0005-0000-0000-000017060000}"/>
    <cellStyle name="Moneda 2 2 14" xfId="1092" xr:uid="{00000000-0005-0000-0000-000018060000}"/>
    <cellStyle name="Moneda 2 2 15" xfId="1093" xr:uid="{00000000-0005-0000-0000-000019060000}"/>
    <cellStyle name="Moneda 2 2 16" xfId="1094" xr:uid="{00000000-0005-0000-0000-00001A060000}"/>
    <cellStyle name="Moneda 2 2 17" xfId="1095" xr:uid="{00000000-0005-0000-0000-00001B060000}"/>
    <cellStyle name="Moneda 2 2 18" xfId="1096" xr:uid="{00000000-0005-0000-0000-00001C060000}"/>
    <cellStyle name="Moneda 2 2 19" xfId="1097" xr:uid="{00000000-0005-0000-0000-00001D060000}"/>
    <cellStyle name="Moneda 2 2 2" xfId="1098" xr:uid="{00000000-0005-0000-0000-00001E060000}"/>
    <cellStyle name="Moneda 2 2 2 2" xfId="1099" xr:uid="{00000000-0005-0000-0000-00001F060000}"/>
    <cellStyle name="Moneda 2 2 2 3" xfId="1100" xr:uid="{00000000-0005-0000-0000-000020060000}"/>
    <cellStyle name="Moneda 2 2 20" xfId="1101" xr:uid="{00000000-0005-0000-0000-000021060000}"/>
    <cellStyle name="Moneda 2 2 21" xfId="1102" xr:uid="{00000000-0005-0000-0000-000022060000}"/>
    <cellStyle name="Moneda 2 2 22" xfId="1103" xr:uid="{00000000-0005-0000-0000-000023060000}"/>
    <cellStyle name="Moneda 2 2 23" xfId="1104" xr:uid="{00000000-0005-0000-0000-000024060000}"/>
    <cellStyle name="Moneda 2 2 24" xfId="1105" xr:uid="{00000000-0005-0000-0000-000025060000}"/>
    <cellStyle name="Moneda 2 2 25" xfId="1106" xr:uid="{00000000-0005-0000-0000-000026060000}"/>
    <cellStyle name="Moneda 2 2 26" xfId="1107" xr:uid="{00000000-0005-0000-0000-000027060000}"/>
    <cellStyle name="Moneda 2 2 27" xfId="1108" xr:uid="{00000000-0005-0000-0000-000028060000}"/>
    <cellStyle name="Moneda 2 2 28" xfId="1109" xr:uid="{00000000-0005-0000-0000-000029060000}"/>
    <cellStyle name="Moneda 2 2 29" xfId="1110" xr:uid="{00000000-0005-0000-0000-00002A060000}"/>
    <cellStyle name="Moneda 2 2 3" xfId="1111" xr:uid="{00000000-0005-0000-0000-00002B060000}"/>
    <cellStyle name="Moneda 2 2 30" xfId="1112" xr:uid="{00000000-0005-0000-0000-00002C060000}"/>
    <cellStyle name="Moneda 2 2 31" xfId="1113" xr:uid="{00000000-0005-0000-0000-00002D060000}"/>
    <cellStyle name="Moneda 2 2 32" xfId="1114" xr:uid="{00000000-0005-0000-0000-00002E060000}"/>
    <cellStyle name="Moneda 2 2 33" xfId="1115" xr:uid="{00000000-0005-0000-0000-00002F060000}"/>
    <cellStyle name="Moneda 2 2 33 2" xfId="1116" xr:uid="{00000000-0005-0000-0000-000030060000}"/>
    <cellStyle name="Moneda 2 2 34" xfId="1117" xr:uid="{00000000-0005-0000-0000-000031060000}"/>
    <cellStyle name="Moneda 2 2 35" xfId="1118" xr:uid="{00000000-0005-0000-0000-000032060000}"/>
    <cellStyle name="Moneda 2 2 36" xfId="1119" xr:uid="{00000000-0005-0000-0000-000033060000}"/>
    <cellStyle name="Moneda 2 2 37" xfId="1120" xr:uid="{00000000-0005-0000-0000-000034060000}"/>
    <cellStyle name="Moneda 2 2 38" xfId="1121" xr:uid="{00000000-0005-0000-0000-000035060000}"/>
    <cellStyle name="Moneda 2 2 39" xfId="1122" xr:uid="{00000000-0005-0000-0000-000036060000}"/>
    <cellStyle name="Moneda 2 2 4" xfId="1123" xr:uid="{00000000-0005-0000-0000-000037060000}"/>
    <cellStyle name="Moneda 2 2 40" xfId="1124" xr:uid="{00000000-0005-0000-0000-000038060000}"/>
    <cellStyle name="Moneda 2 2 41" xfId="1125" xr:uid="{00000000-0005-0000-0000-000039060000}"/>
    <cellStyle name="Moneda 2 2 42" xfId="1126" xr:uid="{00000000-0005-0000-0000-00003A060000}"/>
    <cellStyle name="Moneda 2 2 43" xfId="1127" xr:uid="{00000000-0005-0000-0000-00003B060000}"/>
    <cellStyle name="Moneda 2 2 44" xfId="1128" xr:uid="{00000000-0005-0000-0000-00003C060000}"/>
    <cellStyle name="Moneda 2 2 45" xfId="1129" xr:uid="{00000000-0005-0000-0000-00003D060000}"/>
    <cellStyle name="Moneda 2 2 46" xfId="1130" xr:uid="{00000000-0005-0000-0000-00003E060000}"/>
    <cellStyle name="Moneda 2 2 47" xfId="1131" xr:uid="{00000000-0005-0000-0000-00003F060000}"/>
    <cellStyle name="Moneda 2 2 48" xfId="1132" xr:uid="{00000000-0005-0000-0000-000040060000}"/>
    <cellStyle name="Moneda 2 2 49" xfId="1133" xr:uid="{00000000-0005-0000-0000-000041060000}"/>
    <cellStyle name="Moneda 2 2 5" xfId="1134" xr:uid="{00000000-0005-0000-0000-000042060000}"/>
    <cellStyle name="Moneda 2 2 50" xfId="1135" xr:uid="{00000000-0005-0000-0000-000043060000}"/>
    <cellStyle name="Moneda 2 2 51" xfId="1136" xr:uid="{00000000-0005-0000-0000-000044060000}"/>
    <cellStyle name="Moneda 2 2 52" xfId="1137" xr:uid="{00000000-0005-0000-0000-000045060000}"/>
    <cellStyle name="Moneda 2 2 53" xfId="1138" xr:uid="{00000000-0005-0000-0000-000046060000}"/>
    <cellStyle name="Moneda 2 2 54" xfId="1139" xr:uid="{00000000-0005-0000-0000-000047060000}"/>
    <cellStyle name="Moneda 2 2 55" xfId="1140" xr:uid="{00000000-0005-0000-0000-000048060000}"/>
    <cellStyle name="Moneda 2 2 56" xfId="1141" xr:uid="{00000000-0005-0000-0000-000049060000}"/>
    <cellStyle name="Moneda 2 2 57" xfId="1142" xr:uid="{00000000-0005-0000-0000-00004A060000}"/>
    <cellStyle name="Moneda 2 2 58" xfId="1143" xr:uid="{00000000-0005-0000-0000-00004B060000}"/>
    <cellStyle name="Moneda 2 2 59" xfId="1144" xr:uid="{00000000-0005-0000-0000-00004C060000}"/>
    <cellStyle name="Moneda 2 2 6" xfId="1145" xr:uid="{00000000-0005-0000-0000-00004D060000}"/>
    <cellStyle name="Moneda 2 2 60" xfId="1146" xr:uid="{00000000-0005-0000-0000-00004E060000}"/>
    <cellStyle name="Moneda 2 2 61" xfId="1147" xr:uid="{00000000-0005-0000-0000-00004F060000}"/>
    <cellStyle name="Moneda 2 2 62" xfId="1148" xr:uid="{00000000-0005-0000-0000-000050060000}"/>
    <cellStyle name="Moneda 2 2 63" xfId="1149" xr:uid="{00000000-0005-0000-0000-000051060000}"/>
    <cellStyle name="Moneda 2 2 64" xfId="1150" xr:uid="{00000000-0005-0000-0000-000052060000}"/>
    <cellStyle name="Moneda 2 2 65" xfId="1151" xr:uid="{00000000-0005-0000-0000-000053060000}"/>
    <cellStyle name="Moneda 2 2 66" xfId="1152" xr:uid="{00000000-0005-0000-0000-000054060000}"/>
    <cellStyle name="Moneda 2 2 66 2" xfId="2410" xr:uid="{00000000-0005-0000-0000-000055060000}"/>
    <cellStyle name="Moneda 2 2 67" xfId="1153" xr:uid="{00000000-0005-0000-0000-000056060000}"/>
    <cellStyle name="Moneda 2 2 68" xfId="1087" xr:uid="{00000000-0005-0000-0000-000057060000}"/>
    <cellStyle name="Moneda 2 2 68 2" xfId="2645" xr:uid="{00000000-0005-0000-0000-000058060000}"/>
    <cellStyle name="Moneda 2 2 68 2 2" xfId="3768" xr:uid="{03028375-42C3-4EEF-8CB0-ABA07F34186D}"/>
    <cellStyle name="Moneda 2 2 7" xfId="1154" xr:uid="{00000000-0005-0000-0000-000059060000}"/>
    <cellStyle name="Moneda 2 2 8" xfId="1155" xr:uid="{00000000-0005-0000-0000-00005A060000}"/>
    <cellStyle name="Moneda 2 2 9" xfId="1156" xr:uid="{00000000-0005-0000-0000-00005B060000}"/>
    <cellStyle name="Moneda 2 20" xfId="1157" xr:uid="{00000000-0005-0000-0000-00005C060000}"/>
    <cellStyle name="Moneda 2 20 2" xfId="1158" xr:uid="{00000000-0005-0000-0000-00005D060000}"/>
    <cellStyle name="Moneda 2 20 3" xfId="2646" xr:uid="{00000000-0005-0000-0000-00005E060000}"/>
    <cellStyle name="Moneda 2 20 3 2" xfId="3769" xr:uid="{63F85F3F-70A6-4B48-AD4A-37CEC6187EF4}"/>
    <cellStyle name="Moneda 2 21" xfId="1159" xr:uid="{00000000-0005-0000-0000-00005F060000}"/>
    <cellStyle name="Moneda 2 21 2" xfId="1160" xr:uid="{00000000-0005-0000-0000-000060060000}"/>
    <cellStyle name="Moneda 2 21 3" xfId="2647" xr:uid="{00000000-0005-0000-0000-000061060000}"/>
    <cellStyle name="Moneda 2 21 3 2" xfId="3770" xr:uid="{063DEA93-D749-4F8F-8DA6-BD0159DD3D9A}"/>
    <cellStyle name="Moneda 2 22" xfId="1161" xr:uid="{00000000-0005-0000-0000-000062060000}"/>
    <cellStyle name="Moneda 2 22 2" xfId="1162" xr:uid="{00000000-0005-0000-0000-000063060000}"/>
    <cellStyle name="Moneda 2 22 3" xfId="2648" xr:uid="{00000000-0005-0000-0000-000064060000}"/>
    <cellStyle name="Moneda 2 22 3 2" xfId="3771" xr:uid="{2CA468DA-2082-4E9A-AE14-CCBF5B5941C1}"/>
    <cellStyle name="Moneda 2 23" xfId="1163" xr:uid="{00000000-0005-0000-0000-000065060000}"/>
    <cellStyle name="Moneda 2 23 2" xfId="1164" xr:uid="{00000000-0005-0000-0000-000066060000}"/>
    <cellStyle name="Moneda 2 23 3" xfId="2649" xr:uid="{00000000-0005-0000-0000-000067060000}"/>
    <cellStyle name="Moneda 2 23 3 2" xfId="3772" xr:uid="{D31CE137-3747-471F-9BCC-41AFF850E2A9}"/>
    <cellStyle name="Moneda 2 24" xfId="1165" xr:uid="{00000000-0005-0000-0000-000068060000}"/>
    <cellStyle name="Moneda 2 24 2" xfId="1166" xr:uid="{00000000-0005-0000-0000-000069060000}"/>
    <cellStyle name="Moneda 2 24 3" xfId="2650" xr:uid="{00000000-0005-0000-0000-00006A060000}"/>
    <cellStyle name="Moneda 2 24 3 2" xfId="3773" xr:uid="{955EFA3B-EFF8-48F4-856B-05C8A41F4055}"/>
    <cellStyle name="Moneda 2 25" xfId="1167" xr:uid="{00000000-0005-0000-0000-00006B060000}"/>
    <cellStyle name="Moneda 2 25 2" xfId="1168" xr:uid="{00000000-0005-0000-0000-00006C060000}"/>
    <cellStyle name="Moneda 2 25 3" xfId="2651" xr:uid="{00000000-0005-0000-0000-00006D060000}"/>
    <cellStyle name="Moneda 2 25 3 2" xfId="3774" xr:uid="{622B6D2E-D404-4AF3-A5C1-EC29EA11DCE2}"/>
    <cellStyle name="Moneda 2 26" xfId="1169" xr:uid="{00000000-0005-0000-0000-00006E060000}"/>
    <cellStyle name="Moneda 2 26 2" xfId="1170" xr:uid="{00000000-0005-0000-0000-00006F060000}"/>
    <cellStyle name="Moneda 2 26 3" xfId="2652" xr:uid="{00000000-0005-0000-0000-000070060000}"/>
    <cellStyle name="Moneda 2 26 3 2" xfId="3775" xr:uid="{DE9FE8D1-5219-4BB1-9907-E41914ABDB51}"/>
    <cellStyle name="Moneda 2 27" xfId="1171" xr:uid="{00000000-0005-0000-0000-000071060000}"/>
    <cellStyle name="Moneda 2 27 2" xfId="1172" xr:uid="{00000000-0005-0000-0000-000072060000}"/>
    <cellStyle name="Moneda 2 27 3" xfId="2653" xr:uid="{00000000-0005-0000-0000-000073060000}"/>
    <cellStyle name="Moneda 2 27 3 2" xfId="3776" xr:uid="{F4966ADF-7F74-4F6B-AF3A-281A315113AE}"/>
    <cellStyle name="Moneda 2 28" xfId="1173" xr:uid="{00000000-0005-0000-0000-000074060000}"/>
    <cellStyle name="Moneda 2 28 2" xfId="1174" xr:uid="{00000000-0005-0000-0000-000075060000}"/>
    <cellStyle name="Moneda 2 28 3" xfId="2654" xr:uid="{00000000-0005-0000-0000-000076060000}"/>
    <cellStyle name="Moneda 2 28 3 2" xfId="3777" xr:uid="{E22FFCA7-46B0-4813-B8C9-124ED0926D00}"/>
    <cellStyle name="Moneda 2 29" xfId="1175" xr:uid="{00000000-0005-0000-0000-000077060000}"/>
    <cellStyle name="Moneda 2 29 2" xfId="1176" xr:uid="{00000000-0005-0000-0000-000078060000}"/>
    <cellStyle name="Moneda 2 29 3" xfId="2655" xr:uid="{00000000-0005-0000-0000-000079060000}"/>
    <cellStyle name="Moneda 2 29 3 2" xfId="3778" xr:uid="{42BDD5C3-4EBD-4018-9F1E-900DAF164B62}"/>
    <cellStyle name="Moneda 2 3" xfId="1177" xr:uid="{00000000-0005-0000-0000-00007A060000}"/>
    <cellStyle name="Moneda 2 3 10" xfId="1178" xr:uid="{00000000-0005-0000-0000-00007B060000}"/>
    <cellStyle name="Moneda 2 3 11" xfId="1179" xr:uid="{00000000-0005-0000-0000-00007C060000}"/>
    <cellStyle name="Moneda 2 3 12" xfId="1180" xr:uid="{00000000-0005-0000-0000-00007D060000}"/>
    <cellStyle name="Moneda 2 3 13" xfId="1181" xr:uid="{00000000-0005-0000-0000-00007E060000}"/>
    <cellStyle name="Moneda 2 3 14" xfId="1182" xr:uid="{00000000-0005-0000-0000-00007F060000}"/>
    <cellStyle name="Moneda 2 3 15" xfId="1183" xr:uid="{00000000-0005-0000-0000-000080060000}"/>
    <cellStyle name="Moneda 2 3 16" xfId="1184" xr:uid="{00000000-0005-0000-0000-000081060000}"/>
    <cellStyle name="Moneda 2 3 17" xfId="1185" xr:uid="{00000000-0005-0000-0000-000082060000}"/>
    <cellStyle name="Moneda 2 3 18" xfId="1186" xr:uid="{00000000-0005-0000-0000-000083060000}"/>
    <cellStyle name="Moneda 2 3 19" xfId="1187" xr:uid="{00000000-0005-0000-0000-000084060000}"/>
    <cellStyle name="Moneda 2 3 2" xfId="1188" xr:uid="{00000000-0005-0000-0000-000085060000}"/>
    <cellStyle name="Moneda 2 3 2 2" xfId="1189" xr:uid="{00000000-0005-0000-0000-000086060000}"/>
    <cellStyle name="Moneda 2 3 20" xfId="1190" xr:uid="{00000000-0005-0000-0000-000087060000}"/>
    <cellStyle name="Moneda 2 3 21" xfId="1191" xr:uid="{00000000-0005-0000-0000-000088060000}"/>
    <cellStyle name="Moneda 2 3 22" xfId="1192" xr:uid="{00000000-0005-0000-0000-000089060000}"/>
    <cellStyle name="Moneda 2 3 23" xfId="1193" xr:uid="{00000000-0005-0000-0000-00008A060000}"/>
    <cellStyle name="Moneda 2 3 24" xfId="1194" xr:uid="{00000000-0005-0000-0000-00008B060000}"/>
    <cellStyle name="Moneda 2 3 25" xfId="1195" xr:uid="{00000000-0005-0000-0000-00008C060000}"/>
    <cellStyle name="Moneda 2 3 26" xfId="1196" xr:uid="{00000000-0005-0000-0000-00008D060000}"/>
    <cellStyle name="Moneda 2 3 27" xfId="1197" xr:uid="{00000000-0005-0000-0000-00008E060000}"/>
    <cellStyle name="Moneda 2 3 28" xfId="1198" xr:uid="{00000000-0005-0000-0000-00008F060000}"/>
    <cellStyle name="Moneda 2 3 29" xfId="1199" xr:uid="{00000000-0005-0000-0000-000090060000}"/>
    <cellStyle name="Moneda 2 3 3" xfId="1200" xr:uid="{00000000-0005-0000-0000-000091060000}"/>
    <cellStyle name="Moneda 2 3 30" xfId="1201" xr:uid="{00000000-0005-0000-0000-000092060000}"/>
    <cellStyle name="Moneda 2 3 31" xfId="1202" xr:uid="{00000000-0005-0000-0000-000093060000}"/>
    <cellStyle name="Moneda 2 3 32" xfId="1203" xr:uid="{00000000-0005-0000-0000-000094060000}"/>
    <cellStyle name="Moneda 2 3 33" xfId="1204" xr:uid="{00000000-0005-0000-0000-000095060000}"/>
    <cellStyle name="Moneda 2 3 33 2" xfId="2411" xr:uid="{00000000-0005-0000-0000-000096060000}"/>
    <cellStyle name="Moneda 2 3 34" xfId="2656" xr:uid="{00000000-0005-0000-0000-000097060000}"/>
    <cellStyle name="Moneda 2 3 34 2" xfId="3055" xr:uid="{00000000-0005-0000-0000-000098060000}"/>
    <cellStyle name="Moneda 2 3 34 3" xfId="3779" xr:uid="{729BBF62-F526-4ACC-B320-DAAD25286E36}"/>
    <cellStyle name="Moneda 2 3 35" xfId="3056" xr:uid="{00000000-0005-0000-0000-000099060000}"/>
    <cellStyle name="Moneda 2 3 4" xfId="1205" xr:uid="{00000000-0005-0000-0000-00009A060000}"/>
    <cellStyle name="Moneda 2 3 5" xfId="1206" xr:uid="{00000000-0005-0000-0000-00009B060000}"/>
    <cellStyle name="Moneda 2 3 6" xfId="1207" xr:uid="{00000000-0005-0000-0000-00009C060000}"/>
    <cellStyle name="Moneda 2 3 7" xfId="1208" xr:uid="{00000000-0005-0000-0000-00009D060000}"/>
    <cellStyle name="Moneda 2 3 8" xfId="1209" xr:uid="{00000000-0005-0000-0000-00009E060000}"/>
    <cellStyle name="Moneda 2 3 9" xfId="1210" xr:uid="{00000000-0005-0000-0000-00009F060000}"/>
    <cellStyle name="Moneda 2 30" xfId="1211" xr:uid="{00000000-0005-0000-0000-0000A0060000}"/>
    <cellStyle name="Moneda 2 30 2" xfId="1212" xr:uid="{00000000-0005-0000-0000-0000A1060000}"/>
    <cellStyle name="Moneda 2 30 3" xfId="2657" xr:uid="{00000000-0005-0000-0000-0000A2060000}"/>
    <cellStyle name="Moneda 2 30 3 2" xfId="3780" xr:uid="{2FE3C870-6A1A-4742-9F0C-54BE9685CAF0}"/>
    <cellStyle name="Moneda 2 31" xfId="1213" xr:uid="{00000000-0005-0000-0000-0000A3060000}"/>
    <cellStyle name="Moneda 2 31 2" xfId="1214" xr:uid="{00000000-0005-0000-0000-0000A4060000}"/>
    <cellStyle name="Moneda 2 31 3" xfId="2658" xr:uid="{00000000-0005-0000-0000-0000A5060000}"/>
    <cellStyle name="Moneda 2 31 3 2" xfId="3781" xr:uid="{3B3F367B-E121-4A95-986A-E4FDD5AEC240}"/>
    <cellStyle name="Moneda 2 32" xfId="1215" xr:uid="{00000000-0005-0000-0000-0000A6060000}"/>
    <cellStyle name="Moneda 2 32 2" xfId="1216" xr:uid="{00000000-0005-0000-0000-0000A7060000}"/>
    <cellStyle name="Moneda 2 32 3" xfId="2659" xr:uid="{00000000-0005-0000-0000-0000A8060000}"/>
    <cellStyle name="Moneda 2 32 3 2" xfId="3782" xr:uid="{6EF1E424-B023-48CD-9CC2-73A2308E677A}"/>
    <cellStyle name="Moneda 2 33" xfId="1217" xr:uid="{00000000-0005-0000-0000-0000A9060000}"/>
    <cellStyle name="Moneda 2 34" xfId="1218" xr:uid="{00000000-0005-0000-0000-0000AA060000}"/>
    <cellStyle name="Moneda 2 35" xfId="1219" xr:uid="{00000000-0005-0000-0000-0000AB060000}"/>
    <cellStyle name="Moneda 2 36" xfId="1220" xr:uid="{00000000-0005-0000-0000-0000AC060000}"/>
    <cellStyle name="Moneda 2 37" xfId="1221" xr:uid="{00000000-0005-0000-0000-0000AD060000}"/>
    <cellStyle name="Moneda 2 38" xfId="1222" xr:uid="{00000000-0005-0000-0000-0000AE060000}"/>
    <cellStyle name="Moneda 2 39" xfId="1223" xr:uid="{00000000-0005-0000-0000-0000AF060000}"/>
    <cellStyle name="Moneda 2 4" xfId="1224" xr:uid="{00000000-0005-0000-0000-0000B0060000}"/>
    <cellStyle name="Moneda 2 4 10" xfId="1225" xr:uid="{00000000-0005-0000-0000-0000B1060000}"/>
    <cellStyle name="Moneda 2 4 11" xfId="1226" xr:uid="{00000000-0005-0000-0000-0000B2060000}"/>
    <cellStyle name="Moneda 2 4 12" xfId="1227" xr:uid="{00000000-0005-0000-0000-0000B3060000}"/>
    <cellStyle name="Moneda 2 4 13" xfId="1228" xr:uid="{00000000-0005-0000-0000-0000B4060000}"/>
    <cellStyle name="Moneda 2 4 14" xfId="1229" xr:uid="{00000000-0005-0000-0000-0000B5060000}"/>
    <cellStyle name="Moneda 2 4 15" xfId="1230" xr:uid="{00000000-0005-0000-0000-0000B6060000}"/>
    <cellStyle name="Moneda 2 4 16" xfId="1231" xr:uid="{00000000-0005-0000-0000-0000B7060000}"/>
    <cellStyle name="Moneda 2 4 17" xfId="1232" xr:uid="{00000000-0005-0000-0000-0000B8060000}"/>
    <cellStyle name="Moneda 2 4 18" xfId="1233" xr:uid="{00000000-0005-0000-0000-0000B9060000}"/>
    <cellStyle name="Moneda 2 4 19" xfId="1234" xr:uid="{00000000-0005-0000-0000-0000BA060000}"/>
    <cellStyle name="Moneda 2 4 2" xfId="1235" xr:uid="{00000000-0005-0000-0000-0000BB060000}"/>
    <cellStyle name="Moneda 2 4 2 2" xfId="1236" xr:uid="{00000000-0005-0000-0000-0000BC060000}"/>
    <cellStyle name="Moneda 2 4 20" xfId="1237" xr:uid="{00000000-0005-0000-0000-0000BD060000}"/>
    <cellStyle name="Moneda 2 4 21" xfId="1238" xr:uid="{00000000-0005-0000-0000-0000BE060000}"/>
    <cellStyle name="Moneda 2 4 22" xfId="1239" xr:uid="{00000000-0005-0000-0000-0000BF060000}"/>
    <cellStyle name="Moneda 2 4 23" xfId="1240" xr:uid="{00000000-0005-0000-0000-0000C0060000}"/>
    <cellStyle name="Moneda 2 4 24" xfId="1241" xr:uid="{00000000-0005-0000-0000-0000C1060000}"/>
    <cellStyle name="Moneda 2 4 25" xfId="1242" xr:uid="{00000000-0005-0000-0000-0000C2060000}"/>
    <cellStyle name="Moneda 2 4 26" xfId="1243" xr:uid="{00000000-0005-0000-0000-0000C3060000}"/>
    <cellStyle name="Moneda 2 4 27" xfId="1244" xr:uid="{00000000-0005-0000-0000-0000C4060000}"/>
    <cellStyle name="Moneda 2 4 28" xfId="1245" xr:uid="{00000000-0005-0000-0000-0000C5060000}"/>
    <cellStyle name="Moneda 2 4 29" xfId="1246" xr:uid="{00000000-0005-0000-0000-0000C6060000}"/>
    <cellStyle name="Moneda 2 4 3" xfId="1247" xr:uid="{00000000-0005-0000-0000-0000C7060000}"/>
    <cellStyle name="Moneda 2 4 30" xfId="1248" xr:uid="{00000000-0005-0000-0000-0000C8060000}"/>
    <cellStyle name="Moneda 2 4 31" xfId="1249" xr:uid="{00000000-0005-0000-0000-0000C9060000}"/>
    <cellStyle name="Moneda 2 4 32" xfId="1250" xr:uid="{00000000-0005-0000-0000-0000CA060000}"/>
    <cellStyle name="Moneda 2 4 33" xfId="1251" xr:uid="{00000000-0005-0000-0000-0000CB060000}"/>
    <cellStyle name="Moneda 2 4 33 2" xfId="2412" xr:uid="{00000000-0005-0000-0000-0000CC060000}"/>
    <cellStyle name="Moneda 2 4 34" xfId="2660" xr:uid="{00000000-0005-0000-0000-0000CD060000}"/>
    <cellStyle name="Moneda 2 4 34 2" xfId="3057" xr:uid="{00000000-0005-0000-0000-0000CE060000}"/>
    <cellStyle name="Moneda 2 4 34 3" xfId="3783" xr:uid="{07989ADE-FC11-451B-A319-54DD5B5622FE}"/>
    <cellStyle name="Moneda 2 4 4" xfId="1252" xr:uid="{00000000-0005-0000-0000-0000CF060000}"/>
    <cellStyle name="Moneda 2 4 5" xfId="1253" xr:uid="{00000000-0005-0000-0000-0000D0060000}"/>
    <cellStyle name="Moneda 2 4 6" xfId="1254" xr:uid="{00000000-0005-0000-0000-0000D1060000}"/>
    <cellStyle name="Moneda 2 4 7" xfId="1255" xr:uid="{00000000-0005-0000-0000-0000D2060000}"/>
    <cellStyle name="Moneda 2 4 8" xfId="1256" xr:uid="{00000000-0005-0000-0000-0000D3060000}"/>
    <cellStyle name="Moneda 2 4 9" xfId="1257" xr:uid="{00000000-0005-0000-0000-0000D4060000}"/>
    <cellStyle name="Moneda 2 40" xfId="1258" xr:uid="{00000000-0005-0000-0000-0000D5060000}"/>
    <cellStyle name="Moneda 2 41" xfId="1259" xr:uid="{00000000-0005-0000-0000-0000D6060000}"/>
    <cellStyle name="Moneda 2 42" xfId="1260" xr:uid="{00000000-0005-0000-0000-0000D7060000}"/>
    <cellStyle name="Moneda 2 43" xfId="1261" xr:uid="{00000000-0005-0000-0000-0000D8060000}"/>
    <cellStyle name="Moneda 2 44" xfId="1262" xr:uid="{00000000-0005-0000-0000-0000D9060000}"/>
    <cellStyle name="Moneda 2 45" xfId="1263" xr:uid="{00000000-0005-0000-0000-0000DA060000}"/>
    <cellStyle name="Moneda 2 46" xfId="1264" xr:uid="{00000000-0005-0000-0000-0000DB060000}"/>
    <cellStyle name="Moneda 2 47" xfId="1265" xr:uid="{00000000-0005-0000-0000-0000DC060000}"/>
    <cellStyle name="Moneda 2 48" xfId="1266" xr:uid="{00000000-0005-0000-0000-0000DD060000}"/>
    <cellStyle name="Moneda 2 49" xfId="1267" xr:uid="{00000000-0005-0000-0000-0000DE060000}"/>
    <cellStyle name="Moneda 2 5" xfId="1268" xr:uid="{00000000-0005-0000-0000-0000DF060000}"/>
    <cellStyle name="Moneda 2 5 10" xfId="1269" xr:uid="{00000000-0005-0000-0000-0000E0060000}"/>
    <cellStyle name="Moneda 2 5 11" xfId="1270" xr:uid="{00000000-0005-0000-0000-0000E1060000}"/>
    <cellStyle name="Moneda 2 5 12" xfId="1271" xr:uid="{00000000-0005-0000-0000-0000E2060000}"/>
    <cellStyle name="Moneda 2 5 13" xfId="1272" xr:uid="{00000000-0005-0000-0000-0000E3060000}"/>
    <cellStyle name="Moneda 2 5 14" xfId="1273" xr:uid="{00000000-0005-0000-0000-0000E4060000}"/>
    <cellStyle name="Moneda 2 5 15" xfId="1274" xr:uid="{00000000-0005-0000-0000-0000E5060000}"/>
    <cellStyle name="Moneda 2 5 16" xfId="1275" xr:uid="{00000000-0005-0000-0000-0000E6060000}"/>
    <cellStyle name="Moneda 2 5 17" xfId="1276" xr:uid="{00000000-0005-0000-0000-0000E7060000}"/>
    <cellStyle name="Moneda 2 5 18" xfId="1277" xr:uid="{00000000-0005-0000-0000-0000E8060000}"/>
    <cellStyle name="Moneda 2 5 19" xfId="1278" xr:uid="{00000000-0005-0000-0000-0000E9060000}"/>
    <cellStyle name="Moneda 2 5 2" xfId="1279" xr:uid="{00000000-0005-0000-0000-0000EA060000}"/>
    <cellStyle name="Moneda 2 5 2 2" xfId="1280" xr:uid="{00000000-0005-0000-0000-0000EB060000}"/>
    <cellStyle name="Moneda 2 5 20" xfId="1281" xr:uid="{00000000-0005-0000-0000-0000EC060000}"/>
    <cellStyle name="Moneda 2 5 21" xfId="1282" xr:uid="{00000000-0005-0000-0000-0000ED060000}"/>
    <cellStyle name="Moneda 2 5 22" xfId="1283" xr:uid="{00000000-0005-0000-0000-0000EE060000}"/>
    <cellStyle name="Moneda 2 5 23" xfId="1284" xr:uid="{00000000-0005-0000-0000-0000EF060000}"/>
    <cellStyle name="Moneda 2 5 24" xfId="1285" xr:uid="{00000000-0005-0000-0000-0000F0060000}"/>
    <cellStyle name="Moneda 2 5 25" xfId="1286" xr:uid="{00000000-0005-0000-0000-0000F1060000}"/>
    <cellStyle name="Moneda 2 5 26" xfId="1287" xr:uid="{00000000-0005-0000-0000-0000F2060000}"/>
    <cellStyle name="Moneda 2 5 27" xfId="1288" xr:uid="{00000000-0005-0000-0000-0000F3060000}"/>
    <cellStyle name="Moneda 2 5 28" xfId="1289" xr:uid="{00000000-0005-0000-0000-0000F4060000}"/>
    <cellStyle name="Moneda 2 5 29" xfId="1290" xr:uid="{00000000-0005-0000-0000-0000F5060000}"/>
    <cellStyle name="Moneda 2 5 3" xfId="1291" xr:uid="{00000000-0005-0000-0000-0000F6060000}"/>
    <cellStyle name="Moneda 2 5 30" xfId="1292" xr:uid="{00000000-0005-0000-0000-0000F7060000}"/>
    <cellStyle name="Moneda 2 5 31" xfId="1293" xr:uid="{00000000-0005-0000-0000-0000F8060000}"/>
    <cellStyle name="Moneda 2 5 32" xfId="1294" xr:uid="{00000000-0005-0000-0000-0000F9060000}"/>
    <cellStyle name="Moneda 2 5 33" xfId="1295" xr:uid="{00000000-0005-0000-0000-0000FA060000}"/>
    <cellStyle name="Moneda 2 5 33 2" xfId="2413" xr:uid="{00000000-0005-0000-0000-0000FB060000}"/>
    <cellStyle name="Moneda 2 5 34" xfId="2661" xr:uid="{00000000-0005-0000-0000-0000FC060000}"/>
    <cellStyle name="Moneda 2 5 34 2" xfId="3058" xr:uid="{00000000-0005-0000-0000-0000FD060000}"/>
    <cellStyle name="Moneda 2 5 34 3" xfId="3784" xr:uid="{5AEBC6B1-2FD6-4605-9EB8-D5D4B6420CFA}"/>
    <cellStyle name="Moneda 2 5 4" xfId="1296" xr:uid="{00000000-0005-0000-0000-0000FE060000}"/>
    <cellStyle name="Moneda 2 5 5" xfId="1297" xr:uid="{00000000-0005-0000-0000-0000FF060000}"/>
    <cellStyle name="Moneda 2 5 6" xfId="1298" xr:uid="{00000000-0005-0000-0000-000000070000}"/>
    <cellStyle name="Moneda 2 5 7" xfId="1299" xr:uid="{00000000-0005-0000-0000-000001070000}"/>
    <cellStyle name="Moneda 2 5 8" xfId="1300" xr:uid="{00000000-0005-0000-0000-000002070000}"/>
    <cellStyle name="Moneda 2 5 9" xfId="1301" xr:uid="{00000000-0005-0000-0000-000003070000}"/>
    <cellStyle name="Moneda 2 50" xfId="1302" xr:uid="{00000000-0005-0000-0000-000004070000}"/>
    <cellStyle name="Moneda 2 51" xfId="1303" xr:uid="{00000000-0005-0000-0000-000005070000}"/>
    <cellStyle name="Moneda 2 52" xfId="1304" xr:uid="{00000000-0005-0000-0000-000006070000}"/>
    <cellStyle name="Moneda 2 53" xfId="1305" xr:uid="{00000000-0005-0000-0000-000007070000}"/>
    <cellStyle name="Moneda 2 54" xfId="1306" xr:uid="{00000000-0005-0000-0000-000008070000}"/>
    <cellStyle name="Moneda 2 55" xfId="1307" xr:uid="{00000000-0005-0000-0000-000009070000}"/>
    <cellStyle name="Moneda 2 56" xfId="1308" xr:uid="{00000000-0005-0000-0000-00000A070000}"/>
    <cellStyle name="Moneda 2 57" xfId="1309" xr:uid="{00000000-0005-0000-0000-00000B070000}"/>
    <cellStyle name="Moneda 2 58" xfId="1310" xr:uid="{00000000-0005-0000-0000-00000C070000}"/>
    <cellStyle name="Moneda 2 59" xfId="1311" xr:uid="{00000000-0005-0000-0000-00000D070000}"/>
    <cellStyle name="Moneda 2 6" xfId="295" xr:uid="{00000000-0005-0000-0000-00000E070000}"/>
    <cellStyle name="Moneda 2 6 2" xfId="1312" xr:uid="{00000000-0005-0000-0000-00000F070000}"/>
    <cellStyle name="Moneda 2 6 2 2" xfId="1313" xr:uid="{00000000-0005-0000-0000-000010070000}"/>
    <cellStyle name="Moneda 2 6 2 3" xfId="3059" xr:uid="{00000000-0005-0000-0000-000011070000}"/>
    <cellStyle name="Moneda 2 6 3" xfId="1314" xr:uid="{00000000-0005-0000-0000-000012070000}"/>
    <cellStyle name="Moneda 2 60" xfId="1315" xr:uid="{00000000-0005-0000-0000-000013070000}"/>
    <cellStyle name="Moneda 2 61" xfId="1316" xr:uid="{00000000-0005-0000-0000-000014070000}"/>
    <cellStyle name="Moneda 2 62" xfId="1317" xr:uid="{00000000-0005-0000-0000-000015070000}"/>
    <cellStyle name="Moneda 2 63" xfId="1318" xr:uid="{00000000-0005-0000-0000-000016070000}"/>
    <cellStyle name="Moneda 2 64" xfId="1319" xr:uid="{00000000-0005-0000-0000-000017070000}"/>
    <cellStyle name="Moneda 2 65" xfId="1320" xr:uid="{00000000-0005-0000-0000-000018070000}"/>
    <cellStyle name="Moneda 2 66" xfId="1321" xr:uid="{00000000-0005-0000-0000-000019070000}"/>
    <cellStyle name="Moneda 2 67" xfId="1322" xr:uid="{00000000-0005-0000-0000-00001A070000}"/>
    <cellStyle name="Moneda 2 68" xfId="1323" xr:uid="{00000000-0005-0000-0000-00001B070000}"/>
    <cellStyle name="Moneda 2 68 2" xfId="2414" xr:uid="{00000000-0005-0000-0000-00001C070000}"/>
    <cellStyle name="Moneda 2 69" xfId="2386" xr:uid="{00000000-0005-0000-0000-00001D070000}"/>
    <cellStyle name="Moneda 2 69 2" xfId="3060" xr:uid="{00000000-0005-0000-0000-00001E070000}"/>
    <cellStyle name="Moneda 2 7" xfId="1324" xr:uid="{00000000-0005-0000-0000-00001F070000}"/>
    <cellStyle name="Moneda 2 7 2" xfId="1325" xr:uid="{00000000-0005-0000-0000-000020070000}"/>
    <cellStyle name="Moneda 2 7 2 2" xfId="2415" xr:uid="{00000000-0005-0000-0000-000021070000}"/>
    <cellStyle name="Moneda 2 7 3" xfId="1326" xr:uid="{00000000-0005-0000-0000-000022070000}"/>
    <cellStyle name="Moneda 2 7 3 2" xfId="3061" xr:uid="{00000000-0005-0000-0000-000023070000}"/>
    <cellStyle name="Moneda 2 7 4" xfId="2662" xr:uid="{00000000-0005-0000-0000-000024070000}"/>
    <cellStyle name="Moneda 2 7 4 2" xfId="3785" xr:uid="{7E723C57-67C7-4C88-ADD6-9FCACBFD256F}"/>
    <cellStyle name="Moneda 2 70" xfId="1066" xr:uid="{00000000-0005-0000-0000-000025070000}"/>
    <cellStyle name="Moneda 2 71" xfId="2457" xr:uid="{00000000-0005-0000-0000-000026070000}"/>
    <cellStyle name="Moneda 2 71 2" xfId="3580" xr:uid="{3B10E3B9-101C-4B78-9134-2D90A40E9D9E}"/>
    <cellStyle name="Moneda 2 72" xfId="3331" xr:uid="{4ED9B356-B90C-451D-B71C-287F0A61EA7D}"/>
    <cellStyle name="Moneda 2 8" xfId="1327" xr:uid="{00000000-0005-0000-0000-000027070000}"/>
    <cellStyle name="Moneda 2 8 2" xfId="1328" xr:uid="{00000000-0005-0000-0000-000028070000}"/>
    <cellStyle name="Moneda 2 8 3" xfId="2663" xr:uid="{00000000-0005-0000-0000-000029070000}"/>
    <cellStyle name="Moneda 2 8 3 2" xfId="3786" xr:uid="{E3875395-6310-41BF-B2E2-1C58A5A1EE22}"/>
    <cellStyle name="Moneda 2 9" xfId="1329" xr:uid="{00000000-0005-0000-0000-00002A070000}"/>
    <cellStyle name="Moneda 2 9 2" xfId="1330" xr:uid="{00000000-0005-0000-0000-00002B070000}"/>
    <cellStyle name="Moneda 2 9 3" xfId="2664" xr:uid="{00000000-0005-0000-0000-00002C070000}"/>
    <cellStyle name="Moneda 2 9 3 2" xfId="3787" xr:uid="{4F8C36BA-357C-4019-B4CC-10F7212E3103}"/>
    <cellStyle name="Moneda 3" xfId="296" xr:uid="{00000000-0005-0000-0000-00002D070000}"/>
    <cellStyle name="Moneda 3 10" xfId="1332" xr:uid="{00000000-0005-0000-0000-00002E070000}"/>
    <cellStyle name="Moneda 3 11" xfId="1333" xr:uid="{00000000-0005-0000-0000-00002F070000}"/>
    <cellStyle name="Moneda 3 12" xfId="1334" xr:uid="{00000000-0005-0000-0000-000030070000}"/>
    <cellStyle name="Moneda 3 13" xfId="1335" xr:uid="{00000000-0005-0000-0000-000031070000}"/>
    <cellStyle name="Moneda 3 14" xfId="1336" xr:uid="{00000000-0005-0000-0000-000032070000}"/>
    <cellStyle name="Moneda 3 15" xfId="1337" xr:uid="{00000000-0005-0000-0000-000033070000}"/>
    <cellStyle name="Moneda 3 16" xfId="1338" xr:uid="{00000000-0005-0000-0000-000034070000}"/>
    <cellStyle name="Moneda 3 17" xfId="1339" xr:uid="{00000000-0005-0000-0000-000035070000}"/>
    <cellStyle name="Moneda 3 18" xfId="1340" xr:uid="{00000000-0005-0000-0000-000036070000}"/>
    <cellStyle name="Moneda 3 19" xfId="1341" xr:uid="{00000000-0005-0000-0000-000037070000}"/>
    <cellStyle name="Moneda 3 2" xfId="297" xr:uid="{00000000-0005-0000-0000-000038070000}"/>
    <cellStyle name="Moneda 3 2 10" xfId="1343" xr:uid="{00000000-0005-0000-0000-000039070000}"/>
    <cellStyle name="Moneda 3 2 11" xfId="1344" xr:uid="{00000000-0005-0000-0000-00003A070000}"/>
    <cellStyle name="Moneda 3 2 12" xfId="1345" xr:uid="{00000000-0005-0000-0000-00003B070000}"/>
    <cellStyle name="Moneda 3 2 13" xfId="1346" xr:uid="{00000000-0005-0000-0000-00003C070000}"/>
    <cellStyle name="Moneda 3 2 14" xfId="1347" xr:uid="{00000000-0005-0000-0000-00003D070000}"/>
    <cellStyle name="Moneda 3 2 15" xfId="1348" xr:uid="{00000000-0005-0000-0000-00003E070000}"/>
    <cellStyle name="Moneda 3 2 16" xfId="1349" xr:uid="{00000000-0005-0000-0000-00003F070000}"/>
    <cellStyle name="Moneda 3 2 17" xfId="1350" xr:uid="{00000000-0005-0000-0000-000040070000}"/>
    <cellStyle name="Moneda 3 2 18" xfId="1351" xr:uid="{00000000-0005-0000-0000-000041070000}"/>
    <cellStyle name="Moneda 3 2 19" xfId="1352" xr:uid="{00000000-0005-0000-0000-000042070000}"/>
    <cellStyle name="Moneda 3 2 2" xfId="298" xr:uid="{00000000-0005-0000-0000-000043070000}"/>
    <cellStyle name="Moneda 3 2 2 2" xfId="389" xr:uid="{00000000-0005-0000-0000-000044070000}"/>
    <cellStyle name="Moneda 3 2 2 2 2" xfId="1354" xr:uid="{00000000-0005-0000-0000-000045070000}"/>
    <cellStyle name="Moneda 3 2 2 2 3" xfId="2462" xr:uid="{00000000-0005-0000-0000-000046070000}"/>
    <cellStyle name="Moneda 3 2 2 2 3 2" xfId="3585" xr:uid="{0DCF8E71-66B4-4101-9485-554B827E17B1}"/>
    <cellStyle name="Moneda 3 2 2 2 4" xfId="3336" xr:uid="{31ABE6B0-2338-4BF7-B3A6-EE35A445B4E2}"/>
    <cellStyle name="Moneda 3 2 2 3" xfId="1355" xr:uid="{00000000-0005-0000-0000-000047070000}"/>
    <cellStyle name="Moneda 3 2 2 4" xfId="1356" xr:uid="{00000000-0005-0000-0000-000048070000}"/>
    <cellStyle name="Moneda 3 2 2 5" xfId="1353" xr:uid="{00000000-0005-0000-0000-000049070000}"/>
    <cellStyle name="Moneda 3 2 2 6" xfId="2433" xr:uid="{00000000-0005-0000-0000-00004A070000}"/>
    <cellStyle name="Moneda 3 2 2 6 2" xfId="3556" xr:uid="{C7FB7173-4ED0-49E8-B32B-1E0DA2F9338D}"/>
    <cellStyle name="Moneda 3 2 2 7" xfId="3303" xr:uid="{39041D35-BD6C-44EB-BA54-7108D281D231}"/>
    <cellStyle name="Moneda 3 2 20" xfId="1357" xr:uid="{00000000-0005-0000-0000-00004B070000}"/>
    <cellStyle name="Moneda 3 2 21" xfId="1358" xr:uid="{00000000-0005-0000-0000-00004C070000}"/>
    <cellStyle name="Moneda 3 2 22" xfId="1359" xr:uid="{00000000-0005-0000-0000-00004D070000}"/>
    <cellStyle name="Moneda 3 2 23" xfId="1360" xr:uid="{00000000-0005-0000-0000-00004E070000}"/>
    <cellStyle name="Moneda 3 2 24" xfId="1361" xr:uid="{00000000-0005-0000-0000-00004F070000}"/>
    <cellStyle name="Moneda 3 2 25" xfId="1362" xr:uid="{00000000-0005-0000-0000-000050070000}"/>
    <cellStyle name="Moneda 3 2 26" xfId="1363" xr:uid="{00000000-0005-0000-0000-000051070000}"/>
    <cellStyle name="Moneda 3 2 27" xfId="1364" xr:uid="{00000000-0005-0000-0000-000052070000}"/>
    <cellStyle name="Moneda 3 2 28" xfId="1365" xr:uid="{00000000-0005-0000-0000-000053070000}"/>
    <cellStyle name="Moneda 3 2 29" xfId="1366" xr:uid="{00000000-0005-0000-0000-000054070000}"/>
    <cellStyle name="Moneda 3 2 3" xfId="299" xr:uid="{00000000-0005-0000-0000-000055070000}"/>
    <cellStyle name="Moneda 3 2 3 2" xfId="390" xr:uid="{00000000-0005-0000-0000-000056070000}"/>
    <cellStyle name="Moneda 3 2 3 2 2" xfId="1368" xr:uid="{00000000-0005-0000-0000-000057070000}"/>
    <cellStyle name="Moneda 3 2 3 2 3" xfId="2463" xr:uid="{00000000-0005-0000-0000-000058070000}"/>
    <cellStyle name="Moneda 3 2 3 2 3 2" xfId="3586" xr:uid="{DC0EBF22-44D1-48CC-BC1B-3DFA34C8F55D}"/>
    <cellStyle name="Moneda 3 2 3 2 4" xfId="3337" xr:uid="{C1F90179-B99D-4966-9E8C-97CCD493ED04}"/>
    <cellStyle name="Moneda 3 2 3 3" xfId="1369" xr:uid="{00000000-0005-0000-0000-000059070000}"/>
    <cellStyle name="Moneda 3 2 3 4" xfId="1370" xr:uid="{00000000-0005-0000-0000-00005A070000}"/>
    <cellStyle name="Moneda 3 2 3 5" xfId="1367" xr:uid="{00000000-0005-0000-0000-00005B070000}"/>
    <cellStyle name="Moneda 3 2 3 6" xfId="2434" xr:uid="{00000000-0005-0000-0000-00005C070000}"/>
    <cellStyle name="Moneda 3 2 3 6 2" xfId="3557" xr:uid="{AE9B13B3-492D-4771-A3A4-38A0F124FE21}"/>
    <cellStyle name="Moneda 3 2 3 7" xfId="3304" xr:uid="{41011394-BCB4-4847-9578-BB10AAC98F17}"/>
    <cellStyle name="Moneda 3 2 30" xfId="1371" xr:uid="{00000000-0005-0000-0000-00005D070000}"/>
    <cellStyle name="Moneda 3 2 31" xfId="1372" xr:uid="{00000000-0005-0000-0000-00005E070000}"/>
    <cellStyle name="Moneda 3 2 32" xfId="1373" xr:uid="{00000000-0005-0000-0000-00005F070000}"/>
    <cellStyle name="Moneda 3 2 33" xfId="1374" xr:uid="{00000000-0005-0000-0000-000060070000}"/>
    <cellStyle name="Moneda 3 2 34" xfId="1375" xr:uid="{00000000-0005-0000-0000-000061070000}"/>
    <cellStyle name="Moneda 3 2 35" xfId="1376" xr:uid="{00000000-0005-0000-0000-000062070000}"/>
    <cellStyle name="Moneda 3 2 36" xfId="1377" xr:uid="{00000000-0005-0000-0000-000063070000}"/>
    <cellStyle name="Moneda 3 2 37" xfId="1378" xr:uid="{00000000-0005-0000-0000-000064070000}"/>
    <cellStyle name="Moneda 3 2 38" xfId="1379" xr:uid="{00000000-0005-0000-0000-000065070000}"/>
    <cellStyle name="Moneda 3 2 39" xfId="1380" xr:uid="{00000000-0005-0000-0000-000066070000}"/>
    <cellStyle name="Moneda 3 2 4" xfId="1381" xr:uid="{00000000-0005-0000-0000-000067070000}"/>
    <cellStyle name="Moneda 3 2 4 2" xfId="1382" xr:uid="{00000000-0005-0000-0000-000068070000}"/>
    <cellStyle name="Moneda 3 2 4 3" xfId="1383" xr:uid="{00000000-0005-0000-0000-000069070000}"/>
    <cellStyle name="Moneda 3 2 40" xfId="1384" xr:uid="{00000000-0005-0000-0000-00006A070000}"/>
    <cellStyle name="Moneda 3 2 41" xfId="1385" xr:uid="{00000000-0005-0000-0000-00006B070000}"/>
    <cellStyle name="Moneda 3 2 42" xfId="1386" xr:uid="{00000000-0005-0000-0000-00006C070000}"/>
    <cellStyle name="Moneda 3 2 43" xfId="1387" xr:uid="{00000000-0005-0000-0000-00006D070000}"/>
    <cellStyle name="Moneda 3 2 44" xfId="1388" xr:uid="{00000000-0005-0000-0000-00006E070000}"/>
    <cellStyle name="Moneda 3 2 45" xfId="1389" xr:uid="{00000000-0005-0000-0000-00006F070000}"/>
    <cellStyle name="Moneda 3 2 46" xfId="1390" xr:uid="{00000000-0005-0000-0000-000070070000}"/>
    <cellStyle name="Moneda 3 2 47" xfId="1391" xr:uid="{00000000-0005-0000-0000-000071070000}"/>
    <cellStyle name="Moneda 3 2 48" xfId="1392" xr:uid="{00000000-0005-0000-0000-000072070000}"/>
    <cellStyle name="Moneda 3 2 49" xfId="1393" xr:uid="{00000000-0005-0000-0000-000073070000}"/>
    <cellStyle name="Moneda 3 2 5" xfId="1394" xr:uid="{00000000-0005-0000-0000-000074070000}"/>
    <cellStyle name="Moneda 3 2 50" xfId="1395" xr:uid="{00000000-0005-0000-0000-000075070000}"/>
    <cellStyle name="Moneda 3 2 51" xfId="1396" xr:uid="{00000000-0005-0000-0000-000076070000}"/>
    <cellStyle name="Moneda 3 2 52" xfId="1397" xr:uid="{00000000-0005-0000-0000-000077070000}"/>
    <cellStyle name="Moneda 3 2 53" xfId="1398" xr:uid="{00000000-0005-0000-0000-000078070000}"/>
    <cellStyle name="Moneda 3 2 54" xfId="1399" xr:uid="{00000000-0005-0000-0000-000079070000}"/>
    <cellStyle name="Moneda 3 2 55" xfId="1400" xr:uid="{00000000-0005-0000-0000-00007A070000}"/>
    <cellStyle name="Moneda 3 2 56" xfId="1401" xr:uid="{00000000-0005-0000-0000-00007B070000}"/>
    <cellStyle name="Moneda 3 2 57" xfId="1402" xr:uid="{00000000-0005-0000-0000-00007C070000}"/>
    <cellStyle name="Moneda 3 2 58" xfId="1403" xr:uid="{00000000-0005-0000-0000-00007D070000}"/>
    <cellStyle name="Moneda 3 2 59" xfId="1404" xr:uid="{00000000-0005-0000-0000-00007E070000}"/>
    <cellStyle name="Moneda 3 2 6" xfId="1405" xr:uid="{00000000-0005-0000-0000-00007F070000}"/>
    <cellStyle name="Moneda 3 2 60" xfId="1406" xr:uid="{00000000-0005-0000-0000-000080070000}"/>
    <cellStyle name="Moneda 3 2 61" xfId="1407" xr:uid="{00000000-0005-0000-0000-000081070000}"/>
    <cellStyle name="Moneda 3 2 62" xfId="1408" xr:uid="{00000000-0005-0000-0000-000082070000}"/>
    <cellStyle name="Moneda 3 2 63" xfId="1409" xr:uid="{00000000-0005-0000-0000-000083070000}"/>
    <cellStyle name="Moneda 3 2 64" xfId="1410" xr:uid="{00000000-0005-0000-0000-000084070000}"/>
    <cellStyle name="Moneda 3 2 65" xfId="1411" xr:uid="{00000000-0005-0000-0000-000085070000}"/>
    <cellStyle name="Moneda 3 2 66" xfId="1342" xr:uid="{00000000-0005-0000-0000-000086070000}"/>
    <cellStyle name="Moneda 3 2 7" xfId="1412" xr:uid="{00000000-0005-0000-0000-000087070000}"/>
    <cellStyle name="Moneda 3 2 8" xfId="1413" xr:uid="{00000000-0005-0000-0000-000088070000}"/>
    <cellStyle name="Moneda 3 2 9" xfId="1414" xr:uid="{00000000-0005-0000-0000-000089070000}"/>
    <cellStyle name="Moneda 3 20" xfId="1415" xr:uid="{00000000-0005-0000-0000-00008A070000}"/>
    <cellStyle name="Moneda 3 21" xfId="1416" xr:uid="{00000000-0005-0000-0000-00008B070000}"/>
    <cellStyle name="Moneda 3 22" xfId="1417" xr:uid="{00000000-0005-0000-0000-00008C070000}"/>
    <cellStyle name="Moneda 3 23" xfId="1418" xr:uid="{00000000-0005-0000-0000-00008D070000}"/>
    <cellStyle name="Moneda 3 24" xfId="1419" xr:uid="{00000000-0005-0000-0000-00008E070000}"/>
    <cellStyle name="Moneda 3 25" xfId="1420" xr:uid="{00000000-0005-0000-0000-00008F070000}"/>
    <cellStyle name="Moneda 3 26" xfId="1421" xr:uid="{00000000-0005-0000-0000-000090070000}"/>
    <cellStyle name="Moneda 3 27" xfId="1422" xr:uid="{00000000-0005-0000-0000-000091070000}"/>
    <cellStyle name="Moneda 3 28" xfId="1423" xr:uid="{00000000-0005-0000-0000-000092070000}"/>
    <cellStyle name="Moneda 3 29" xfId="1424" xr:uid="{00000000-0005-0000-0000-000093070000}"/>
    <cellStyle name="Moneda 3 3" xfId="300" xr:uid="{00000000-0005-0000-0000-000094070000}"/>
    <cellStyle name="Moneda 3 3 10" xfId="1426" xr:uid="{00000000-0005-0000-0000-000095070000}"/>
    <cellStyle name="Moneda 3 3 11" xfId="1427" xr:uid="{00000000-0005-0000-0000-000096070000}"/>
    <cellStyle name="Moneda 3 3 12" xfId="1428" xr:uid="{00000000-0005-0000-0000-000097070000}"/>
    <cellStyle name="Moneda 3 3 13" xfId="1429" xr:uid="{00000000-0005-0000-0000-000098070000}"/>
    <cellStyle name="Moneda 3 3 14" xfId="1430" xr:uid="{00000000-0005-0000-0000-000099070000}"/>
    <cellStyle name="Moneda 3 3 15" xfId="1431" xr:uid="{00000000-0005-0000-0000-00009A070000}"/>
    <cellStyle name="Moneda 3 3 16" xfId="1432" xr:uid="{00000000-0005-0000-0000-00009B070000}"/>
    <cellStyle name="Moneda 3 3 17" xfId="1433" xr:uid="{00000000-0005-0000-0000-00009C070000}"/>
    <cellStyle name="Moneda 3 3 18" xfId="1434" xr:uid="{00000000-0005-0000-0000-00009D070000}"/>
    <cellStyle name="Moneda 3 3 19" xfId="1435" xr:uid="{00000000-0005-0000-0000-00009E070000}"/>
    <cellStyle name="Moneda 3 3 2" xfId="1436" xr:uid="{00000000-0005-0000-0000-00009F070000}"/>
    <cellStyle name="Moneda 3 3 2 2" xfId="1437" xr:uid="{00000000-0005-0000-0000-0000A0070000}"/>
    <cellStyle name="Moneda 3 3 2 3" xfId="1438" xr:uid="{00000000-0005-0000-0000-0000A1070000}"/>
    <cellStyle name="Moneda 3 3 20" xfId="1439" xr:uid="{00000000-0005-0000-0000-0000A2070000}"/>
    <cellStyle name="Moneda 3 3 21" xfId="1440" xr:uid="{00000000-0005-0000-0000-0000A3070000}"/>
    <cellStyle name="Moneda 3 3 22" xfId="1441" xr:uid="{00000000-0005-0000-0000-0000A4070000}"/>
    <cellStyle name="Moneda 3 3 23" xfId="1442" xr:uid="{00000000-0005-0000-0000-0000A5070000}"/>
    <cellStyle name="Moneda 3 3 24" xfId="1443" xr:uid="{00000000-0005-0000-0000-0000A6070000}"/>
    <cellStyle name="Moneda 3 3 25" xfId="1444" xr:uid="{00000000-0005-0000-0000-0000A7070000}"/>
    <cellStyle name="Moneda 3 3 26" xfId="1445" xr:uid="{00000000-0005-0000-0000-0000A8070000}"/>
    <cellStyle name="Moneda 3 3 27" xfId="1446" xr:uid="{00000000-0005-0000-0000-0000A9070000}"/>
    <cellStyle name="Moneda 3 3 28" xfId="1447" xr:uid="{00000000-0005-0000-0000-0000AA070000}"/>
    <cellStyle name="Moneda 3 3 29" xfId="1448" xr:uid="{00000000-0005-0000-0000-0000AB070000}"/>
    <cellStyle name="Moneda 3 3 3" xfId="1449" xr:uid="{00000000-0005-0000-0000-0000AC070000}"/>
    <cellStyle name="Moneda 3 3 30" xfId="1450" xr:uid="{00000000-0005-0000-0000-0000AD070000}"/>
    <cellStyle name="Moneda 3 3 31" xfId="1451" xr:uid="{00000000-0005-0000-0000-0000AE070000}"/>
    <cellStyle name="Moneda 3 3 32" xfId="1452" xr:uid="{00000000-0005-0000-0000-0000AF070000}"/>
    <cellStyle name="Moneda 3 3 33" xfId="1453" xr:uid="{00000000-0005-0000-0000-0000B0070000}"/>
    <cellStyle name="Moneda 3 3 34" xfId="1454" xr:uid="{00000000-0005-0000-0000-0000B1070000}"/>
    <cellStyle name="Moneda 3 3 35" xfId="1455" xr:uid="{00000000-0005-0000-0000-0000B2070000}"/>
    <cellStyle name="Moneda 3 3 36" xfId="1456" xr:uid="{00000000-0005-0000-0000-0000B3070000}"/>
    <cellStyle name="Moneda 3 3 37" xfId="1457" xr:uid="{00000000-0005-0000-0000-0000B4070000}"/>
    <cellStyle name="Moneda 3 3 38" xfId="1458" xr:uid="{00000000-0005-0000-0000-0000B5070000}"/>
    <cellStyle name="Moneda 3 3 39" xfId="1459" xr:uid="{00000000-0005-0000-0000-0000B6070000}"/>
    <cellStyle name="Moneda 3 3 4" xfId="1460" xr:uid="{00000000-0005-0000-0000-0000B7070000}"/>
    <cellStyle name="Moneda 3 3 40" xfId="1461" xr:uid="{00000000-0005-0000-0000-0000B8070000}"/>
    <cellStyle name="Moneda 3 3 41" xfId="1462" xr:uid="{00000000-0005-0000-0000-0000B9070000}"/>
    <cellStyle name="Moneda 3 3 42" xfId="1463" xr:uid="{00000000-0005-0000-0000-0000BA070000}"/>
    <cellStyle name="Moneda 3 3 43" xfId="1464" xr:uid="{00000000-0005-0000-0000-0000BB070000}"/>
    <cellStyle name="Moneda 3 3 44" xfId="1465" xr:uid="{00000000-0005-0000-0000-0000BC070000}"/>
    <cellStyle name="Moneda 3 3 45" xfId="1466" xr:uid="{00000000-0005-0000-0000-0000BD070000}"/>
    <cellStyle name="Moneda 3 3 46" xfId="1467" xr:uid="{00000000-0005-0000-0000-0000BE070000}"/>
    <cellStyle name="Moneda 3 3 47" xfId="1468" xr:uid="{00000000-0005-0000-0000-0000BF070000}"/>
    <cellStyle name="Moneda 3 3 48" xfId="1469" xr:uid="{00000000-0005-0000-0000-0000C0070000}"/>
    <cellStyle name="Moneda 3 3 49" xfId="1470" xr:uid="{00000000-0005-0000-0000-0000C1070000}"/>
    <cellStyle name="Moneda 3 3 5" xfId="1471" xr:uid="{00000000-0005-0000-0000-0000C2070000}"/>
    <cellStyle name="Moneda 3 3 50" xfId="1472" xr:uid="{00000000-0005-0000-0000-0000C3070000}"/>
    <cellStyle name="Moneda 3 3 51" xfId="1473" xr:uid="{00000000-0005-0000-0000-0000C4070000}"/>
    <cellStyle name="Moneda 3 3 52" xfId="1474" xr:uid="{00000000-0005-0000-0000-0000C5070000}"/>
    <cellStyle name="Moneda 3 3 53" xfId="1475" xr:uid="{00000000-0005-0000-0000-0000C6070000}"/>
    <cellStyle name="Moneda 3 3 54" xfId="1476" xr:uid="{00000000-0005-0000-0000-0000C7070000}"/>
    <cellStyle name="Moneda 3 3 55" xfId="1477" xr:uid="{00000000-0005-0000-0000-0000C8070000}"/>
    <cellStyle name="Moneda 3 3 56" xfId="1478" xr:uid="{00000000-0005-0000-0000-0000C9070000}"/>
    <cellStyle name="Moneda 3 3 57" xfId="1479" xr:uid="{00000000-0005-0000-0000-0000CA070000}"/>
    <cellStyle name="Moneda 3 3 58" xfId="1480" xr:uid="{00000000-0005-0000-0000-0000CB070000}"/>
    <cellStyle name="Moneda 3 3 59" xfId="1481" xr:uid="{00000000-0005-0000-0000-0000CC070000}"/>
    <cellStyle name="Moneda 3 3 6" xfId="1482" xr:uid="{00000000-0005-0000-0000-0000CD070000}"/>
    <cellStyle name="Moneda 3 3 60" xfId="1483" xr:uid="{00000000-0005-0000-0000-0000CE070000}"/>
    <cellStyle name="Moneda 3 3 61" xfId="1484" xr:uid="{00000000-0005-0000-0000-0000CF070000}"/>
    <cellStyle name="Moneda 3 3 62" xfId="1485" xr:uid="{00000000-0005-0000-0000-0000D0070000}"/>
    <cellStyle name="Moneda 3 3 63" xfId="1486" xr:uid="{00000000-0005-0000-0000-0000D1070000}"/>
    <cellStyle name="Moneda 3 3 64" xfId="1487" xr:uid="{00000000-0005-0000-0000-0000D2070000}"/>
    <cellStyle name="Moneda 3 3 65" xfId="1488" xr:uid="{00000000-0005-0000-0000-0000D3070000}"/>
    <cellStyle name="Moneda 3 3 66" xfId="1425" xr:uid="{00000000-0005-0000-0000-0000D4070000}"/>
    <cellStyle name="Moneda 3 3 7" xfId="1489" xr:uid="{00000000-0005-0000-0000-0000D5070000}"/>
    <cellStyle name="Moneda 3 3 8" xfId="1490" xr:uid="{00000000-0005-0000-0000-0000D6070000}"/>
    <cellStyle name="Moneda 3 3 9" xfId="1491" xr:uid="{00000000-0005-0000-0000-0000D7070000}"/>
    <cellStyle name="Moneda 3 30" xfId="1492" xr:uid="{00000000-0005-0000-0000-0000D8070000}"/>
    <cellStyle name="Moneda 3 31" xfId="1493" xr:uid="{00000000-0005-0000-0000-0000D9070000}"/>
    <cellStyle name="Moneda 3 32" xfId="1494" xr:uid="{00000000-0005-0000-0000-0000DA070000}"/>
    <cellStyle name="Moneda 3 33" xfId="1495" xr:uid="{00000000-0005-0000-0000-0000DB070000}"/>
    <cellStyle name="Moneda 3 34" xfId="1496" xr:uid="{00000000-0005-0000-0000-0000DC070000}"/>
    <cellStyle name="Moneda 3 35" xfId="1497" xr:uid="{00000000-0005-0000-0000-0000DD070000}"/>
    <cellStyle name="Moneda 3 36" xfId="1498" xr:uid="{00000000-0005-0000-0000-0000DE070000}"/>
    <cellStyle name="Moneda 3 36 2" xfId="1499" xr:uid="{00000000-0005-0000-0000-0000DF070000}"/>
    <cellStyle name="Moneda 3 37" xfId="1500" xr:uid="{00000000-0005-0000-0000-0000E0070000}"/>
    <cellStyle name="Moneda 3 38" xfId="1501" xr:uid="{00000000-0005-0000-0000-0000E1070000}"/>
    <cellStyle name="Moneda 3 39" xfId="1502" xr:uid="{00000000-0005-0000-0000-0000E2070000}"/>
    <cellStyle name="Moneda 3 4" xfId="388" xr:uid="{00000000-0005-0000-0000-0000E3070000}"/>
    <cellStyle name="Moneda 3 4 10" xfId="1504" xr:uid="{00000000-0005-0000-0000-0000E4070000}"/>
    <cellStyle name="Moneda 3 4 11" xfId="1505" xr:uid="{00000000-0005-0000-0000-0000E5070000}"/>
    <cellStyle name="Moneda 3 4 12" xfId="1506" xr:uid="{00000000-0005-0000-0000-0000E6070000}"/>
    <cellStyle name="Moneda 3 4 13" xfId="1507" xr:uid="{00000000-0005-0000-0000-0000E7070000}"/>
    <cellStyle name="Moneda 3 4 14" xfId="1508" xr:uid="{00000000-0005-0000-0000-0000E8070000}"/>
    <cellStyle name="Moneda 3 4 15" xfId="1509" xr:uid="{00000000-0005-0000-0000-0000E9070000}"/>
    <cellStyle name="Moneda 3 4 16" xfId="1510" xr:uid="{00000000-0005-0000-0000-0000EA070000}"/>
    <cellStyle name="Moneda 3 4 17" xfId="1511" xr:uid="{00000000-0005-0000-0000-0000EB070000}"/>
    <cellStyle name="Moneda 3 4 18" xfId="1512" xr:uid="{00000000-0005-0000-0000-0000EC070000}"/>
    <cellStyle name="Moneda 3 4 19" xfId="1513" xr:uid="{00000000-0005-0000-0000-0000ED070000}"/>
    <cellStyle name="Moneda 3 4 2" xfId="1514" xr:uid="{00000000-0005-0000-0000-0000EE070000}"/>
    <cellStyle name="Moneda 3 4 20" xfId="1515" xr:uid="{00000000-0005-0000-0000-0000EF070000}"/>
    <cellStyle name="Moneda 3 4 21" xfId="1516" xr:uid="{00000000-0005-0000-0000-0000F0070000}"/>
    <cellStyle name="Moneda 3 4 22" xfId="1517" xr:uid="{00000000-0005-0000-0000-0000F1070000}"/>
    <cellStyle name="Moneda 3 4 23" xfId="1518" xr:uid="{00000000-0005-0000-0000-0000F2070000}"/>
    <cellStyle name="Moneda 3 4 24" xfId="1519" xr:uid="{00000000-0005-0000-0000-0000F3070000}"/>
    <cellStyle name="Moneda 3 4 25" xfId="1520" xr:uid="{00000000-0005-0000-0000-0000F4070000}"/>
    <cellStyle name="Moneda 3 4 26" xfId="1521" xr:uid="{00000000-0005-0000-0000-0000F5070000}"/>
    <cellStyle name="Moneda 3 4 27" xfId="1522" xr:uid="{00000000-0005-0000-0000-0000F6070000}"/>
    <cellStyle name="Moneda 3 4 28" xfId="1523" xr:uid="{00000000-0005-0000-0000-0000F7070000}"/>
    <cellStyle name="Moneda 3 4 29" xfId="1524" xr:uid="{00000000-0005-0000-0000-0000F8070000}"/>
    <cellStyle name="Moneda 3 4 3" xfId="1525" xr:uid="{00000000-0005-0000-0000-0000F9070000}"/>
    <cellStyle name="Moneda 3 4 30" xfId="1526" xr:uid="{00000000-0005-0000-0000-0000FA070000}"/>
    <cellStyle name="Moneda 3 4 31" xfId="1527" xr:uid="{00000000-0005-0000-0000-0000FB070000}"/>
    <cellStyle name="Moneda 3 4 32" xfId="1528" xr:uid="{00000000-0005-0000-0000-0000FC070000}"/>
    <cellStyle name="Moneda 3 4 33" xfId="1529" xr:uid="{00000000-0005-0000-0000-0000FD070000}"/>
    <cellStyle name="Moneda 3 4 34" xfId="1530" xr:uid="{00000000-0005-0000-0000-0000FE070000}"/>
    <cellStyle name="Moneda 3 4 35" xfId="1531" xr:uid="{00000000-0005-0000-0000-0000FF070000}"/>
    <cellStyle name="Moneda 3 4 36" xfId="1532" xr:uid="{00000000-0005-0000-0000-000000080000}"/>
    <cellStyle name="Moneda 3 4 37" xfId="1533" xr:uid="{00000000-0005-0000-0000-000001080000}"/>
    <cellStyle name="Moneda 3 4 38" xfId="1534" xr:uid="{00000000-0005-0000-0000-000002080000}"/>
    <cellStyle name="Moneda 3 4 39" xfId="1535" xr:uid="{00000000-0005-0000-0000-000003080000}"/>
    <cellStyle name="Moneda 3 4 4" xfId="1536" xr:uid="{00000000-0005-0000-0000-000004080000}"/>
    <cellStyle name="Moneda 3 4 40" xfId="1537" xr:uid="{00000000-0005-0000-0000-000005080000}"/>
    <cellStyle name="Moneda 3 4 41" xfId="1538" xr:uid="{00000000-0005-0000-0000-000006080000}"/>
    <cellStyle name="Moneda 3 4 42" xfId="1539" xr:uid="{00000000-0005-0000-0000-000007080000}"/>
    <cellStyle name="Moneda 3 4 43" xfId="1540" xr:uid="{00000000-0005-0000-0000-000008080000}"/>
    <cellStyle name="Moneda 3 4 44" xfId="1541" xr:uid="{00000000-0005-0000-0000-000009080000}"/>
    <cellStyle name="Moneda 3 4 45" xfId="1542" xr:uid="{00000000-0005-0000-0000-00000A080000}"/>
    <cellStyle name="Moneda 3 4 46" xfId="1543" xr:uid="{00000000-0005-0000-0000-00000B080000}"/>
    <cellStyle name="Moneda 3 4 47" xfId="1544" xr:uid="{00000000-0005-0000-0000-00000C080000}"/>
    <cellStyle name="Moneda 3 4 48" xfId="1545" xr:uid="{00000000-0005-0000-0000-00000D080000}"/>
    <cellStyle name="Moneda 3 4 49" xfId="1546" xr:uid="{00000000-0005-0000-0000-00000E080000}"/>
    <cellStyle name="Moneda 3 4 5" xfId="1547" xr:uid="{00000000-0005-0000-0000-00000F080000}"/>
    <cellStyle name="Moneda 3 4 50" xfId="1548" xr:uid="{00000000-0005-0000-0000-000010080000}"/>
    <cellStyle name="Moneda 3 4 51" xfId="1549" xr:uid="{00000000-0005-0000-0000-000011080000}"/>
    <cellStyle name="Moneda 3 4 52" xfId="1550" xr:uid="{00000000-0005-0000-0000-000012080000}"/>
    <cellStyle name="Moneda 3 4 53" xfId="1551" xr:uid="{00000000-0005-0000-0000-000013080000}"/>
    <cellStyle name="Moneda 3 4 54" xfId="1552" xr:uid="{00000000-0005-0000-0000-000014080000}"/>
    <cellStyle name="Moneda 3 4 55" xfId="1553" xr:uid="{00000000-0005-0000-0000-000015080000}"/>
    <cellStyle name="Moneda 3 4 56" xfId="1554" xr:uid="{00000000-0005-0000-0000-000016080000}"/>
    <cellStyle name="Moneda 3 4 57" xfId="1555" xr:uid="{00000000-0005-0000-0000-000017080000}"/>
    <cellStyle name="Moneda 3 4 58" xfId="1556" xr:uid="{00000000-0005-0000-0000-000018080000}"/>
    <cellStyle name="Moneda 3 4 59" xfId="1557" xr:uid="{00000000-0005-0000-0000-000019080000}"/>
    <cellStyle name="Moneda 3 4 6" xfId="1558" xr:uid="{00000000-0005-0000-0000-00001A080000}"/>
    <cellStyle name="Moneda 3 4 60" xfId="1559" xr:uid="{00000000-0005-0000-0000-00001B080000}"/>
    <cellStyle name="Moneda 3 4 61" xfId="1560" xr:uid="{00000000-0005-0000-0000-00001C080000}"/>
    <cellStyle name="Moneda 3 4 62" xfId="1561" xr:uid="{00000000-0005-0000-0000-00001D080000}"/>
    <cellStyle name="Moneda 3 4 63" xfId="1562" xr:uid="{00000000-0005-0000-0000-00001E080000}"/>
    <cellStyle name="Moneda 3 4 64" xfId="1563" xr:uid="{00000000-0005-0000-0000-00001F080000}"/>
    <cellStyle name="Moneda 3 4 65" xfId="1564" xr:uid="{00000000-0005-0000-0000-000020080000}"/>
    <cellStyle name="Moneda 3 4 66" xfId="1503" xr:uid="{00000000-0005-0000-0000-000021080000}"/>
    <cellStyle name="Moneda 3 4 67" xfId="2461" xr:uid="{00000000-0005-0000-0000-000022080000}"/>
    <cellStyle name="Moneda 3 4 67 2" xfId="3584" xr:uid="{BD8BF918-87C8-4926-8A39-5666C4357D4E}"/>
    <cellStyle name="Moneda 3 4 68" xfId="3335" xr:uid="{DA4C723E-E91D-400F-9DC7-062DC3EA69F1}"/>
    <cellStyle name="Moneda 3 4 7" xfId="1565" xr:uid="{00000000-0005-0000-0000-000023080000}"/>
    <cellStyle name="Moneda 3 4 8" xfId="1566" xr:uid="{00000000-0005-0000-0000-000024080000}"/>
    <cellStyle name="Moneda 3 4 9" xfId="1567" xr:uid="{00000000-0005-0000-0000-000025080000}"/>
    <cellStyle name="Moneda 3 40" xfId="1568" xr:uid="{00000000-0005-0000-0000-000026080000}"/>
    <cellStyle name="Moneda 3 41" xfId="1569" xr:uid="{00000000-0005-0000-0000-000027080000}"/>
    <cellStyle name="Moneda 3 42" xfId="1570" xr:uid="{00000000-0005-0000-0000-000028080000}"/>
    <cellStyle name="Moneda 3 43" xfId="1571" xr:uid="{00000000-0005-0000-0000-000029080000}"/>
    <cellStyle name="Moneda 3 44" xfId="1572" xr:uid="{00000000-0005-0000-0000-00002A080000}"/>
    <cellStyle name="Moneda 3 45" xfId="1573" xr:uid="{00000000-0005-0000-0000-00002B080000}"/>
    <cellStyle name="Moneda 3 46" xfId="1574" xr:uid="{00000000-0005-0000-0000-00002C080000}"/>
    <cellStyle name="Moneda 3 47" xfId="1575" xr:uid="{00000000-0005-0000-0000-00002D080000}"/>
    <cellStyle name="Moneda 3 48" xfId="1576" xr:uid="{00000000-0005-0000-0000-00002E080000}"/>
    <cellStyle name="Moneda 3 49" xfId="1577" xr:uid="{00000000-0005-0000-0000-00002F080000}"/>
    <cellStyle name="Moneda 3 5" xfId="1578" xr:uid="{00000000-0005-0000-0000-000030080000}"/>
    <cellStyle name="Moneda 3 5 10" xfId="1579" xr:uid="{00000000-0005-0000-0000-000031080000}"/>
    <cellStyle name="Moneda 3 5 11" xfId="1580" xr:uid="{00000000-0005-0000-0000-000032080000}"/>
    <cellStyle name="Moneda 3 5 12" xfId="1581" xr:uid="{00000000-0005-0000-0000-000033080000}"/>
    <cellStyle name="Moneda 3 5 13" xfId="1582" xr:uid="{00000000-0005-0000-0000-000034080000}"/>
    <cellStyle name="Moneda 3 5 14" xfId="1583" xr:uid="{00000000-0005-0000-0000-000035080000}"/>
    <cellStyle name="Moneda 3 5 15" xfId="1584" xr:uid="{00000000-0005-0000-0000-000036080000}"/>
    <cellStyle name="Moneda 3 5 16" xfId="1585" xr:uid="{00000000-0005-0000-0000-000037080000}"/>
    <cellStyle name="Moneda 3 5 17" xfId="1586" xr:uid="{00000000-0005-0000-0000-000038080000}"/>
    <cellStyle name="Moneda 3 5 18" xfId="1587" xr:uid="{00000000-0005-0000-0000-000039080000}"/>
    <cellStyle name="Moneda 3 5 19" xfId="1588" xr:uid="{00000000-0005-0000-0000-00003A080000}"/>
    <cellStyle name="Moneda 3 5 2" xfId="1589" xr:uid="{00000000-0005-0000-0000-00003B080000}"/>
    <cellStyle name="Moneda 3 5 2 2" xfId="1590" xr:uid="{00000000-0005-0000-0000-00003C080000}"/>
    <cellStyle name="Moneda 3 5 20" xfId="1591" xr:uid="{00000000-0005-0000-0000-00003D080000}"/>
    <cellStyle name="Moneda 3 5 21" xfId="1592" xr:uid="{00000000-0005-0000-0000-00003E080000}"/>
    <cellStyle name="Moneda 3 5 22" xfId="1593" xr:uid="{00000000-0005-0000-0000-00003F080000}"/>
    <cellStyle name="Moneda 3 5 23" xfId="1594" xr:uid="{00000000-0005-0000-0000-000040080000}"/>
    <cellStyle name="Moneda 3 5 24" xfId="1595" xr:uid="{00000000-0005-0000-0000-000041080000}"/>
    <cellStyle name="Moneda 3 5 25" xfId="1596" xr:uid="{00000000-0005-0000-0000-000042080000}"/>
    <cellStyle name="Moneda 3 5 26" xfId="1597" xr:uid="{00000000-0005-0000-0000-000043080000}"/>
    <cellStyle name="Moneda 3 5 27" xfId="1598" xr:uid="{00000000-0005-0000-0000-000044080000}"/>
    <cellStyle name="Moneda 3 5 28" xfId="1599" xr:uid="{00000000-0005-0000-0000-000045080000}"/>
    <cellStyle name="Moneda 3 5 29" xfId="1600" xr:uid="{00000000-0005-0000-0000-000046080000}"/>
    <cellStyle name="Moneda 3 5 3" xfId="1601" xr:uid="{00000000-0005-0000-0000-000047080000}"/>
    <cellStyle name="Moneda 3 5 30" xfId="1602" xr:uid="{00000000-0005-0000-0000-000048080000}"/>
    <cellStyle name="Moneda 3 5 31" xfId="1603" xr:uid="{00000000-0005-0000-0000-000049080000}"/>
    <cellStyle name="Moneda 3 5 32" xfId="1604" xr:uid="{00000000-0005-0000-0000-00004A080000}"/>
    <cellStyle name="Moneda 3 5 33" xfId="1605" xr:uid="{00000000-0005-0000-0000-00004B080000}"/>
    <cellStyle name="Moneda 3 5 4" xfId="1606" xr:uid="{00000000-0005-0000-0000-00004C080000}"/>
    <cellStyle name="Moneda 3 5 5" xfId="1607" xr:uid="{00000000-0005-0000-0000-00004D080000}"/>
    <cellStyle name="Moneda 3 5 6" xfId="1608" xr:uid="{00000000-0005-0000-0000-00004E080000}"/>
    <cellStyle name="Moneda 3 5 7" xfId="1609" xr:uid="{00000000-0005-0000-0000-00004F080000}"/>
    <cellStyle name="Moneda 3 5 8" xfId="1610" xr:uid="{00000000-0005-0000-0000-000050080000}"/>
    <cellStyle name="Moneda 3 5 9" xfId="1611" xr:uid="{00000000-0005-0000-0000-000051080000}"/>
    <cellStyle name="Moneda 3 50" xfId="1612" xr:uid="{00000000-0005-0000-0000-000052080000}"/>
    <cellStyle name="Moneda 3 51" xfId="1613" xr:uid="{00000000-0005-0000-0000-000053080000}"/>
    <cellStyle name="Moneda 3 52" xfId="1614" xr:uid="{00000000-0005-0000-0000-000054080000}"/>
    <cellStyle name="Moneda 3 53" xfId="1615" xr:uid="{00000000-0005-0000-0000-000055080000}"/>
    <cellStyle name="Moneda 3 54" xfId="1616" xr:uid="{00000000-0005-0000-0000-000056080000}"/>
    <cellStyle name="Moneda 3 55" xfId="1617" xr:uid="{00000000-0005-0000-0000-000057080000}"/>
    <cellStyle name="Moneda 3 56" xfId="1618" xr:uid="{00000000-0005-0000-0000-000058080000}"/>
    <cellStyle name="Moneda 3 57" xfId="1619" xr:uid="{00000000-0005-0000-0000-000059080000}"/>
    <cellStyle name="Moneda 3 58" xfId="1620" xr:uid="{00000000-0005-0000-0000-00005A080000}"/>
    <cellStyle name="Moneda 3 59" xfId="1621" xr:uid="{00000000-0005-0000-0000-00005B080000}"/>
    <cellStyle name="Moneda 3 6" xfId="1622" xr:uid="{00000000-0005-0000-0000-00005C080000}"/>
    <cellStyle name="Moneda 3 6 2" xfId="1623" xr:uid="{00000000-0005-0000-0000-00005D080000}"/>
    <cellStyle name="Moneda 3 6 3" xfId="1624" xr:uid="{00000000-0005-0000-0000-00005E080000}"/>
    <cellStyle name="Moneda 3 6 4" xfId="1625" xr:uid="{00000000-0005-0000-0000-00005F080000}"/>
    <cellStyle name="Moneda 3 60" xfId="1626" xr:uid="{00000000-0005-0000-0000-000060080000}"/>
    <cellStyle name="Moneda 3 61" xfId="1627" xr:uid="{00000000-0005-0000-0000-000061080000}"/>
    <cellStyle name="Moneda 3 62" xfId="1628" xr:uid="{00000000-0005-0000-0000-000062080000}"/>
    <cellStyle name="Moneda 3 63" xfId="1629" xr:uid="{00000000-0005-0000-0000-000063080000}"/>
    <cellStyle name="Moneda 3 64" xfId="1630" xr:uid="{00000000-0005-0000-0000-000064080000}"/>
    <cellStyle name="Moneda 3 65" xfId="1631" xr:uid="{00000000-0005-0000-0000-000065080000}"/>
    <cellStyle name="Moneda 3 66" xfId="1632" xr:uid="{00000000-0005-0000-0000-000066080000}"/>
    <cellStyle name="Moneda 3 67" xfId="1633" xr:uid="{00000000-0005-0000-0000-000067080000}"/>
    <cellStyle name="Moneda 3 68" xfId="1634" xr:uid="{00000000-0005-0000-0000-000068080000}"/>
    <cellStyle name="Moneda 3 69" xfId="1635" xr:uid="{00000000-0005-0000-0000-000069080000}"/>
    <cellStyle name="Moneda 3 7" xfId="1636" xr:uid="{00000000-0005-0000-0000-00006A080000}"/>
    <cellStyle name="Moneda 3 7 2" xfId="1637" xr:uid="{00000000-0005-0000-0000-00006B080000}"/>
    <cellStyle name="Moneda 3 70" xfId="1331" xr:uid="{00000000-0005-0000-0000-00006C080000}"/>
    <cellStyle name="Moneda 3 70 2" xfId="2665" xr:uid="{00000000-0005-0000-0000-00006D080000}"/>
    <cellStyle name="Moneda 3 70 2 2" xfId="3788" xr:uid="{CB232F30-3D92-4F0D-9687-DE0FA6C2CA94}"/>
    <cellStyle name="Moneda 3 70 3" xfId="3063" xr:uid="{00000000-0005-0000-0000-00006E080000}"/>
    <cellStyle name="Moneda 3 71" xfId="2432" xr:uid="{00000000-0005-0000-0000-00006F080000}"/>
    <cellStyle name="Moneda 3 71 2" xfId="3064" xr:uid="{00000000-0005-0000-0000-000070080000}"/>
    <cellStyle name="Moneda 3 71 3" xfId="3555" xr:uid="{287AB96E-2B59-4106-8957-D50E8B92C1B4}"/>
    <cellStyle name="Moneda 3 72" xfId="3302" xr:uid="{EEFA66A3-BBF7-4ACE-80A3-A7F641C3BED2}"/>
    <cellStyle name="Moneda 3 8" xfId="1638" xr:uid="{00000000-0005-0000-0000-000071080000}"/>
    <cellStyle name="Moneda 3 9" xfId="1639" xr:uid="{00000000-0005-0000-0000-000072080000}"/>
    <cellStyle name="Moneda 4" xfId="301" xr:uid="{00000000-0005-0000-0000-000073080000}"/>
    <cellStyle name="Moneda 4 10" xfId="1641" xr:uid="{00000000-0005-0000-0000-000074080000}"/>
    <cellStyle name="Moneda 4 10 2" xfId="3065" xr:uid="{00000000-0005-0000-0000-000075080000}"/>
    <cellStyle name="Moneda 4 11" xfId="1642" xr:uid="{00000000-0005-0000-0000-000076080000}"/>
    <cellStyle name="Moneda 4 11 2" xfId="3066" xr:uid="{00000000-0005-0000-0000-000077080000}"/>
    <cellStyle name="Moneda 4 12" xfId="1643" xr:uid="{00000000-0005-0000-0000-000078080000}"/>
    <cellStyle name="Moneda 4 12 2" xfId="3067" xr:uid="{00000000-0005-0000-0000-000079080000}"/>
    <cellStyle name="Moneda 4 13" xfId="1644" xr:uid="{00000000-0005-0000-0000-00007A080000}"/>
    <cellStyle name="Moneda 4 13 2" xfId="3068" xr:uid="{00000000-0005-0000-0000-00007B080000}"/>
    <cellStyle name="Moneda 4 14" xfId="1645" xr:uid="{00000000-0005-0000-0000-00007C080000}"/>
    <cellStyle name="Moneda 4 14 2" xfId="3069" xr:uid="{00000000-0005-0000-0000-00007D080000}"/>
    <cellStyle name="Moneda 4 15" xfId="1646" xr:uid="{00000000-0005-0000-0000-00007E080000}"/>
    <cellStyle name="Moneda 4 15 2" xfId="3070" xr:uid="{00000000-0005-0000-0000-00007F080000}"/>
    <cellStyle name="Moneda 4 16" xfId="1647" xr:uid="{00000000-0005-0000-0000-000080080000}"/>
    <cellStyle name="Moneda 4 16 2" xfId="3071" xr:uid="{00000000-0005-0000-0000-000081080000}"/>
    <cellStyle name="Moneda 4 17" xfId="1648" xr:uid="{00000000-0005-0000-0000-000082080000}"/>
    <cellStyle name="Moneda 4 17 2" xfId="3072" xr:uid="{00000000-0005-0000-0000-000083080000}"/>
    <cellStyle name="Moneda 4 18" xfId="1649" xr:uid="{00000000-0005-0000-0000-000084080000}"/>
    <cellStyle name="Moneda 4 18 2" xfId="3073" xr:uid="{00000000-0005-0000-0000-000085080000}"/>
    <cellStyle name="Moneda 4 19" xfId="1650" xr:uid="{00000000-0005-0000-0000-000086080000}"/>
    <cellStyle name="Moneda 4 19 2" xfId="3074" xr:uid="{00000000-0005-0000-0000-000087080000}"/>
    <cellStyle name="Moneda 4 2" xfId="391" xr:uid="{00000000-0005-0000-0000-000088080000}"/>
    <cellStyle name="Moneda 4 2 10" xfId="1652" xr:uid="{00000000-0005-0000-0000-000089080000}"/>
    <cellStyle name="Moneda 4 2 10 2" xfId="3075" xr:uid="{00000000-0005-0000-0000-00008A080000}"/>
    <cellStyle name="Moneda 4 2 11" xfId="1653" xr:uid="{00000000-0005-0000-0000-00008B080000}"/>
    <cellStyle name="Moneda 4 2 11 2" xfId="3076" xr:uid="{00000000-0005-0000-0000-00008C080000}"/>
    <cellStyle name="Moneda 4 2 12" xfId="1654" xr:uid="{00000000-0005-0000-0000-00008D080000}"/>
    <cellStyle name="Moneda 4 2 12 2" xfId="3077" xr:uid="{00000000-0005-0000-0000-00008E080000}"/>
    <cellStyle name="Moneda 4 2 13" xfId="1655" xr:uid="{00000000-0005-0000-0000-00008F080000}"/>
    <cellStyle name="Moneda 4 2 13 2" xfId="3078" xr:uid="{00000000-0005-0000-0000-000090080000}"/>
    <cellStyle name="Moneda 4 2 14" xfId="1656" xr:uid="{00000000-0005-0000-0000-000091080000}"/>
    <cellStyle name="Moneda 4 2 14 2" xfId="3079" xr:uid="{00000000-0005-0000-0000-000092080000}"/>
    <cellStyle name="Moneda 4 2 15" xfId="1657" xr:uid="{00000000-0005-0000-0000-000093080000}"/>
    <cellStyle name="Moneda 4 2 15 2" xfId="3080" xr:uid="{00000000-0005-0000-0000-000094080000}"/>
    <cellStyle name="Moneda 4 2 16" xfId="1658" xr:uid="{00000000-0005-0000-0000-000095080000}"/>
    <cellStyle name="Moneda 4 2 16 2" xfId="3081" xr:uid="{00000000-0005-0000-0000-000096080000}"/>
    <cellStyle name="Moneda 4 2 17" xfId="1659" xr:uid="{00000000-0005-0000-0000-000097080000}"/>
    <cellStyle name="Moneda 4 2 17 2" xfId="3082" xr:uid="{00000000-0005-0000-0000-000098080000}"/>
    <cellStyle name="Moneda 4 2 18" xfId="1660" xr:uid="{00000000-0005-0000-0000-000099080000}"/>
    <cellStyle name="Moneda 4 2 18 2" xfId="3083" xr:uid="{00000000-0005-0000-0000-00009A080000}"/>
    <cellStyle name="Moneda 4 2 19" xfId="1661" xr:uid="{00000000-0005-0000-0000-00009B080000}"/>
    <cellStyle name="Moneda 4 2 19 2" xfId="3084" xr:uid="{00000000-0005-0000-0000-00009C080000}"/>
    <cellStyle name="Moneda 4 2 2" xfId="1662" xr:uid="{00000000-0005-0000-0000-00009D080000}"/>
    <cellStyle name="Moneda 4 2 2 2" xfId="3085" xr:uid="{00000000-0005-0000-0000-00009E080000}"/>
    <cellStyle name="Moneda 4 2 20" xfId="1663" xr:uid="{00000000-0005-0000-0000-00009F080000}"/>
    <cellStyle name="Moneda 4 2 20 2" xfId="3086" xr:uid="{00000000-0005-0000-0000-0000A0080000}"/>
    <cellStyle name="Moneda 4 2 21" xfId="1664" xr:uid="{00000000-0005-0000-0000-0000A1080000}"/>
    <cellStyle name="Moneda 4 2 21 2" xfId="3087" xr:uid="{00000000-0005-0000-0000-0000A2080000}"/>
    <cellStyle name="Moneda 4 2 22" xfId="1665" xr:uid="{00000000-0005-0000-0000-0000A3080000}"/>
    <cellStyle name="Moneda 4 2 22 2" xfId="3088" xr:uid="{00000000-0005-0000-0000-0000A4080000}"/>
    <cellStyle name="Moneda 4 2 23" xfId="1666" xr:uid="{00000000-0005-0000-0000-0000A5080000}"/>
    <cellStyle name="Moneda 4 2 23 2" xfId="3089" xr:uid="{00000000-0005-0000-0000-0000A6080000}"/>
    <cellStyle name="Moneda 4 2 24" xfId="1667" xr:uid="{00000000-0005-0000-0000-0000A7080000}"/>
    <cellStyle name="Moneda 4 2 24 2" xfId="3090" xr:uid="{00000000-0005-0000-0000-0000A8080000}"/>
    <cellStyle name="Moneda 4 2 25" xfId="1668" xr:uid="{00000000-0005-0000-0000-0000A9080000}"/>
    <cellStyle name="Moneda 4 2 25 2" xfId="3091" xr:uid="{00000000-0005-0000-0000-0000AA080000}"/>
    <cellStyle name="Moneda 4 2 26" xfId="1669" xr:uid="{00000000-0005-0000-0000-0000AB080000}"/>
    <cellStyle name="Moneda 4 2 26 2" xfId="3092" xr:uid="{00000000-0005-0000-0000-0000AC080000}"/>
    <cellStyle name="Moneda 4 2 27" xfId="1670" xr:uid="{00000000-0005-0000-0000-0000AD080000}"/>
    <cellStyle name="Moneda 4 2 27 2" xfId="3093" xr:uid="{00000000-0005-0000-0000-0000AE080000}"/>
    <cellStyle name="Moneda 4 2 28" xfId="1671" xr:uid="{00000000-0005-0000-0000-0000AF080000}"/>
    <cellStyle name="Moneda 4 2 28 2" xfId="3094" xr:uid="{00000000-0005-0000-0000-0000B0080000}"/>
    <cellStyle name="Moneda 4 2 29" xfId="1672" xr:uid="{00000000-0005-0000-0000-0000B1080000}"/>
    <cellStyle name="Moneda 4 2 29 2" xfId="3095" xr:uid="{00000000-0005-0000-0000-0000B2080000}"/>
    <cellStyle name="Moneda 4 2 3" xfId="1673" xr:uid="{00000000-0005-0000-0000-0000B3080000}"/>
    <cellStyle name="Moneda 4 2 3 2" xfId="3096" xr:uid="{00000000-0005-0000-0000-0000B4080000}"/>
    <cellStyle name="Moneda 4 2 30" xfId="1674" xr:uid="{00000000-0005-0000-0000-0000B5080000}"/>
    <cellStyle name="Moneda 4 2 30 2" xfId="3097" xr:uid="{00000000-0005-0000-0000-0000B6080000}"/>
    <cellStyle name="Moneda 4 2 31" xfId="1675" xr:uid="{00000000-0005-0000-0000-0000B7080000}"/>
    <cellStyle name="Moneda 4 2 31 2" xfId="3098" xr:uid="{00000000-0005-0000-0000-0000B8080000}"/>
    <cellStyle name="Moneda 4 2 32" xfId="1676" xr:uid="{00000000-0005-0000-0000-0000B9080000}"/>
    <cellStyle name="Moneda 4 2 32 2" xfId="3099" xr:uid="{00000000-0005-0000-0000-0000BA080000}"/>
    <cellStyle name="Moneda 4 2 33" xfId="1677" xr:uid="{00000000-0005-0000-0000-0000BB080000}"/>
    <cellStyle name="Moneda 4 2 33 2" xfId="3100" xr:uid="{00000000-0005-0000-0000-0000BC080000}"/>
    <cellStyle name="Moneda 4 2 34" xfId="1678" xr:uid="{00000000-0005-0000-0000-0000BD080000}"/>
    <cellStyle name="Moneda 4 2 35" xfId="1679" xr:uid="{00000000-0005-0000-0000-0000BE080000}"/>
    <cellStyle name="Moneda 4 2 36" xfId="1680" xr:uid="{00000000-0005-0000-0000-0000BF080000}"/>
    <cellStyle name="Moneda 4 2 37" xfId="1681" xr:uid="{00000000-0005-0000-0000-0000C0080000}"/>
    <cellStyle name="Moneda 4 2 38" xfId="1682" xr:uid="{00000000-0005-0000-0000-0000C1080000}"/>
    <cellStyle name="Moneda 4 2 39" xfId="1683" xr:uid="{00000000-0005-0000-0000-0000C2080000}"/>
    <cellStyle name="Moneda 4 2 4" xfId="1684" xr:uid="{00000000-0005-0000-0000-0000C3080000}"/>
    <cellStyle name="Moneda 4 2 4 2" xfId="3101" xr:uid="{00000000-0005-0000-0000-0000C4080000}"/>
    <cellStyle name="Moneda 4 2 40" xfId="1685" xr:uid="{00000000-0005-0000-0000-0000C5080000}"/>
    <cellStyle name="Moneda 4 2 41" xfId="1686" xr:uid="{00000000-0005-0000-0000-0000C6080000}"/>
    <cellStyle name="Moneda 4 2 42" xfId="1687" xr:uid="{00000000-0005-0000-0000-0000C7080000}"/>
    <cellStyle name="Moneda 4 2 43" xfId="1688" xr:uid="{00000000-0005-0000-0000-0000C8080000}"/>
    <cellStyle name="Moneda 4 2 44" xfId="1689" xr:uid="{00000000-0005-0000-0000-0000C9080000}"/>
    <cellStyle name="Moneda 4 2 45" xfId="1690" xr:uid="{00000000-0005-0000-0000-0000CA080000}"/>
    <cellStyle name="Moneda 4 2 46" xfId="1691" xr:uid="{00000000-0005-0000-0000-0000CB080000}"/>
    <cellStyle name="Moneda 4 2 47" xfId="1692" xr:uid="{00000000-0005-0000-0000-0000CC080000}"/>
    <cellStyle name="Moneda 4 2 48" xfId="1693" xr:uid="{00000000-0005-0000-0000-0000CD080000}"/>
    <cellStyle name="Moneda 4 2 49" xfId="1694" xr:uid="{00000000-0005-0000-0000-0000CE080000}"/>
    <cellStyle name="Moneda 4 2 5" xfId="1695" xr:uid="{00000000-0005-0000-0000-0000CF080000}"/>
    <cellStyle name="Moneda 4 2 5 2" xfId="3102" xr:uid="{00000000-0005-0000-0000-0000D0080000}"/>
    <cellStyle name="Moneda 4 2 50" xfId="1696" xr:uid="{00000000-0005-0000-0000-0000D1080000}"/>
    <cellStyle name="Moneda 4 2 51" xfId="1697" xr:uid="{00000000-0005-0000-0000-0000D2080000}"/>
    <cellStyle name="Moneda 4 2 52" xfId="1698" xr:uid="{00000000-0005-0000-0000-0000D3080000}"/>
    <cellStyle name="Moneda 4 2 53" xfId="1699" xr:uid="{00000000-0005-0000-0000-0000D4080000}"/>
    <cellStyle name="Moneda 4 2 54" xfId="1700" xr:uid="{00000000-0005-0000-0000-0000D5080000}"/>
    <cellStyle name="Moneda 4 2 55" xfId="1701" xr:uid="{00000000-0005-0000-0000-0000D6080000}"/>
    <cellStyle name="Moneda 4 2 56" xfId="1702" xr:uid="{00000000-0005-0000-0000-0000D7080000}"/>
    <cellStyle name="Moneda 4 2 57" xfId="1703" xr:uid="{00000000-0005-0000-0000-0000D8080000}"/>
    <cellStyle name="Moneda 4 2 58" xfId="1704" xr:uid="{00000000-0005-0000-0000-0000D9080000}"/>
    <cellStyle name="Moneda 4 2 59" xfId="1705" xr:uid="{00000000-0005-0000-0000-0000DA080000}"/>
    <cellStyle name="Moneda 4 2 6" xfId="1706" xr:uid="{00000000-0005-0000-0000-0000DB080000}"/>
    <cellStyle name="Moneda 4 2 6 2" xfId="3103" xr:uid="{00000000-0005-0000-0000-0000DC080000}"/>
    <cellStyle name="Moneda 4 2 60" xfId="1707" xr:uid="{00000000-0005-0000-0000-0000DD080000}"/>
    <cellStyle name="Moneda 4 2 61" xfId="1708" xr:uid="{00000000-0005-0000-0000-0000DE080000}"/>
    <cellStyle name="Moneda 4 2 62" xfId="1709" xr:uid="{00000000-0005-0000-0000-0000DF080000}"/>
    <cellStyle name="Moneda 4 2 63" xfId="1710" xr:uid="{00000000-0005-0000-0000-0000E0080000}"/>
    <cellStyle name="Moneda 4 2 64" xfId="1711" xr:uid="{00000000-0005-0000-0000-0000E1080000}"/>
    <cellStyle name="Moneda 4 2 65" xfId="1712" xr:uid="{00000000-0005-0000-0000-0000E2080000}"/>
    <cellStyle name="Moneda 4 2 66" xfId="1651" xr:uid="{00000000-0005-0000-0000-0000E3080000}"/>
    <cellStyle name="Moneda 4 2 66 2" xfId="3104" xr:uid="{00000000-0005-0000-0000-0000E4080000}"/>
    <cellStyle name="Moneda 4 2 67" xfId="2464" xr:uid="{00000000-0005-0000-0000-0000E5080000}"/>
    <cellStyle name="Moneda 4 2 67 2" xfId="3105" xr:uid="{00000000-0005-0000-0000-0000E6080000}"/>
    <cellStyle name="Moneda 4 2 67 3" xfId="3587" xr:uid="{0667BCC6-7B3F-4F23-A9F5-7DE840AF4D86}"/>
    <cellStyle name="Moneda 4 2 68" xfId="3338" xr:uid="{2DBC0392-A714-43C4-AA0D-474D393C7499}"/>
    <cellStyle name="Moneda 4 2 7" xfId="1713" xr:uid="{00000000-0005-0000-0000-0000E7080000}"/>
    <cellStyle name="Moneda 4 2 7 2" xfId="3106" xr:uid="{00000000-0005-0000-0000-0000E8080000}"/>
    <cellStyle name="Moneda 4 2 8" xfId="1714" xr:uid="{00000000-0005-0000-0000-0000E9080000}"/>
    <cellStyle name="Moneda 4 2 8 2" xfId="3107" xr:uid="{00000000-0005-0000-0000-0000EA080000}"/>
    <cellStyle name="Moneda 4 2 9" xfId="1715" xr:uid="{00000000-0005-0000-0000-0000EB080000}"/>
    <cellStyle name="Moneda 4 2 9 2" xfId="3108" xr:uid="{00000000-0005-0000-0000-0000EC080000}"/>
    <cellStyle name="Moneda 4 20" xfId="1716" xr:uid="{00000000-0005-0000-0000-0000ED080000}"/>
    <cellStyle name="Moneda 4 20 2" xfId="3109" xr:uid="{00000000-0005-0000-0000-0000EE080000}"/>
    <cellStyle name="Moneda 4 21" xfId="1717" xr:uid="{00000000-0005-0000-0000-0000EF080000}"/>
    <cellStyle name="Moneda 4 21 2" xfId="3110" xr:uid="{00000000-0005-0000-0000-0000F0080000}"/>
    <cellStyle name="Moneda 4 22" xfId="1718" xr:uid="{00000000-0005-0000-0000-0000F1080000}"/>
    <cellStyle name="Moneda 4 22 2" xfId="3111" xr:uid="{00000000-0005-0000-0000-0000F2080000}"/>
    <cellStyle name="Moneda 4 23" xfId="1719" xr:uid="{00000000-0005-0000-0000-0000F3080000}"/>
    <cellStyle name="Moneda 4 23 2" xfId="3112" xr:uid="{00000000-0005-0000-0000-0000F4080000}"/>
    <cellStyle name="Moneda 4 24" xfId="1720" xr:uid="{00000000-0005-0000-0000-0000F5080000}"/>
    <cellStyle name="Moneda 4 24 2" xfId="3113" xr:uid="{00000000-0005-0000-0000-0000F6080000}"/>
    <cellStyle name="Moneda 4 25" xfId="1721" xr:uid="{00000000-0005-0000-0000-0000F7080000}"/>
    <cellStyle name="Moneda 4 25 2" xfId="3114" xr:uid="{00000000-0005-0000-0000-0000F8080000}"/>
    <cellStyle name="Moneda 4 26" xfId="1722" xr:uid="{00000000-0005-0000-0000-0000F9080000}"/>
    <cellStyle name="Moneda 4 26 2" xfId="3115" xr:uid="{00000000-0005-0000-0000-0000FA080000}"/>
    <cellStyle name="Moneda 4 27" xfId="1723" xr:uid="{00000000-0005-0000-0000-0000FB080000}"/>
    <cellStyle name="Moneda 4 27 2" xfId="3116" xr:uid="{00000000-0005-0000-0000-0000FC080000}"/>
    <cellStyle name="Moneda 4 28" xfId="1724" xr:uid="{00000000-0005-0000-0000-0000FD080000}"/>
    <cellStyle name="Moneda 4 28 2" xfId="3117" xr:uid="{00000000-0005-0000-0000-0000FE080000}"/>
    <cellStyle name="Moneda 4 29" xfId="1725" xr:uid="{00000000-0005-0000-0000-0000FF080000}"/>
    <cellStyle name="Moneda 4 29 2" xfId="3118" xr:uid="{00000000-0005-0000-0000-000000090000}"/>
    <cellStyle name="Moneda 4 3" xfId="1726" xr:uid="{00000000-0005-0000-0000-000001090000}"/>
    <cellStyle name="Moneda 4 3 10" xfId="1727" xr:uid="{00000000-0005-0000-0000-000002090000}"/>
    <cellStyle name="Moneda 4 3 10 2" xfId="3119" xr:uid="{00000000-0005-0000-0000-000003090000}"/>
    <cellStyle name="Moneda 4 3 11" xfId="1728" xr:uid="{00000000-0005-0000-0000-000004090000}"/>
    <cellStyle name="Moneda 4 3 11 2" xfId="3120" xr:uid="{00000000-0005-0000-0000-000005090000}"/>
    <cellStyle name="Moneda 4 3 12" xfId="1729" xr:uid="{00000000-0005-0000-0000-000006090000}"/>
    <cellStyle name="Moneda 4 3 12 2" xfId="3121" xr:uid="{00000000-0005-0000-0000-000007090000}"/>
    <cellStyle name="Moneda 4 3 13" xfId="1730" xr:uid="{00000000-0005-0000-0000-000008090000}"/>
    <cellStyle name="Moneda 4 3 13 2" xfId="3122" xr:uid="{00000000-0005-0000-0000-000009090000}"/>
    <cellStyle name="Moneda 4 3 14" xfId="1731" xr:uid="{00000000-0005-0000-0000-00000A090000}"/>
    <cellStyle name="Moneda 4 3 14 2" xfId="3123" xr:uid="{00000000-0005-0000-0000-00000B090000}"/>
    <cellStyle name="Moneda 4 3 15" xfId="1732" xr:uid="{00000000-0005-0000-0000-00000C090000}"/>
    <cellStyle name="Moneda 4 3 15 2" xfId="3124" xr:uid="{00000000-0005-0000-0000-00000D090000}"/>
    <cellStyle name="Moneda 4 3 16" xfId="1733" xr:uid="{00000000-0005-0000-0000-00000E090000}"/>
    <cellStyle name="Moneda 4 3 16 2" xfId="3125" xr:uid="{00000000-0005-0000-0000-00000F090000}"/>
    <cellStyle name="Moneda 4 3 17" xfId="1734" xr:uid="{00000000-0005-0000-0000-000010090000}"/>
    <cellStyle name="Moneda 4 3 17 2" xfId="3126" xr:uid="{00000000-0005-0000-0000-000011090000}"/>
    <cellStyle name="Moneda 4 3 18" xfId="1735" xr:uid="{00000000-0005-0000-0000-000012090000}"/>
    <cellStyle name="Moneda 4 3 18 2" xfId="3127" xr:uid="{00000000-0005-0000-0000-000013090000}"/>
    <cellStyle name="Moneda 4 3 19" xfId="1736" xr:uid="{00000000-0005-0000-0000-000014090000}"/>
    <cellStyle name="Moneda 4 3 19 2" xfId="3128" xr:uid="{00000000-0005-0000-0000-000015090000}"/>
    <cellStyle name="Moneda 4 3 2" xfId="1737" xr:uid="{00000000-0005-0000-0000-000016090000}"/>
    <cellStyle name="Moneda 4 3 2 2" xfId="3129" xr:uid="{00000000-0005-0000-0000-000017090000}"/>
    <cellStyle name="Moneda 4 3 20" xfId="1738" xr:uid="{00000000-0005-0000-0000-000018090000}"/>
    <cellStyle name="Moneda 4 3 20 2" xfId="3130" xr:uid="{00000000-0005-0000-0000-000019090000}"/>
    <cellStyle name="Moneda 4 3 21" xfId="1739" xr:uid="{00000000-0005-0000-0000-00001A090000}"/>
    <cellStyle name="Moneda 4 3 21 2" xfId="3131" xr:uid="{00000000-0005-0000-0000-00001B090000}"/>
    <cellStyle name="Moneda 4 3 22" xfId="1740" xr:uid="{00000000-0005-0000-0000-00001C090000}"/>
    <cellStyle name="Moneda 4 3 22 2" xfId="3132" xr:uid="{00000000-0005-0000-0000-00001D090000}"/>
    <cellStyle name="Moneda 4 3 23" xfId="1741" xr:uid="{00000000-0005-0000-0000-00001E090000}"/>
    <cellStyle name="Moneda 4 3 23 2" xfId="3133" xr:uid="{00000000-0005-0000-0000-00001F090000}"/>
    <cellStyle name="Moneda 4 3 24" xfId="1742" xr:uid="{00000000-0005-0000-0000-000020090000}"/>
    <cellStyle name="Moneda 4 3 24 2" xfId="3134" xr:uid="{00000000-0005-0000-0000-000021090000}"/>
    <cellStyle name="Moneda 4 3 25" xfId="1743" xr:uid="{00000000-0005-0000-0000-000022090000}"/>
    <cellStyle name="Moneda 4 3 25 2" xfId="3135" xr:uid="{00000000-0005-0000-0000-000023090000}"/>
    <cellStyle name="Moneda 4 3 26" xfId="1744" xr:uid="{00000000-0005-0000-0000-000024090000}"/>
    <cellStyle name="Moneda 4 3 26 2" xfId="3136" xr:uid="{00000000-0005-0000-0000-000025090000}"/>
    <cellStyle name="Moneda 4 3 27" xfId="1745" xr:uid="{00000000-0005-0000-0000-000026090000}"/>
    <cellStyle name="Moneda 4 3 27 2" xfId="3137" xr:uid="{00000000-0005-0000-0000-000027090000}"/>
    <cellStyle name="Moneda 4 3 28" xfId="1746" xr:uid="{00000000-0005-0000-0000-000028090000}"/>
    <cellStyle name="Moneda 4 3 28 2" xfId="3138" xr:uid="{00000000-0005-0000-0000-000029090000}"/>
    <cellStyle name="Moneda 4 3 29" xfId="1747" xr:uid="{00000000-0005-0000-0000-00002A090000}"/>
    <cellStyle name="Moneda 4 3 29 2" xfId="3139" xr:uid="{00000000-0005-0000-0000-00002B090000}"/>
    <cellStyle name="Moneda 4 3 3" xfId="1748" xr:uid="{00000000-0005-0000-0000-00002C090000}"/>
    <cellStyle name="Moneda 4 3 3 2" xfId="3140" xr:uid="{00000000-0005-0000-0000-00002D090000}"/>
    <cellStyle name="Moneda 4 3 30" xfId="1749" xr:uid="{00000000-0005-0000-0000-00002E090000}"/>
    <cellStyle name="Moneda 4 3 30 2" xfId="3141" xr:uid="{00000000-0005-0000-0000-00002F090000}"/>
    <cellStyle name="Moneda 4 3 31" xfId="1750" xr:uid="{00000000-0005-0000-0000-000030090000}"/>
    <cellStyle name="Moneda 4 3 31 2" xfId="3142" xr:uid="{00000000-0005-0000-0000-000031090000}"/>
    <cellStyle name="Moneda 4 3 32" xfId="1751" xr:uid="{00000000-0005-0000-0000-000032090000}"/>
    <cellStyle name="Moneda 4 3 32 2" xfId="3143" xr:uid="{00000000-0005-0000-0000-000033090000}"/>
    <cellStyle name="Moneda 4 3 33" xfId="1752" xr:uid="{00000000-0005-0000-0000-000034090000}"/>
    <cellStyle name="Moneda 4 3 33 2" xfId="3144" xr:uid="{00000000-0005-0000-0000-000035090000}"/>
    <cellStyle name="Moneda 4 3 34" xfId="1753" xr:uid="{00000000-0005-0000-0000-000036090000}"/>
    <cellStyle name="Moneda 4 3 35" xfId="1754" xr:uid="{00000000-0005-0000-0000-000037090000}"/>
    <cellStyle name="Moneda 4 3 36" xfId="1755" xr:uid="{00000000-0005-0000-0000-000038090000}"/>
    <cellStyle name="Moneda 4 3 37" xfId="1756" xr:uid="{00000000-0005-0000-0000-000039090000}"/>
    <cellStyle name="Moneda 4 3 38" xfId="1757" xr:uid="{00000000-0005-0000-0000-00003A090000}"/>
    <cellStyle name="Moneda 4 3 39" xfId="1758" xr:uid="{00000000-0005-0000-0000-00003B090000}"/>
    <cellStyle name="Moneda 4 3 4" xfId="1759" xr:uid="{00000000-0005-0000-0000-00003C090000}"/>
    <cellStyle name="Moneda 4 3 4 2" xfId="3145" xr:uid="{00000000-0005-0000-0000-00003D090000}"/>
    <cellStyle name="Moneda 4 3 40" xfId="1760" xr:uid="{00000000-0005-0000-0000-00003E090000}"/>
    <cellStyle name="Moneda 4 3 41" xfId="1761" xr:uid="{00000000-0005-0000-0000-00003F090000}"/>
    <cellStyle name="Moneda 4 3 42" xfId="1762" xr:uid="{00000000-0005-0000-0000-000040090000}"/>
    <cellStyle name="Moneda 4 3 43" xfId="1763" xr:uid="{00000000-0005-0000-0000-000041090000}"/>
    <cellStyle name="Moneda 4 3 44" xfId="1764" xr:uid="{00000000-0005-0000-0000-000042090000}"/>
    <cellStyle name="Moneda 4 3 45" xfId="1765" xr:uid="{00000000-0005-0000-0000-000043090000}"/>
    <cellStyle name="Moneda 4 3 46" xfId="1766" xr:uid="{00000000-0005-0000-0000-000044090000}"/>
    <cellStyle name="Moneda 4 3 47" xfId="1767" xr:uid="{00000000-0005-0000-0000-000045090000}"/>
    <cellStyle name="Moneda 4 3 48" xfId="1768" xr:uid="{00000000-0005-0000-0000-000046090000}"/>
    <cellStyle name="Moneda 4 3 49" xfId="1769" xr:uid="{00000000-0005-0000-0000-000047090000}"/>
    <cellStyle name="Moneda 4 3 5" xfId="1770" xr:uid="{00000000-0005-0000-0000-000048090000}"/>
    <cellStyle name="Moneda 4 3 5 2" xfId="3146" xr:uid="{00000000-0005-0000-0000-000049090000}"/>
    <cellStyle name="Moneda 4 3 50" xfId="1771" xr:uid="{00000000-0005-0000-0000-00004A090000}"/>
    <cellStyle name="Moneda 4 3 51" xfId="1772" xr:uid="{00000000-0005-0000-0000-00004B090000}"/>
    <cellStyle name="Moneda 4 3 52" xfId="1773" xr:uid="{00000000-0005-0000-0000-00004C090000}"/>
    <cellStyle name="Moneda 4 3 53" xfId="1774" xr:uid="{00000000-0005-0000-0000-00004D090000}"/>
    <cellStyle name="Moneda 4 3 54" xfId="1775" xr:uid="{00000000-0005-0000-0000-00004E090000}"/>
    <cellStyle name="Moneda 4 3 55" xfId="1776" xr:uid="{00000000-0005-0000-0000-00004F090000}"/>
    <cellStyle name="Moneda 4 3 56" xfId="1777" xr:uid="{00000000-0005-0000-0000-000050090000}"/>
    <cellStyle name="Moneda 4 3 57" xfId="1778" xr:uid="{00000000-0005-0000-0000-000051090000}"/>
    <cellStyle name="Moneda 4 3 58" xfId="1779" xr:uid="{00000000-0005-0000-0000-000052090000}"/>
    <cellStyle name="Moneda 4 3 59" xfId="1780" xr:uid="{00000000-0005-0000-0000-000053090000}"/>
    <cellStyle name="Moneda 4 3 6" xfId="1781" xr:uid="{00000000-0005-0000-0000-000054090000}"/>
    <cellStyle name="Moneda 4 3 6 2" xfId="3147" xr:uid="{00000000-0005-0000-0000-000055090000}"/>
    <cellStyle name="Moneda 4 3 60" xfId="1782" xr:uid="{00000000-0005-0000-0000-000056090000}"/>
    <cellStyle name="Moneda 4 3 61" xfId="1783" xr:uid="{00000000-0005-0000-0000-000057090000}"/>
    <cellStyle name="Moneda 4 3 62" xfId="1784" xr:uid="{00000000-0005-0000-0000-000058090000}"/>
    <cellStyle name="Moneda 4 3 63" xfId="1785" xr:uid="{00000000-0005-0000-0000-000059090000}"/>
    <cellStyle name="Moneda 4 3 64" xfId="1786" xr:uid="{00000000-0005-0000-0000-00005A090000}"/>
    <cellStyle name="Moneda 4 3 65" xfId="1787" xr:uid="{00000000-0005-0000-0000-00005B090000}"/>
    <cellStyle name="Moneda 4 3 66" xfId="3148" xr:uid="{00000000-0005-0000-0000-00005C090000}"/>
    <cellStyle name="Moneda 4 3 7" xfId="1788" xr:uid="{00000000-0005-0000-0000-00005D090000}"/>
    <cellStyle name="Moneda 4 3 7 2" xfId="3149" xr:uid="{00000000-0005-0000-0000-00005E090000}"/>
    <cellStyle name="Moneda 4 3 8" xfId="1789" xr:uid="{00000000-0005-0000-0000-00005F090000}"/>
    <cellStyle name="Moneda 4 3 8 2" xfId="3150" xr:uid="{00000000-0005-0000-0000-000060090000}"/>
    <cellStyle name="Moneda 4 3 9" xfId="1790" xr:uid="{00000000-0005-0000-0000-000061090000}"/>
    <cellStyle name="Moneda 4 3 9 2" xfId="3151" xr:uid="{00000000-0005-0000-0000-000062090000}"/>
    <cellStyle name="Moneda 4 30" xfId="1791" xr:uid="{00000000-0005-0000-0000-000063090000}"/>
    <cellStyle name="Moneda 4 30 2" xfId="3152" xr:uid="{00000000-0005-0000-0000-000064090000}"/>
    <cellStyle name="Moneda 4 31" xfId="1792" xr:uid="{00000000-0005-0000-0000-000065090000}"/>
    <cellStyle name="Moneda 4 31 2" xfId="3153" xr:uid="{00000000-0005-0000-0000-000066090000}"/>
    <cellStyle name="Moneda 4 32" xfId="1793" xr:uid="{00000000-0005-0000-0000-000067090000}"/>
    <cellStyle name="Moneda 4 32 2" xfId="3154" xr:uid="{00000000-0005-0000-0000-000068090000}"/>
    <cellStyle name="Moneda 4 33" xfId="1794" xr:uid="{00000000-0005-0000-0000-000069090000}"/>
    <cellStyle name="Moneda 4 33 2" xfId="3155" xr:uid="{00000000-0005-0000-0000-00006A090000}"/>
    <cellStyle name="Moneda 4 34" xfId="1795" xr:uid="{00000000-0005-0000-0000-00006B090000}"/>
    <cellStyle name="Moneda 4 34 2" xfId="3156" xr:uid="{00000000-0005-0000-0000-00006C090000}"/>
    <cellStyle name="Moneda 4 35" xfId="1796" xr:uid="{00000000-0005-0000-0000-00006D090000}"/>
    <cellStyle name="Moneda 4 35 2" xfId="3157" xr:uid="{00000000-0005-0000-0000-00006E090000}"/>
    <cellStyle name="Moneda 4 36" xfId="1797" xr:uid="{00000000-0005-0000-0000-00006F090000}"/>
    <cellStyle name="Moneda 4 36 2" xfId="3158" xr:uid="{00000000-0005-0000-0000-000070090000}"/>
    <cellStyle name="Moneda 4 37" xfId="1798" xr:uid="{00000000-0005-0000-0000-000071090000}"/>
    <cellStyle name="Moneda 4 38" xfId="1799" xr:uid="{00000000-0005-0000-0000-000072090000}"/>
    <cellStyle name="Moneda 4 39" xfId="1800" xr:uid="{00000000-0005-0000-0000-000073090000}"/>
    <cellStyle name="Moneda 4 4" xfId="1801" xr:uid="{00000000-0005-0000-0000-000074090000}"/>
    <cellStyle name="Moneda 4 4 10" xfId="1802" xr:uid="{00000000-0005-0000-0000-000075090000}"/>
    <cellStyle name="Moneda 4 4 10 2" xfId="3159" xr:uid="{00000000-0005-0000-0000-000076090000}"/>
    <cellStyle name="Moneda 4 4 11" xfId="1803" xr:uid="{00000000-0005-0000-0000-000077090000}"/>
    <cellStyle name="Moneda 4 4 11 2" xfId="3160" xr:uid="{00000000-0005-0000-0000-000078090000}"/>
    <cellStyle name="Moneda 4 4 12" xfId="1804" xr:uid="{00000000-0005-0000-0000-000079090000}"/>
    <cellStyle name="Moneda 4 4 12 2" xfId="3161" xr:uid="{00000000-0005-0000-0000-00007A090000}"/>
    <cellStyle name="Moneda 4 4 13" xfId="1805" xr:uid="{00000000-0005-0000-0000-00007B090000}"/>
    <cellStyle name="Moneda 4 4 13 2" xfId="3162" xr:uid="{00000000-0005-0000-0000-00007C090000}"/>
    <cellStyle name="Moneda 4 4 14" xfId="1806" xr:uid="{00000000-0005-0000-0000-00007D090000}"/>
    <cellStyle name="Moneda 4 4 14 2" xfId="3163" xr:uid="{00000000-0005-0000-0000-00007E090000}"/>
    <cellStyle name="Moneda 4 4 15" xfId="1807" xr:uid="{00000000-0005-0000-0000-00007F090000}"/>
    <cellStyle name="Moneda 4 4 15 2" xfId="3164" xr:uid="{00000000-0005-0000-0000-000080090000}"/>
    <cellStyle name="Moneda 4 4 16" xfId="1808" xr:uid="{00000000-0005-0000-0000-000081090000}"/>
    <cellStyle name="Moneda 4 4 16 2" xfId="3165" xr:uid="{00000000-0005-0000-0000-000082090000}"/>
    <cellStyle name="Moneda 4 4 17" xfId="1809" xr:uid="{00000000-0005-0000-0000-000083090000}"/>
    <cellStyle name="Moneda 4 4 17 2" xfId="3166" xr:uid="{00000000-0005-0000-0000-000084090000}"/>
    <cellStyle name="Moneda 4 4 18" xfId="1810" xr:uid="{00000000-0005-0000-0000-000085090000}"/>
    <cellStyle name="Moneda 4 4 18 2" xfId="3167" xr:uid="{00000000-0005-0000-0000-000086090000}"/>
    <cellStyle name="Moneda 4 4 19" xfId="1811" xr:uid="{00000000-0005-0000-0000-000087090000}"/>
    <cellStyle name="Moneda 4 4 19 2" xfId="3168" xr:uid="{00000000-0005-0000-0000-000088090000}"/>
    <cellStyle name="Moneda 4 4 2" xfId="1812" xr:uid="{00000000-0005-0000-0000-000089090000}"/>
    <cellStyle name="Moneda 4 4 2 2" xfId="3169" xr:uid="{00000000-0005-0000-0000-00008A090000}"/>
    <cellStyle name="Moneda 4 4 20" xfId="1813" xr:uid="{00000000-0005-0000-0000-00008B090000}"/>
    <cellStyle name="Moneda 4 4 20 2" xfId="3170" xr:uid="{00000000-0005-0000-0000-00008C090000}"/>
    <cellStyle name="Moneda 4 4 21" xfId="1814" xr:uid="{00000000-0005-0000-0000-00008D090000}"/>
    <cellStyle name="Moneda 4 4 21 2" xfId="3171" xr:uid="{00000000-0005-0000-0000-00008E090000}"/>
    <cellStyle name="Moneda 4 4 22" xfId="1815" xr:uid="{00000000-0005-0000-0000-00008F090000}"/>
    <cellStyle name="Moneda 4 4 22 2" xfId="3172" xr:uid="{00000000-0005-0000-0000-000090090000}"/>
    <cellStyle name="Moneda 4 4 23" xfId="1816" xr:uid="{00000000-0005-0000-0000-000091090000}"/>
    <cellStyle name="Moneda 4 4 23 2" xfId="3173" xr:uid="{00000000-0005-0000-0000-000092090000}"/>
    <cellStyle name="Moneda 4 4 24" xfId="1817" xr:uid="{00000000-0005-0000-0000-000093090000}"/>
    <cellStyle name="Moneda 4 4 24 2" xfId="3174" xr:uid="{00000000-0005-0000-0000-000094090000}"/>
    <cellStyle name="Moneda 4 4 25" xfId="1818" xr:uid="{00000000-0005-0000-0000-000095090000}"/>
    <cellStyle name="Moneda 4 4 25 2" xfId="3175" xr:uid="{00000000-0005-0000-0000-000096090000}"/>
    <cellStyle name="Moneda 4 4 26" xfId="1819" xr:uid="{00000000-0005-0000-0000-000097090000}"/>
    <cellStyle name="Moneda 4 4 26 2" xfId="3176" xr:uid="{00000000-0005-0000-0000-000098090000}"/>
    <cellStyle name="Moneda 4 4 27" xfId="1820" xr:uid="{00000000-0005-0000-0000-000099090000}"/>
    <cellStyle name="Moneda 4 4 27 2" xfId="3177" xr:uid="{00000000-0005-0000-0000-00009A090000}"/>
    <cellStyle name="Moneda 4 4 28" xfId="1821" xr:uid="{00000000-0005-0000-0000-00009B090000}"/>
    <cellStyle name="Moneda 4 4 28 2" xfId="3178" xr:uid="{00000000-0005-0000-0000-00009C090000}"/>
    <cellStyle name="Moneda 4 4 29" xfId="1822" xr:uid="{00000000-0005-0000-0000-00009D090000}"/>
    <cellStyle name="Moneda 4 4 29 2" xfId="3179" xr:uid="{00000000-0005-0000-0000-00009E090000}"/>
    <cellStyle name="Moneda 4 4 3" xfId="1823" xr:uid="{00000000-0005-0000-0000-00009F090000}"/>
    <cellStyle name="Moneda 4 4 3 2" xfId="3180" xr:uid="{00000000-0005-0000-0000-0000A0090000}"/>
    <cellStyle name="Moneda 4 4 30" xfId="1824" xr:uid="{00000000-0005-0000-0000-0000A1090000}"/>
    <cellStyle name="Moneda 4 4 30 2" xfId="3181" xr:uid="{00000000-0005-0000-0000-0000A2090000}"/>
    <cellStyle name="Moneda 4 4 31" xfId="1825" xr:uid="{00000000-0005-0000-0000-0000A3090000}"/>
    <cellStyle name="Moneda 4 4 31 2" xfId="3182" xr:uid="{00000000-0005-0000-0000-0000A4090000}"/>
    <cellStyle name="Moneda 4 4 32" xfId="1826" xr:uid="{00000000-0005-0000-0000-0000A5090000}"/>
    <cellStyle name="Moneda 4 4 32 2" xfId="3183" xr:uid="{00000000-0005-0000-0000-0000A6090000}"/>
    <cellStyle name="Moneda 4 4 33" xfId="1827" xr:uid="{00000000-0005-0000-0000-0000A7090000}"/>
    <cellStyle name="Moneda 4 4 33 2" xfId="3184" xr:uid="{00000000-0005-0000-0000-0000A8090000}"/>
    <cellStyle name="Moneda 4 4 34" xfId="1828" xr:uid="{00000000-0005-0000-0000-0000A9090000}"/>
    <cellStyle name="Moneda 4 4 35" xfId="1829" xr:uid="{00000000-0005-0000-0000-0000AA090000}"/>
    <cellStyle name="Moneda 4 4 36" xfId="1830" xr:uid="{00000000-0005-0000-0000-0000AB090000}"/>
    <cellStyle name="Moneda 4 4 37" xfId="1831" xr:uid="{00000000-0005-0000-0000-0000AC090000}"/>
    <cellStyle name="Moneda 4 4 38" xfId="1832" xr:uid="{00000000-0005-0000-0000-0000AD090000}"/>
    <cellStyle name="Moneda 4 4 39" xfId="1833" xr:uid="{00000000-0005-0000-0000-0000AE090000}"/>
    <cellStyle name="Moneda 4 4 4" xfId="1834" xr:uid="{00000000-0005-0000-0000-0000AF090000}"/>
    <cellStyle name="Moneda 4 4 4 2" xfId="3185" xr:uid="{00000000-0005-0000-0000-0000B0090000}"/>
    <cellStyle name="Moneda 4 4 40" xfId="1835" xr:uid="{00000000-0005-0000-0000-0000B1090000}"/>
    <cellStyle name="Moneda 4 4 41" xfId="1836" xr:uid="{00000000-0005-0000-0000-0000B2090000}"/>
    <cellStyle name="Moneda 4 4 42" xfId="1837" xr:uid="{00000000-0005-0000-0000-0000B3090000}"/>
    <cellStyle name="Moneda 4 4 43" xfId="1838" xr:uid="{00000000-0005-0000-0000-0000B4090000}"/>
    <cellStyle name="Moneda 4 4 44" xfId="1839" xr:uid="{00000000-0005-0000-0000-0000B5090000}"/>
    <cellStyle name="Moneda 4 4 45" xfId="1840" xr:uid="{00000000-0005-0000-0000-0000B6090000}"/>
    <cellStyle name="Moneda 4 4 46" xfId="1841" xr:uid="{00000000-0005-0000-0000-0000B7090000}"/>
    <cellStyle name="Moneda 4 4 47" xfId="1842" xr:uid="{00000000-0005-0000-0000-0000B8090000}"/>
    <cellStyle name="Moneda 4 4 48" xfId="1843" xr:uid="{00000000-0005-0000-0000-0000B9090000}"/>
    <cellStyle name="Moneda 4 4 49" xfId="1844" xr:uid="{00000000-0005-0000-0000-0000BA090000}"/>
    <cellStyle name="Moneda 4 4 5" xfId="1845" xr:uid="{00000000-0005-0000-0000-0000BB090000}"/>
    <cellStyle name="Moneda 4 4 5 2" xfId="3186" xr:uid="{00000000-0005-0000-0000-0000BC090000}"/>
    <cellStyle name="Moneda 4 4 50" xfId="1846" xr:uid="{00000000-0005-0000-0000-0000BD090000}"/>
    <cellStyle name="Moneda 4 4 51" xfId="1847" xr:uid="{00000000-0005-0000-0000-0000BE090000}"/>
    <cellStyle name="Moneda 4 4 52" xfId="1848" xr:uid="{00000000-0005-0000-0000-0000BF090000}"/>
    <cellStyle name="Moneda 4 4 53" xfId="1849" xr:uid="{00000000-0005-0000-0000-0000C0090000}"/>
    <cellStyle name="Moneda 4 4 54" xfId="1850" xr:uid="{00000000-0005-0000-0000-0000C1090000}"/>
    <cellStyle name="Moneda 4 4 55" xfId="1851" xr:uid="{00000000-0005-0000-0000-0000C2090000}"/>
    <cellStyle name="Moneda 4 4 56" xfId="1852" xr:uid="{00000000-0005-0000-0000-0000C3090000}"/>
    <cellStyle name="Moneda 4 4 57" xfId="1853" xr:uid="{00000000-0005-0000-0000-0000C4090000}"/>
    <cellStyle name="Moneda 4 4 58" xfId="1854" xr:uid="{00000000-0005-0000-0000-0000C5090000}"/>
    <cellStyle name="Moneda 4 4 59" xfId="1855" xr:uid="{00000000-0005-0000-0000-0000C6090000}"/>
    <cellStyle name="Moneda 4 4 6" xfId="1856" xr:uid="{00000000-0005-0000-0000-0000C7090000}"/>
    <cellStyle name="Moneda 4 4 6 2" xfId="3187" xr:uid="{00000000-0005-0000-0000-0000C8090000}"/>
    <cellStyle name="Moneda 4 4 60" xfId="1857" xr:uid="{00000000-0005-0000-0000-0000C9090000}"/>
    <cellStyle name="Moneda 4 4 61" xfId="1858" xr:uid="{00000000-0005-0000-0000-0000CA090000}"/>
    <cellStyle name="Moneda 4 4 62" xfId="1859" xr:uid="{00000000-0005-0000-0000-0000CB090000}"/>
    <cellStyle name="Moneda 4 4 63" xfId="1860" xr:uid="{00000000-0005-0000-0000-0000CC090000}"/>
    <cellStyle name="Moneda 4 4 64" xfId="1861" xr:uid="{00000000-0005-0000-0000-0000CD090000}"/>
    <cellStyle name="Moneda 4 4 65" xfId="1862" xr:uid="{00000000-0005-0000-0000-0000CE090000}"/>
    <cellStyle name="Moneda 4 4 66" xfId="3188" xr:uid="{00000000-0005-0000-0000-0000CF090000}"/>
    <cellStyle name="Moneda 4 4 7" xfId="1863" xr:uid="{00000000-0005-0000-0000-0000D0090000}"/>
    <cellStyle name="Moneda 4 4 7 2" xfId="3189" xr:uid="{00000000-0005-0000-0000-0000D1090000}"/>
    <cellStyle name="Moneda 4 4 8" xfId="1864" xr:uid="{00000000-0005-0000-0000-0000D2090000}"/>
    <cellStyle name="Moneda 4 4 8 2" xfId="3190" xr:uid="{00000000-0005-0000-0000-0000D3090000}"/>
    <cellStyle name="Moneda 4 4 9" xfId="1865" xr:uid="{00000000-0005-0000-0000-0000D4090000}"/>
    <cellStyle name="Moneda 4 4 9 2" xfId="3191" xr:uid="{00000000-0005-0000-0000-0000D5090000}"/>
    <cellStyle name="Moneda 4 40" xfId="1866" xr:uid="{00000000-0005-0000-0000-0000D6090000}"/>
    <cellStyle name="Moneda 4 41" xfId="1867" xr:uid="{00000000-0005-0000-0000-0000D7090000}"/>
    <cellStyle name="Moneda 4 42" xfId="1868" xr:uid="{00000000-0005-0000-0000-0000D8090000}"/>
    <cellStyle name="Moneda 4 43" xfId="1869" xr:uid="{00000000-0005-0000-0000-0000D9090000}"/>
    <cellStyle name="Moneda 4 44" xfId="1870" xr:uid="{00000000-0005-0000-0000-0000DA090000}"/>
    <cellStyle name="Moneda 4 45" xfId="1871" xr:uid="{00000000-0005-0000-0000-0000DB090000}"/>
    <cellStyle name="Moneda 4 46" xfId="1872" xr:uid="{00000000-0005-0000-0000-0000DC090000}"/>
    <cellStyle name="Moneda 4 47" xfId="1873" xr:uid="{00000000-0005-0000-0000-0000DD090000}"/>
    <cellStyle name="Moneda 4 48" xfId="1874" xr:uid="{00000000-0005-0000-0000-0000DE090000}"/>
    <cellStyle name="Moneda 4 49" xfId="1875" xr:uid="{00000000-0005-0000-0000-0000DF090000}"/>
    <cellStyle name="Moneda 4 5" xfId="1876" xr:uid="{00000000-0005-0000-0000-0000E0090000}"/>
    <cellStyle name="Moneda 4 5 10" xfId="1877" xr:uid="{00000000-0005-0000-0000-0000E1090000}"/>
    <cellStyle name="Moneda 4 5 11" xfId="1878" xr:uid="{00000000-0005-0000-0000-0000E2090000}"/>
    <cellStyle name="Moneda 4 5 12" xfId="1879" xr:uid="{00000000-0005-0000-0000-0000E3090000}"/>
    <cellStyle name="Moneda 4 5 13" xfId="1880" xr:uid="{00000000-0005-0000-0000-0000E4090000}"/>
    <cellStyle name="Moneda 4 5 14" xfId="1881" xr:uid="{00000000-0005-0000-0000-0000E5090000}"/>
    <cellStyle name="Moneda 4 5 15" xfId="1882" xr:uid="{00000000-0005-0000-0000-0000E6090000}"/>
    <cellStyle name="Moneda 4 5 16" xfId="1883" xr:uid="{00000000-0005-0000-0000-0000E7090000}"/>
    <cellStyle name="Moneda 4 5 17" xfId="1884" xr:uid="{00000000-0005-0000-0000-0000E8090000}"/>
    <cellStyle name="Moneda 4 5 18" xfId="1885" xr:uid="{00000000-0005-0000-0000-0000E9090000}"/>
    <cellStyle name="Moneda 4 5 19" xfId="1886" xr:uid="{00000000-0005-0000-0000-0000EA090000}"/>
    <cellStyle name="Moneda 4 5 2" xfId="1887" xr:uid="{00000000-0005-0000-0000-0000EB090000}"/>
    <cellStyle name="Moneda 4 5 2 2" xfId="1888" xr:uid="{00000000-0005-0000-0000-0000EC090000}"/>
    <cellStyle name="Moneda 4 5 2 3" xfId="3192" xr:uid="{00000000-0005-0000-0000-0000ED090000}"/>
    <cellStyle name="Moneda 4 5 20" xfId="1889" xr:uid="{00000000-0005-0000-0000-0000EE090000}"/>
    <cellStyle name="Moneda 4 5 21" xfId="1890" xr:uid="{00000000-0005-0000-0000-0000EF090000}"/>
    <cellStyle name="Moneda 4 5 22" xfId="1891" xr:uid="{00000000-0005-0000-0000-0000F0090000}"/>
    <cellStyle name="Moneda 4 5 23" xfId="1892" xr:uid="{00000000-0005-0000-0000-0000F1090000}"/>
    <cellStyle name="Moneda 4 5 24" xfId="1893" xr:uid="{00000000-0005-0000-0000-0000F2090000}"/>
    <cellStyle name="Moneda 4 5 25" xfId="1894" xr:uid="{00000000-0005-0000-0000-0000F3090000}"/>
    <cellStyle name="Moneda 4 5 26" xfId="1895" xr:uid="{00000000-0005-0000-0000-0000F4090000}"/>
    <cellStyle name="Moneda 4 5 27" xfId="1896" xr:uid="{00000000-0005-0000-0000-0000F5090000}"/>
    <cellStyle name="Moneda 4 5 28" xfId="1897" xr:uid="{00000000-0005-0000-0000-0000F6090000}"/>
    <cellStyle name="Moneda 4 5 29" xfId="1898" xr:uid="{00000000-0005-0000-0000-0000F7090000}"/>
    <cellStyle name="Moneda 4 5 3" xfId="1899" xr:uid="{00000000-0005-0000-0000-0000F8090000}"/>
    <cellStyle name="Moneda 4 5 30" xfId="1900" xr:uid="{00000000-0005-0000-0000-0000F9090000}"/>
    <cellStyle name="Moneda 4 5 31" xfId="1901" xr:uid="{00000000-0005-0000-0000-0000FA090000}"/>
    <cellStyle name="Moneda 4 5 32" xfId="1902" xr:uid="{00000000-0005-0000-0000-0000FB090000}"/>
    <cellStyle name="Moneda 4 5 33" xfId="1903" xr:uid="{00000000-0005-0000-0000-0000FC090000}"/>
    <cellStyle name="Moneda 4 5 34" xfId="3193" xr:uid="{00000000-0005-0000-0000-0000FD090000}"/>
    <cellStyle name="Moneda 4 5 4" xfId="1904" xr:uid="{00000000-0005-0000-0000-0000FE090000}"/>
    <cellStyle name="Moneda 4 5 5" xfId="1905" xr:uid="{00000000-0005-0000-0000-0000FF090000}"/>
    <cellStyle name="Moneda 4 5 6" xfId="1906" xr:uid="{00000000-0005-0000-0000-0000000A0000}"/>
    <cellStyle name="Moneda 4 5 7" xfId="1907" xr:uid="{00000000-0005-0000-0000-0000010A0000}"/>
    <cellStyle name="Moneda 4 5 8" xfId="1908" xr:uid="{00000000-0005-0000-0000-0000020A0000}"/>
    <cellStyle name="Moneda 4 5 9" xfId="1909" xr:uid="{00000000-0005-0000-0000-0000030A0000}"/>
    <cellStyle name="Moneda 4 50" xfId="1910" xr:uid="{00000000-0005-0000-0000-0000040A0000}"/>
    <cellStyle name="Moneda 4 51" xfId="1911" xr:uid="{00000000-0005-0000-0000-0000050A0000}"/>
    <cellStyle name="Moneda 4 52" xfId="1912" xr:uid="{00000000-0005-0000-0000-0000060A0000}"/>
    <cellStyle name="Moneda 4 53" xfId="1913" xr:uid="{00000000-0005-0000-0000-0000070A0000}"/>
    <cellStyle name="Moneda 4 54" xfId="1914" xr:uid="{00000000-0005-0000-0000-0000080A0000}"/>
    <cellStyle name="Moneda 4 55" xfId="1915" xr:uid="{00000000-0005-0000-0000-0000090A0000}"/>
    <cellStyle name="Moneda 4 56" xfId="1916" xr:uid="{00000000-0005-0000-0000-00000A0A0000}"/>
    <cellStyle name="Moneda 4 57" xfId="1917" xr:uid="{00000000-0005-0000-0000-00000B0A0000}"/>
    <cellStyle name="Moneda 4 58" xfId="1918" xr:uid="{00000000-0005-0000-0000-00000C0A0000}"/>
    <cellStyle name="Moneda 4 59" xfId="1919" xr:uid="{00000000-0005-0000-0000-00000D0A0000}"/>
    <cellStyle name="Moneda 4 6" xfId="1920" xr:uid="{00000000-0005-0000-0000-00000E0A0000}"/>
    <cellStyle name="Moneda 4 6 2" xfId="1921" xr:uid="{00000000-0005-0000-0000-00000F0A0000}"/>
    <cellStyle name="Moneda 4 6 2 2" xfId="3194" xr:uid="{00000000-0005-0000-0000-0000100A0000}"/>
    <cellStyle name="Moneda 4 6 3" xfId="1922" xr:uid="{00000000-0005-0000-0000-0000110A0000}"/>
    <cellStyle name="Moneda 4 6 4" xfId="3195" xr:uid="{00000000-0005-0000-0000-0000120A0000}"/>
    <cellStyle name="Moneda 4 60" xfId="1923" xr:uid="{00000000-0005-0000-0000-0000130A0000}"/>
    <cellStyle name="Moneda 4 61" xfId="1924" xr:uid="{00000000-0005-0000-0000-0000140A0000}"/>
    <cellStyle name="Moneda 4 62" xfId="1925" xr:uid="{00000000-0005-0000-0000-0000150A0000}"/>
    <cellStyle name="Moneda 4 63" xfId="1926" xr:uid="{00000000-0005-0000-0000-0000160A0000}"/>
    <cellStyle name="Moneda 4 64" xfId="1927" xr:uid="{00000000-0005-0000-0000-0000170A0000}"/>
    <cellStyle name="Moneda 4 65" xfId="1928" xr:uid="{00000000-0005-0000-0000-0000180A0000}"/>
    <cellStyle name="Moneda 4 66" xfId="1929" xr:uid="{00000000-0005-0000-0000-0000190A0000}"/>
    <cellStyle name="Moneda 4 67" xfId="1930" xr:uid="{00000000-0005-0000-0000-00001A0A0000}"/>
    <cellStyle name="Moneda 4 68" xfId="1931" xr:uid="{00000000-0005-0000-0000-00001B0A0000}"/>
    <cellStyle name="Moneda 4 69" xfId="1640" xr:uid="{00000000-0005-0000-0000-00001C0A0000}"/>
    <cellStyle name="Moneda 4 69 2" xfId="2666" xr:uid="{00000000-0005-0000-0000-00001D0A0000}"/>
    <cellStyle name="Moneda 4 69 2 2" xfId="3789" xr:uid="{4C6137EF-DE62-40BD-80E7-97E1E6ED9DAB}"/>
    <cellStyle name="Moneda 4 69 3" xfId="3196" xr:uid="{00000000-0005-0000-0000-00001E0A0000}"/>
    <cellStyle name="Moneda 4 7" xfId="1932" xr:uid="{00000000-0005-0000-0000-00001F0A0000}"/>
    <cellStyle name="Moneda 4 7 2" xfId="3197" xr:uid="{00000000-0005-0000-0000-0000200A0000}"/>
    <cellStyle name="Moneda 4 70" xfId="2435" xr:uid="{00000000-0005-0000-0000-0000210A0000}"/>
    <cellStyle name="Moneda 4 70 2" xfId="3198" xr:uid="{00000000-0005-0000-0000-0000220A0000}"/>
    <cellStyle name="Moneda 4 70 3" xfId="3558" xr:uid="{D131E161-718E-45B3-BF8D-B692C82A0E76}"/>
    <cellStyle name="Moneda 4 71" xfId="3305" xr:uid="{290F448B-11F4-416C-85D2-79CC83C807D3}"/>
    <cellStyle name="Moneda 4 8" xfId="1933" xr:uid="{00000000-0005-0000-0000-0000230A0000}"/>
    <cellStyle name="Moneda 4 8 2" xfId="3199" xr:uid="{00000000-0005-0000-0000-0000240A0000}"/>
    <cellStyle name="Moneda 4 9" xfId="1934" xr:uid="{00000000-0005-0000-0000-0000250A0000}"/>
    <cellStyle name="Moneda 4 9 2" xfId="3200" xr:uid="{00000000-0005-0000-0000-0000260A0000}"/>
    <cellStyle name="Moneda 5" xfId="302" xr:uid="{00000000-0005-0000-0000-0000270A0000}"/>
    <cellStyle name="Moneda 5 2" xfId="392" xr:uid="{00000000-0005-0000-0000-0000280A0000}"/>
    <cellStyle name="Moneda 5 2 2" xfId="1937" xr:uid="{00000000-0005-0000-0000-0000290A0000}"/>
    <cellStyle name="Moneda 5 2 3" xfId="1936" xr:uid="{00000000-0005-0000-0000-00002A0A0000}"/>
    <cellStyle name="Moneda 5 2 4" xfId="2465" xr:uid="{00000000-0005-0000-0000-00002B0A0000}"/>
    <cellStyle name="Moneda 5 2 4 2" xfId="3588" xr:uid="{1600E948-D639-4134-B2C9-38A605D71621}"/>
    <cellStyle name="Moneda 5 2 5" xfId="3339" xr:uid="{26562DF1-E35F-4952-BEF9-14B633612CB1}"/>
    <cellStyle name="Moneda 5 3" xfId="1938" xr:uid="{00000000-0005-0000-0000-00002C0A0000}"/>
    <cellStyle name="Moneda 5 4" xfId="1939" xr:uid="{00000000-0005-0000-0000-00002D0A0000}"/>
    <cellStyle name="Moneda 5 5" xfId="1935" xr:uid="{00000000-0005-0000-0000-00002E0A0000}"/>
    <cellStyle name="Moneda 5 5 2" xfId="2667" xr:uid="{00000000-0005-0000-0000-00002F0A0000}"/>
    <cellStyle name="Moneda 5 5 2 2" xfId="3790" xr:uid="{FA13F837-8520-4E1F-AECF-A1851B2B6B55}"/>
    <cellStyle name="Moneda 5 5 3" xfId="3201" xr:uid="{00000000-0005-0000-0000-0000300A0000}"/>
    <cellStyle name="Moneda 5 6" xfId="2436" xr:uid="{00000000-0005-0000-0000-0000310A0000}"/>
    <cellStyle name="Moneda 5 6 2" xfId="3559" xr:uid="{10148A19-F6C7-4515-9FE6-12E062201805}"/>
    <cellStyle name="Moneda 5 7" xfId="3306" xr:uid="{667E2671-3F1F-456B-AD63-CA3DB06F4980}"/>
    <cellStyle name="Moneda 6" xfId="303" xr:uid="{00000000-0005-0000-0000-0000320A0000}"/>
    <cellStyle name="Moneda 6 2" xfId="393" xr:uid="{00000000-0005-0000-0000-0000330A0000}"/>
    <cellStyle name="Moneda 6 2 2" xfId="1941" xr:uid="{00000000-0005-0000-0000-0000340A0000}"/>
    <cellStyle name="Moneda 6 2 3" xfId="2466" xr:uid="{00000000-0005-0000-0000-0000350A0000}"/>
    <cellStyle name="Moneda 6 2 3 2" xfId="3589" xr:uid="{47A89DB8-19B6-43A8-8703-42B9ACCD8ED1}"/>
    <cellStyle name="Moneda 6 2 4" xfId="3340" xr:uid="{3F81F01A-C185-4EA9-9AF0-40F1F0CAE840}"/>
    <cellStyle name="Moneda 6 3" xfId="1942" xr:uid="{00000000-0005-0000-0000-0000360A0000}"/>
    <cellStyle name="Moneda 6 3 2" xfId="3202" xr:uid="{00000000-0005-0000-0000-0000370A0000}"/>
    <cellStyle name="Moneda 6 4" xfId="1943" xr:uid="{00000000-0005-0000-0000-0000380A0000}"/>
    <cellStyle name="Moneda 6 5" xfId="1940" xr:uid="{00000000-0005-0000-0000-0000390A0000}"/>
    <cellStyle name="Moneda 6 5 2" xfId="2668" xr:uid="{00000000-0005-0000-0000-00003A0A0000}"/>
    <cellStyle name="Moneda 6 5 2 2" xfId="3791" xr:uid="{0930D5EA-B688-4279-914D-9AA7AC638CB5}"/>
    <cellStyle name="Moneda 6 5 3" xfId="3203" xr:uid="{00000000-0005-0000-0000-00003B0A0000}"/>
    <cellStyle name="Moneda 6 6" xfId="2437" xr:uid="{00000000-0005-0000-0000-00003C0A0000}"/>
    <cellStyle name="Moneda 6 6 2" xfId="3560" xr:uid="{8B7E5A90-AACF-4DB9-BDED-C09A527CA853}"/>
    <cellStyle name="Moneda 6 7" xfId="3307" xr:uid="{0920891E-91AD-44AC-B2AD-22B69A335A96}"/>
    <cellStyle name="Moneda 7" xfId="1944" xr:uid="{00000000-0005-0000-0000-00003D0A0000}"/>
    <cellStyle name="Moneda 7 2" xfId="1945" xr:uid="{00000000-0005-0000-0000-00003E0A0000}"/>
    <cellStyle name="Moneda 7 2 2" xfId="2416" xr:uid="{00000000-0005-0000-0000-00003F0A0000}"/>
    <cellStyle name="Moneda 7 3" xfId="1946" xr:uid="{00000000-0005-0000-0000-0000400A0000}"/>
    <cellStyle name="Moneda 7 3 2" xfId="3204" xr:uid="{00000000-0005-0000-0000-0000410A0000}"/>
    <cellStyle name="Moneda 8" xfId="1947" xr:uid="{00000000-0005-0000-0000-0000420A0000}"/>
    <cellStyle name="Moneda 8 2" xfId="1948" xr:uid="{00000000-0005-0000-0000-0000430A0000}"/>
    <cellStyle name="Moneda 8 2 2" xfId="2417" xr:uid="{00000000-0005-0000-0000-0000440A0000}"/>
    <cellStyle name="Moneda 8 3" xfId="1949" xr:uid="{00000000-0005-0000-0000-0000450A0000}"/>
    <cellStyle name="Moneda 8 3 2" xfId="3205" xr:uid="{00000000-0005-0000-0000-0000460A0000}"/>
    <cellStyle name="Moneda 9" xfId="1950" xr:uid="{00000000-0005-0000-0000-0000470A0000}"/>
    <cellStyle name="Moneda 9 2" xfId="1951" xr:uid="{00000000-0005-0000-0000-0000480A0000}"/>
    <cellStyle name="Moneda 9 2 2" xfId="2418" xr:uid="{00000000-0005-0000-0000-0000490A0000}"/>
    <cellStyle name="Moneda 9 3" xfId="1952" xr:uid="{00000000-0005-0000-0000-00004A0A0000}"/>
    <cellStyle name="Moneda 9 3 2" xfId="3206" xr:uid="{00000000-0005-0000-0000-00004B0A0000}"/>
    <cellStyle name="Neutral 2" xfId="304" xr:uid="{00000000-0005-0000-0000-00004C0A0000}"/>
    <cellStyle name="Neutral 2 2" xfId="305" xr:uid="{00000000-0005-0000-0000-00004D0A0000}"/>
    <cellStyle name="Neutral 3" xfId="306" xr:uid="{00000000-0005-0000-0000-00004E0A0000}"/>
    <cellStyle name="Neutral 4" xfId="307" xr:uid="{00000000-0005-0000-0000-00004F0A0000}"/>
    <cellStyle name="Normal" xfId="0" builtinId="0"/>
    <cellStyle name="Normal 10" xfId="1953" xr:uid="{00000000-0005-0000-0000-0000510A0000}"/>
    <cellStyle name="Normal 11" xfId="308" xr:uid="{00000000-0005-0000-0000-0000520A0000}"/>
    <cellStyle name="Normal 11 2" xfId="1954" xr:uid="{00000000-0005-0000-0000-0000530A0000}"/>
    <cellStyle name="Normal 11 2 2" xfId="3207" xr:uid="{00000000-0005-0000-0000-0000540A0000}"/>
    <cellStyle name="Normal 11 2 2 2" xfId="4077" xr:uid="{30F8FA4B-ECE0-4554-A2B6-4084A9D309B2}"/>
    <cellStyle name="Normal 11 2 3" xfId="3208" xr:uid="{00000000-0005-0000-0000-0000550A0000}"/>
    <cellStyle name="Normal 11 2 3 2" xfId="4078" xr:uid="{AA42D314-838A-4C9F-BCC2-F80CFE5F8FE4}"/>
    <cellStyle name="Normal 12" xfId="1955" xr:uid="{00000000-0005-0000-0000-0000560A0000}"/>
    <cellStyle name="Normal 13" xfId="1956" xr:uid="{00000000-0005-0000-0000-0000570A0000}"/>
    <cellStyle name="Normal 14" xfId="1957" xr:uid="{00000000-0005-0000-0000-0000580A0000}"/>
    <cellStyle name="Normal 15" xfId="1958" xr:uid="{00000000-0005-0000-0000-0000590A0000}"/>
    <cellStyle name="Normal 16" xfId="1959" xr:uid="{00000000-0005-0000-0000-00005A0A0000}"/>
    <cellStyle name="Normal 17" xfId="1960" xr:uid="{00000000-0005-0000-0000-00005B0A0000}"/>
    <cellStyle name="Normal 18" xfId="1961" xr:uid="{00000000-0005-0000-0000-00005C0A0000}"/>
    <cellStyle name="Normal 19" xfId="1962" xr:uid="{00000000-0005-0000-0000-00005D0A0000}"/>
    <cellStyle name="Normal 2" xfId="309" xr:uid="{00000000-0005-0000-0000-00005E0A0000}"/>
    <cellStyle name="Normal 2 10" xfId="310" xr:uid="{00000000-0005-0000-0000-00005F0A0000}"/>
    <cellStyle name="Normal 2 10 2" xfId="1963" xr:uid="{00000000-0005-0000-0000-0000600A0000}"/>
    <cellStyle name="Normal 2 11" xfId="1964" xr:uid="{00000000-0005-0000-0000-0000610A0000}"/>
    <cellStyle name="Normal 2 12" xfId="1965" xr:uid="{00000000-0005-0000-0000-0000620A0000}"/>
    <cellStyle name="Normal 2 13" xfId="1966" xr:uid="{00000000-0005-0000-0000-0000630A0000}"/>
    <cellStyle name="Normal 2 14" xfId="1967" xr:uid="{00000000-0005-0000-0000-0000640A0000}"/>
    <cellStyle name="Normal 2 15" xfId="1968" xr:uid="{00000000-0005-0000-0000-0000650A0000}"/>
    <cellStyle name="Normal 2 16" xfId="1969" xr:uid="{00000000-0005-0000-0000-0000660A0000}"/>
    <cellStyle name="Normal 2 17" xfId="1970" xr:uid="{00000000-0005-0000-0000-0000670A0000}"/>
    <cellStyle name="Normal 2 18" xfId="1971" xr:uid="{00000000-0005-0000-0000-0000680A0000}"/>
    <cellStyle name="Normal 2 19" xfId="1972" xr:uid="{00000000-0005-0000-0000-0000690A0000}"/>
    <cellStyle name="Normal 2 2" xfId="311" xr:uid="{00000000-0005-0000-0000-00006A0A0000}"/>
    <cellStyle name="Normal 2 2 10" xfId="1973" xr:uid="{00000000-0005-0000-0000-00006B0A0000}"/>
    <cellStyle name="Normal 2 2 11" xfId="1974" xr:uid="{00000000-0005-0000-0000-00006C0A0000}"/>
    <cellStyle name="Normal 2 2 12" xfId="1975" xr:uid="{00000000-0005-0000-0000-00006D0A0000}"/>
    <cellStyle name="Normal 2 2 13" xfId="1976" xr:uid="{00000000-0005-0000-0000-00006E0A0000}"/>
    <cellStyle name="Normal 2 2 14" xfId="1977" xr:uid="{00000000-0005-0000-0000-00006F0A0000}"/>
    <cellStyle name="Normal 2 2 15" xfId="1978" xr:uid="{00000000-0005-0000-0000-0000700A0000}"/>
    <cellStyle name="Normal 2 2 16" xfId="1979" xr:uid="{00000000-0005-0000-0000-0000710A0000}"/>
    <cellStyle name="Normal 2 2 17" xfId="1980" xr:uid="{00000000-0005-0000-0000-0000720A0000}"/>
    <cellStyle name="Normal 2 2 18" xfId="1981" xr:uid="{00000000-0005-0000-0000-0000730A0000}"/>
    <cellStyle name="Normal 2 2 19" xfId="1982" xr:uid="{00000000-0005-0000-0000-0000740A0000}"/>
    <cellStyle name="Normal 2 2 2" xfId="1983" xr:uid="{00000000-0005-0000-0000-0000750A0000}"/>
    <cellStyle name="Normal 2 2 2 2" xfId="1984" xr:uid="{00000000-0005-0000-0000-0000760A0000}"/>
    <cellStyle name="Normal 2 2 2 3" xfId="3209" xr:uid="{00000000-0005-0000-0000-0000770A0000}"/>
    <cellStyle name="Normal 2 2 20" xfId="1985" xr:uid="{00000000-0005-0000-0000-0000780A0000}"/>
    <cellStyle name="Normal 2 2 21" xfId="1986" xr:uid="{00000000-0005-0000-0000-0000790A0000}"/>
    <cellStyle name="Normal 2 2 22" xfId="1987" xr:uid="{00000000-0005-0000-0000-00007A0A0000}"/>
    <cellStyle name="Normal 2 2 23" xfId="1988" xr:uid="{00000000-0005-0000-0000-00007B0A0000}"/>
    <cellStyle name="Normal 2 2 24" xfId="1989" xr:uid="{00000000-0005-0000-0000-00007C0A0000}"/>
    <cellStyle name="Normal 2 2 25" xfId="1990" xr:uid="{00000000-0005-0000-0000-00007D0A0000}"/>
    <cellStyle name="Normal 2 2 26" xfId="1991" xr:uid="{00000000-0005-0000-0000-00007E0A0000}"/>
    <cellStyle name="Normal 2 2 27" xfId="1992" xr:uid="{00000000-0005-0000-0000-00007F0A0000}"/>
    <cellStyle name="Normal 2 2 28" xfId="1993" xr:uid="{00000000-0005-0000-0000-0000800A0000}"/>
    <cellStyle name="Normal 2 2 29" xfId="1994" xr:uid="{00000000-0005-0000-0000-0000810A0000}"/>
    <cellStyle name="Normal 2 2 3" xfId="1995" xr:uid="{00000000-0005-0000-0000-0000820A0000}"/>
    <cellStyle name="Normal 2 2 3 2" xfId="1996" xr:uid="{00000000-0005-0000-0000-0000830A0000}"/>
    <cellStyle name="Normal 2 2 3 3" xfId="3210" xr:uid="{00000000-0005-0000-0000-0000840A0000}"/>
    <cellStyle name="Normal 2 2 3 4" xfId="3211" xr:uid="{00000000-0005-0000-0000-0000850A0000}"/>
    <cellStyle name="Normal 2 2 30" xfId="1997" xr:uid="{00000000-0005-0000-0000-0000860A0000}"/>
    <cellStyle name="Normal 2 2 31" xfId="1998" xr:uid="{00000000-0005-0000-0000-0000870A0000}"/>
    <cellStyle name="Normal 2 2 32" xfId="1999" xr:uid="{00000000-0005-0000-0000-0000880A0000}"/>
    <cellStyle name="Normal 2 2 33" xfId="2000" xr:uid="{00000000-0005-0000-0000-0000890A0000}"/>
    <cellStyle name="Normal 2 2 34" xfId="2001" xr:uid="{00000000-0005-0000-0000-00008A0A0000}"/>
    <cellStyle name="Normal 2 2 35" xfId="2002" xr:uid="{00000000-0005-0000-0000-00008B0A0000}"/>
    <cellStyle name="Normal 2 2 36" xfId="2003" xr:uid="{00000000-0005-0000-0000-00008C0A0000}"/>
    <cellStyle name="Normal 2 2 37" xfId="2004" xr:uid="{00000000-0005-0000-0000-00008D0A0000}"/>
    <cellStyle name="Normal 2 2 38" xfId="2005" xr:uid="{00000000-0005-0000-0000-00008E0A0000}"/>
    <cellStyle name="Normal 2 2 39" xfId="2006" xr:uid="{00000000-0005-0000-0000-00008F0A0000}"/>
    <cellStyle name="Normal 2 2 4" xfId="2007" xr:uid="{00000000-0005-0000-0000-0000900A0000}"/>
    <cellStyle name="Normal 2 2 40" xfId="2008" xr:uid="{00000000-0005-0000-0000-0000910A0000}"/>
    <cellStyle name="Normal 2 2 41" xfId="2009" xr:uid="{00000000-0005-0000-0000-0000920A0000}"/>
    <cellStyle name="Normal 2 2 42" xfId="2010" xr:uid="{00000000-0005-0000-0000-0000930A0000}"/>
    <cellStyle name="Normal 2 2 43" xfId="2011" xr:uid="{00000000-0005-0000-0000-0000940A0000}"/>
    <cellStyle name="Normal 2 2 44" xfId="2012" xr:uid="{00000000-0005-0000-0000-0000950A0000}"/>
    <cellStyle name="Normal 2 2 45" xfId="2013" xr:uid="{00000000-0005-0000-0000-0000960A0000}"/>
    <cellStyle name="Normal 2 2 46" xfId="2014" xr:uid="{00000000-0005-0000-0000-0000970A0000}"/>
    <cellStyle name="Normal 2 2 47" xfId="2015" xr:uid="{00000000-0005-0000-0000-0000980A0000}"/>
    <cellStyle name="Normal 2 2 48" xfId="2016" xr:uid="{00000000-0005-0000-0000-0000990A0000}"/>
    <cellStyle name="Normal 2 2 49" xfId="2017" xr:uid="{00000000-0005-0000-0000-00009A0A0000}"/>
    <cellStyle name="Normal 2 2 5" xfId="2018" xr:uid="{00000000-0005-0000-0000-00009B0A0000}"/>
    <cellStyle name="Normal 2 2 50" xfId="2019" xr:uid="{00000000-0005-0000-0000-00009C0A0000}"/>
    <cellStyle name="Normal 2 2 51" xfId="2020" xr:uid="{00000000-0005-0000-0000-00009D0A0000}"/>
    <cellStyle name="Normal 2 2 52" xfId="2021" xr:uid="{00000000-0005-0000-0000-00009E0A0000}"/>
    <cellStyle name="Normal 2 2 53" xfId="2022" xr:uid="{00000000-0005-0000-0000-00009F0A0000}"/>
    <cellStyle name="Normal 2 2 54" xfId="2023" xr:uid="{00000000-0005-0000-0000-0000A00A0000}"/>
    <cellStyle name="Normal 2 2 55" xfId="2024" xr:uid="{00000000-0005-0000-0000-0000A10A0000}"/>
    <cellStyle name="Normal 2 2 56" xfId="2025" xr:uid="{00000000-0005-0000-0000-0000A20A0000}"/>
    <cellStyle name="Normal 2 2 57" xfId="2026" xr:uid="{00000000-0005-0000-0000-0000A30A0000}"/>
    <cellStyle name="Normal 2 2 58" xfId="2027" xr:uid="{00000000-0005-0000-0000-0000A40A0000}"/>
    <cellStyle name="Normal 2 2 59" xfId="2028" xr:uid="{00000000-0005-0000-0000-0000A50A0000}"/>
    <cellStyle name="Normal 2 2 6" xfId="2029" xr:uid="{00000000-0005-0000-0000-0000A60A0000}"/>
    <cellStyle name="Normal 2 2 60" xfId="2030" xr:uid="{00000000-0005-0000-0000-0000A70A0000}"/>
    <cellStyle name="Normal 2 2 61" xfId="2031" xr:uid="{00000000-0005-0000-0000-0000A80A0000}"/>
    <cellStyle name="Normal 2 2 62" xfId="2032" xr:uid="{00000000-0005-0000-0000-0000A90A0000}"/>
    <cellStyle name="Normal 2 2 63" xfId="2033" xr:uid="{00000000-0005-0000-0000-0000AA0A0000}"/>
    <cellStyle name="Normal 2 2 64" xfId="2034" xr:uid="{00000000-0005-0000-0000-0000AB0A0000}"/>
    <cellStyle name="Normal 2 2 7" xfId="2035" xr:uid="{00000000-0005-0000-0000-0000AC0A0000}"/>
    <cellStyle name="Normal 2 2 8" xfId="2036" xr:uid="{00000000-0005-0000-0000-0000AD0A0000}"/>
    <cellStyle name="Normal 2 2 9" xfId="2037" xr:uid="{00000000-0005-0000-0000-0000AE0A0000}"/>
    <cellStyle name="Normal 2 20" xfId="2038" xr:uid="{00000000-0005-0000-0000-0000AF0A0000}"/>
    <cellStyle name="Normal 2 21" xfId="2039" xr:uid="{00000000-0005-0000-0000-0000B00A0000}"/>
    <cellStyle name="Normal 2 22" xfId="2040" xr:uid="{00000000-0005-0000-0000-0000B10A0000}"/>
    <cellStyle name="Normal 2 23" xfId="2041" xr:uid="{00000000-0005-0000-0000-0000B20A0000}"/>
    <cellStyle name="Normal 2 24" xfId="2042" xr:uid="{00000000-0005-0000-0000-0000B30A0000}"/>
    <cellStyle name="Normal 2 25" xfId="2043" xr:uid="{00000000-0005-0000-0000-0000B40A0000}"/>
    <cellStyle name="Normal 2 26" xfId="2044" xr:uid="{00000000-0005-0000-0000-0000B50A0000}"/>
    <cellStyle name="Normal 2 27" xfId="2045" xr:uid="{00000000-0005-0000-0000-0000B60A0000}"/>
    <cellStyle name="Normal 2 28" xfId="2046" xr:uid="{00000000-0005-0000-0000-0000B70A0000}"/>
    <cellStyle name="Normal 2 29" xfId="2047" xr:uid="{00000000-0005-0000-0000-0000B80A0000}"/>
    <cellStyle name="Normal 2 3" xfId="312" xr:uid="{00000000-0005-0000-0000-0000B90A0000}"/>
    <cellStyle name="Normal 2 3 2" xfId="2048" xr:uid="{00000000-0005-0000-0000-0000BA0A0000}"/>
    <cellStyle name="Normal 2 3 2 2" xfId="2049" xr:uid="{00000000-0005-0000-0000-0000BB0A0000}"/>
    <cellStyle name="Normal 2 3 2 3" xfId="3212" xr:uid="{00000000-0005-0000-0000-0000BC0A0000}"/>
    <cellStyle name="Normal 2 3 2 4" xfId="3213" xr:uid="{00000000-0005-0000-0000-0000BD0A0000}"/>
    <cellStyle name="Normal 2 3 3" xfId="2050" xr:uid="{00000000-0005-0000-0000-0000BE0A0000}"/>
    <cellStyle name="Normal 2 3 4" xfId="3214" xr:uid="{00000000-0005-0000-0000-0000BF0A0000}"/>
    <cellStyle name="Normal 2 3 4 2" xfId="3215" xr:uid="{00000000-0005-0000-0000-0000C00A0000}"/>
    <cellStyle name="Normal 2 30" xfId="2051" xr:uid="{00000000-0005-0000-0000-0000C10A0000}"/>
    <cellStyle name="Normal 2 31" xfId="2052" xr:uid="{00000000-0005-0000-0000-0000C20A0000}"/>
    <cellStyle name="Normal 2 32" xfId="2053" xr:uid="{00000000-0005-0000-0000-0000C30A0000}"/>
    <cellStyle name="Normal 2 33" xfId="2054" xr:uid="{00000000-0005-0000-0000-0000C40A0000}"/>
    <cellStyle name="Normal 2 34" xfId="2055" xr:uid="{00000000-0005-0000-0000-0000C50A0000}"/>
    <cellStyle name="Normal 2 35" xfId="2056" xr:uid="{00000000-0005-0000-0000-0000C60A0000}"/>
    <cellStyle name="Normal 2 36" xfId="2057" xr:uid="{00000000-0005-0000-0000-0000C70A0000}"/>
    <cellStyle name="Normal 2 37" xfId="2058" xr:uid="{00000000-0005-0000-0000-0000C80A0000}"/>
    <cellStyle name="Normal 2 38" xfId="2059" xr:uid="{00000000-0005-0000-0000-0000C90A0000}"/>
    <cellStyle name="Normal 2 39" xfId="2060" xr:uid="{00000000-0005-0000-0000-0000CA0A0000}"/>
    <cellStyle name="Normal 2 4" xfId="313" xr:uid="{00000000-0005-0000-0000-0000CB0A0000}"/>
    <cellStyle name="Normal 2 4 2" xfId="2061" xr:uid="{00000000-0005-0000-0000-0000CC0A0000}"/>
    <cellStyle name="Normal 2 4 2 2" xfId="2062" xr:uid="{00000000-0005-0000-0000-0000CD0A0000}"/>
    <cellStyle name="Normal 2 4 2 3" xfId="3216" xr:uid="{00000000-0005-0000-0000-0000CE0A0000}"/>
    <cellStyle name="Normal 2 40" xfId="2063" xr:uid="{00000000-0005-0000-0000-0000CF0A0000}"/>
    <cellStyle name="Normal 2 41" xfId="2064" xr:uid="{00000000-0005-0000-0000-0000D00A0000}"/>
    <cellStyle name="Normal 2 42" xfId="2065" xr:uid="{00000000-0005-0000-0000-0000D10A0000}"/>
    <cellStyle name="Normal 2 43" xfId="2066" xr:uid="{00000000-0005-0000-0000-0000D20A0000}"/>
    <cellStyle name="Normal 2 44" xfId="2067" xr:uid="{00000000-0005-0000-0000-0000D30A0000}"/>
    <cellStyle name="Normal 2 45" xfId="2068" xr:uid="{00000000-0005-0000-0000-0000D40A0000}"/>
    <cellStyle name="Normal 2 46" xfId="2069" xr:uid="{00000000-0005-0000-0000-0000D50A0000}"/>
    <cellStyle name="Normal 2 47" xfId="2070" xr:uid="{00000000-0005-0000-0000-0000D60A0000}"/>
    <cellStyle name="Normal 2 48" xfId="2071" xr:uid="{00000000-0005-0000-0000-0000D70A0000}"/>
    <cellStyle name="Normal 2 49" xfId="2072" xr:uid="{00000000-0005-0000-0000-0000D80A0000}"/>
    <cellStyle name="Normal 2 5" xfId="314" xr:uid="{00000000-0005-0000-0000-0000D90A0000}"/>
    <cellStyle name="Normal 2 50" xfId="2073" xr:uid="{00000000-0005-0000-0000-0000DA0A0000}"/>
    <cellStyle name="Normal 2 51" xfId="2074" xr:uid="{00000000-0005-0000-0000-0000DB0A0000}"/>
    <cellStyle name="Normal 2 52" xfId="2075" xr:uid="{00000000-0005-0000-0000-0000DC0A0000}"/>
    <cellStyle name="Normal 2 53" xfId="2076" xr:uid="{00000000-0005-0000-0000-0000DD0A0000}"/>
    <cellStyle name="Normal 2 54" xfId="2077" xr:uid="{00000000-0005-0000-0000-0000DE0A0000}"/>
    <cellStyle name="Normal 2 55" xfId="2078" xr:uid="{00000000-0005-0000-0000-0000DF0A0000}"/>
    <cellStyle name="Normal 2 56" xfId="2079" xr:uid="{00000000-0005-0000-0000-0000E00A0000}"/>
    <cellStyle name="Normal 2 57" xfId="2080" xr:uid="{00000000-0005-0000-0000-0000E10A0000}"/>
    <cellStyle name="Normal 2 58" xfId="2081" xr:uid="{00000000-0005-0000-0000-0000E20A0000}"/>
    <cellStyle name="Normal 2 59" xfId="2082" xr:uid="{00000000-0005-0000-0000-0000E30A0000}"/>
    <cellStyle name="Normal 2 6" xfId="2083" xr:uid="{00000000-0005-0000-0000-0000E40A0000}"/>
    <cellStyle name="Normal 2 60" xfId="2084" xr:uid="{00000000-0005-0000-0000-0000E50A0000}"/>
    <cellStyle name="Normal 2 61" xfId="2085" xr:uid="{00000000-0005-0000-0000-0000E60A0000}"/>
    <cellStyle name="Normal 2 62" xfId="2086" xr:uid="{00000000-0005-0000-0000-0000E70A0000}"/>
    <cellStyle name="Normal 2 63" xfId="2087" xr:uid="{00000000-0005-0000-0000-0000E80A0000}"/>
    <cellStyle name="Normal 2 64" xfId="2088" xr:uid="{00000000-0005-0000-0000-0000E90A0000}"/>
    <cellStyle name="Normal 2 65" xfId="2089" xr:uid="{00000000-0005-0000-0000-0000EA0A0000}"/>
    <cellStyle name="Normal 2 66" xfId="2090" xr:uid="{00000000-0005-0000-0000-0000EB0A0000}"/>
    <cellStyle name="Normal 2 67" xfId="2091" xr:uid="{00000000-0005-0000-0000-0000EC0A0000}"/>
    <cellStyle name="Normal 2 68" xfId="2092" xr:uid="{00000000-0005-0000-0000-0000ED0A0000}"/>
    <cellStyle name="Normal 2 68 2" xfId="2419" xr:uid="{00000000-0005-0000-0000-0000EE0A0000}"/>
    <cellStyle name="Normal 2 68 2 2" xfId="2707" xr:uid="{00000000-0005-0000-0000-0000EF0A0000}"/>
    <cellStyle name="Normal 2 68 2 2 2" xfId="3830" xr:uid="{417105EC-5930-449B-BE96-FB31AE6E1664}"/>
    <cellStyle name="Normal 2 68 2 3" xfId="3548" xr:uid="{F4142EBF-49DB-408C-9325-8EBC7DF3288C}"/>
    <cellStyle name="Normal 2 68 3" xfId="3217" xr:uid="{00000000-0005-0000-0000-0000F00A0000}"/>
    <cellStyle name="Normal 2 68 3 2" xfId="4079" xr:uid="{C29C3778-4F90-41C5-B4C6-32E5E2411D2E}"/>
    <cellStyle name="Normal 2 69" xfId="2389" xr:uid="{00000000-0005-0000-0000-0000F10A0000}"/>
    <cellStyle name="Normal 2 69 2" xfId="3218" xr:uid="{00000000-0005-0000-0000-0000F20A0000}"/>
    <cellStyle name="Normal 2 7" xfId="2093" xr:uid="{00000000-0005-0000-0000-0000F30A0000}"/>
    <cellStyle name="Normal 2 7 2" xfId="2094" xr:uid="{00000000-0005-0000-0000-0000F40A0000}"/>
    <cellStyle name="Normal 2 7 2 2" xfId="2420" xr:uid="{00000000-0005-0000-0000-0000F50A0000}"/>
    <cellStyle name="Normal 2 7 3" xfId="3219" xr:uid="{00000000-0005-0000-0000-0000F60A0000}"/>
    <cellStyle name="Normal 2 70" xfId="405" xr:uid="{00000000-0005-0000-0000-0000F70A0000}"/>
    <cellStyle name="Normal 2 70 2" xfId="2477" xr:uid="{00000000-0005-0000-0000-0000F80A0000}"/>
    <cellStyle name="Normal 2 70 2 2" xfId="3600" xr:uid="{DB114BEF-3718-4B2C-865C-3F44F13E9FC2}"/>
    <cellStyle name="Normal 2 70 3" xfId="3351" xr:uid="{AE4B7E10-084F-4C47-AA2A-4E2941C2C720}"/>
    <cellStyle name="Normal 2 8" xfId="2095" xr:uid="{00000000-0005-0000-0000-0000F90A0000}"/>
    <cellStyle name="Normal 2 9" xfId="2096" xr:uid="{00000000-0005-0000-0000-0000FA0A0000}"/>
    <cellStyle name="Normal 2_4. ANEXOS TECNICOS" xfId="2097" xr:uid="{00000000-0005-0000-0000-0000FB0A0000}"/>
    <cellStyle name="Normal 20" xfId="2098" xr:uid="{00000000-0005-0000-0000-0000FC0A0000}"/>
    <cellStyle name="Normal 21" xfId="2099" xr:uid="{00000000-0005-0000-0000-0000FD0A0000}"/>
    <cellStyle name="Normal 22" xfId="2100" xr:uid="{00000000-0005-0000-0000-0000FE0A0000}"/>
    <cellStyle name="Normal 22 2" xfId="2101" xr:uid="{00000000-0005-0000-0000-0000FF0A0000}"/>
    <cellStyle name="Normal 22 3" xfId="3220" xr:uid="{00000000-0005-0000-0000-0000000B0000}"/>
    <cellStyle name="Normal 23" xfId="2102" xr:uid="{00000000-0005-0000-0000-0000010B0000}"/>
    <cellStyle name="Normal 24" xfId="2103" xr:uid="{00000000-0005-0000-0000-0000020B0000}"/>
    <cellStyle name="Normal 25" xfId="2104" xr:uid="{00000000-0005-0000-0000-0000030B0000}"/>
    <cellStyle name="Normal 26" xfId="2105" xr:uid="{00000000-0005-0000-0000-0000040B0000}"/>
    <cellStyle name="Normal 27" xfId="2106" xr:uid="{00000000-0005-0000-0000-0000050B0000}"/>
    <cellStyle name="Normal 28" xfId="2107" xr:uid="{00000000-0005-0000-0000-0000060B0000}"/>
    <cellStyle name="Normal 28 2" xfId="3221" xr:uid="{00000000-0005-0000-0000-0000070B0000}"/>
    <cellStyle name="Normal 29" xfId="2108" xr:uid="{00000000-0005-0000-0000-0000080B0000}"/>
    <cellStyle name="Normal 3" xfId="315" xr:uid="{00000000-0005-0000-0000-0000090B0000}"/>
    <cellStyle name="Normal 3 10" xfId="2109" xr:uid="{00000000-0005-0000-0000-00000A0B0000}"/>
    <cellStyle name="Normal 3 10 2" xfId="2110" xr:uid="{00000000-0005-0000-0000-00000B0B0000}"/>
    <cellStyle name="Normal 3 10 3" xfId="3222" xr:uid="{00000000-0005-0000-0000-00000C0B0000}"/>
    <cellStyle name="Normal 3 11" xfId="2111" xr:uid="{00000000-0005-0000-0000-00000D0B0000}"/>
    <cellStyle name="Normal 3 11 2" xfId="2112" xr:uid="{00000000-0005-0000-0000-00000E0B0000}"/>
    <cellStyle name="Normal 3 11 3" xfId="3223" xr:uid="{00000000-0005-0000-0000-00000F0B0000}"/>
    <cellStyle name="Normal 3 12" xfId="2113" xr:uid="{00000000-0005-0000-0000-0000100B0000}"/>
    <cellStyle name="Normal 3 12 2" xfId="2114" xr:uid="{00000000-0005-0000-0000-0000110B0000}"/>
    <cellStyle name="Normal 3 12 3" xfId="3224" xr:uid="{00000000-0005-0000-0000-0000120B0000}"/>
    <cellStyle name="Normal 3 13" xfId="2115" xr:uid="{00000000-0005-0000-0000-0000130B0000}"/>
    <cellStyle name="Normal 3 14" xfId="2116" xr:uid="{00000000-0005-0000-0000-0000140B0000}"/>
    <cellStyle name="Normal 3 15" xfId="2117" xr:uid="{00000000-0005-0000-0000-0000150B0000}"/>
    <cellStyle name="Normal 3 16" xfId="2118" xr:uid="{00000000-0005-0000-0000-0000160B0000}"/>
    <cellStyle name="Normal 3 17" xfId="2119" xr:uid="{00000000-0005-0000-0000-0000170B0000}"/>
    <cellStyle name="Normal 3 18" xfId="2120" xr:uid="{00000000-0005-0000-0000-0000180B0000}"/>
    <cellStyle name="Normal 3 19" xfId="2121" xr:uid="{00000000-0005-0000-0000-0000190B0000}"/>
    <cellStyle name="Normal 3 2" xfId="316" xr:uid="{00000000-0005-0000-0000-00001A0B0000}"/>
    <cellStyle name="Normal 3 2 2" xfId="2123" xr:uid="{00000000-0005-0000-0000-00001B0B0000}"/>
    <cellStyle name="Normal 3 2 3" xfId="2122" xr:uid="{00000000-0005-0000-0000-00001C0B0000}"/>
    <cellStyle name="Normal 3 2 3 2" xfId="3225" xr:uid="{00000000-0005-0000-0000-00001D0B0000}"/>
    <cellStyle name="Normal 3 2 3 2 2" xfId="4080" xr:uid="{D36DF8AF-DE27-42A0-B0AE-0E0D1209E9CA}"/>
    <cellStyle name="Normal 3 2 4" xfId="3226" xr:uid="{00000000-0005-0000-0000-00001E0B0000}"/>
    <cellStyle name="Normal 3 20" xfId="2124" xr:uid="{00000000-0005-0000-0000-00001F0B0000}"/>
    <cellStyle name="Normal 3 21" xfId="2125" xr:uid="{00000000-0005-0000-0000-0000200B0000}"/>
    <cellStyle name="Normal 3 22" xfId="2126" xr:uid="{00000000-0005-0000-0000-0000210B0000}"/>
    <cellStyle name="Normal 3 23" xfId="2127" xr:uid="{00000000-0005-0000-0000-0000220B0000}"/>
    <cellStyle name="Normal 3 24" xfId="2128" xr:uid="{00000000-0005-0000-0000-0000230B0000}"/>
    <cellStyle name="Normal 3 25" xfId="2129" xr:uid="{00000000-0005-0000-0000-0000240B0000}"/>
    <cellStyle name="Normal 3 26" xfId="2130" xr:uid="{00000000-0005-0000-0000-0000250B0000}"/>
    <cellStyle name="Normal 3 27" xfId="2131" xr:uid="{00000000-0005-0000-0000-0000260B0000}"/>
    <cellStyle name="Normal 3 28" xfId="2132" xr:uid="{00000000-0005-0000-0000-0000270B0000}"/>
    <cellStyle name="Normal 3 29" xfId="2133" xr:uid="{00000000-0005-0000-0000-0000280B0000}"/>
    <cellStyle name="Normal 3 3" xfId="2134" xr:uid="{00000000-0005-0000-0000-0000290B0000}"/>
    <cellStyle name="Normal 3 3 2" xfId="2135" xr:uid="{00000000-0005-0000-0000-00002A0B0000}"/>
    <cellStyle name="Normal 3 3 3" xfId="3227" xr:uid="{00000000-0005-0000-0000-00002B0B0000}"/>
    <cellStyle name="Normal 3 3 4" xfId="3228" xr:uid="{00000000-0005-0000-0000-00002C0B0000}"/>
    <cellStyle name="Normal 3 30" xfId="2136" xr:uid="{00000000-0005-0000-0000-00002D0B0000}"/>
    <cellStyle name="Normal 3 31" xfId="2137" xr:uid="{00000000-0005-0000-0000-00002E0B0000}"/>
    <cellStyle name="Normal 3 32" xfId="2138" xr:uid="{00000000-0005-0000-0000-00002F0B0000}"/>
    <cellStyle name="Normal 3 33" xfId="2139" xr:uid="{00000000-0005-0000-0000-0000300B0000}"/>
    <cellStyle name="Normal 3 34" xfId="2140" xr:uid="{00000000-0005-0000-0000-0000310B0000}"/>
    <cellStyle name="Normal 3 35" xfId="2141" xr:uid="{00000000-0005-0000-0000-0000320B0000}"/>
    <cellStyle name="Normal 3 36" xfId="2142" xr:uid="{00000000-0005-0000-0000-0000330B0000}"/>
    <cellStyle name="Normal 3 37" xfId="2143" xr:uid="{00000000-0005-0000-0000-0000340B0000}"/>
    <cellStyle name="Normal 3 38" xfId="2144" xr:uid="{00000000-0005-0000-0000-0000350B0000}"/>
    <cellStyle name="Normal 3 39" xfId="2145" xr:uid="{00000000-0005-0000-0000-0000360B0000}"/>
    <cellStyle name="Normal 3 4" xfId="2146" xr:uid="{00000000-0005-0000-0000-0000370B0000}"/>
    <cellStyle name="Normal 3 4 2" xfId="2147" xr:uid="{00000000-0005-0000-0000-0000380B0000}"/>
    <cellStyle name="Normal 3 4 3" xfId="3229" xr:uid="{00000000-0005-0000-0000-0000390B0000}"/>
    <cellStyle name="Normal 3 40" xfId="2148" xr:uid="{00000000-0005-0000-0000-00003A0B0000}"/>
    <cellStyle name="Normal 3 41" xfId="2149" xr:uid="{00000000-0005-0000-0000-00003B0B0000}"/>
    <cellStyle name="Normal 3 42" xfId="2150" xr:uid="{00000000-0005-0000-0000-00003C0B0000}"/>
    <cellStyle name="Normal 3 43" xfId="2151" xr:uid="{00000000-0005-0000-0000-00003D0B0000}"/>
    <cellStyle name="Normal 3 44" xfId="2152" xr:uid="{00000000-0005-0000-0000-00003E0B0000}"/>
    <cellStyle name="Normal 3 44 2" xfId="2153" xr:uid="{00000000-0005-0000-0000-00003F0B0000}"/>
    <cellStyle name="Normal 3 45" xfId="2154" xr:uid="{00000000-0005-0000-0000-0000400B0000}"/>
    <cellStyle name="Normal 3 46" xfId="2155" xr:uid="{00000000-0005-0000-0000-0000410B0000}"/>
    <cellStyle name="Normal 3 47" xfId="2156" xr:uid="{00000000-0005-0000-0000-0000420B0000}"/>
    <cellStyle name="Normal 3 48" xfId="2157" xr:uid="{00000000-0005-0000-0000-0000430B0000}"/>
    <cellStyle name="Normal 3 49" xfId="2158" xr:uid="{00000000-0005-0000-0000-0000440B0000}"/>
    <cellStyle name="Normal 3 5" xfId="2159" xr:uid="{00000000-0005-0000-0000-0000450B0000}"/>
    <cellStyle name="Normal 3 5 2" xfId="2160" xr:uid="{00000000-0005-0000-0000-0000460B0000}"/>
    <cellStyle name="Normal 3 5 3" xfId="3230" xr:uid="{00000000-0005-0000-0000-0000470B0000}"/>
    <cellStyle name="Normal 3 50" xfId="2161" xr:uid="{00000000-0005-0000-0000-0000480B0000}"/>
    <cellStyle name="Normal 3 51" xfId="2162" xr:uid="{00000000-0005-0000-0000-0000490B0000}"/>
    <cellStyle name="Normal 3 52" xfId="2163" xr:uid="{00000000-0005-0000-0000-00004A0B0000}"/>
    <cellStyle name="Normal 3 53" xfId="2164" xr:uid="{00000000-0005-0000-0000-00004B0B0000}"/>
    <cellStyle name="Normal 3 54" xfId="2165" xr:uid="{00000000-0005-0000-0000-00004C0B0000}"/>
    <cellStyle name="Normal 3 55" xfId="2166" xr:uid="{00000000-0005-0000-0000-00004D0B0000}"/>
    <cellStyle name="Normal 3 56" xfId="2167" xr:uid="{00000000-0005-0000-0000-00004E0B0000}"/>
    <cellStyle name="Normal 3 57" xfId="2168" xr:uid="{00000000-0005-0000-0000-00004F0B0000}"/>
    <cellStyle name="Normal 3 58" xfId="2169" xr:uid="{00000000-0005-0000-0000-0000500B0000}"/>
    <cellStyle name="Normal 3 59" xfId="2170" xr:uid="{00000000-0005-0000-0000-0000510B0000}"/>
    <cellStyle name="Normal 3 6" xfId="2171" xr:uid="{00000000-0005-0000-0000-0000520B0000}"/>
    <cellStyle name="Normal 3 6 2" xfId="2172" xr:uid="{00000000-0005-0000-0000-0000530B0000}"/>
    <cellStyle name="Normal 3 6 3" xfId="3231" xr:uid="{00000000-0005-0000-0000-0000540B0000}"/>
    <cellStyle name="Normal 3 60" xfId="2173" xr:uid="{00000000-0005-0000-0000-0000550B0000}"/>
    <cellStyle name="Normal 3 61" xfId="2174" xr:uid="{00000000-0005-0000-0000-0000560B0000}"/>
    <cellStyle name="Normal 3 62" xfId="2175" xr:uid="{00000000-0005-0000-0000-0000570B0000}"/>
    <cellStyle name="Normal 3 63" xfId="2176" xr:uid="{00000000-0005-0000-0000-0000580B0000}"/>
    <cellStyle name="Normal 3 64" xfId="2177" xr:uid="{00000000-0005-0000-0000-0000590B0000}"/>
    <cellStyle name="Normal 3 65" xfId="2178" xr:uid="{00000000-0005-0000-0000-00005A0B0000}"/>
    <cellStyle name="Normal 3 66" xfId="2179" xr:uid="{00000000-0005-0000-0000-00005B0B0000}"/>
    <cellStyle name="Normal 3 67" xfId="2180" xr:uid="{00000000-0005-0000-0000-00005C0B0000}"/>
    <cellStyle name="Normal 3 68" xfId="2181" xr:uid="{00000000-0005-0000-0000-00005D0B0000}"/>
    <cellStyle name="Normal 3 69" xfId="2182" xr:uid="{00000000-0005-0000-0000-00005E0B0000}"/>
    <cellStyle name="Normal 3 7" xfId="2183" xr:uid="{00000000-0005-0000-0000-00005F0B0000}"/>
    <cellStyle name="Normal 3 7 2" xfId="2184" xr:uid="{00000000-0005-0000-0000-0000600B0000}"/>
    <cellStyle name="Normal 3 7 3" xfId="3232" xr:uid="{00000000-0005-0000-0000-0000610B0000}"/>
    <cellStyle name="Normal 3 70" xfId="2185" xr:uid="{00000000-0005-0000-0000-0000620B0000}"/>
    <cellStyle name="Normal 3 71" xfId="2186" xr:uid="{00000000-0005-0000-0000-0000630B0000}"/>
    <cellStyle name="Normal 3 72" xfId="2187" xr:uid="{00000000-0005-0000-0000-0000640B0000}"/>
    <cellStyle name="Normal 3 73" xfId="2188" xr:uid="{00000000-0005-0000-0000-0000650B0000}"/>
    <cellStyle name="Normal 3 74" xfId="2189" xr:uid="{00000000-0005-0000-0000-0000660B0000}"/>
    <cellStyle name="Normal 3 75" xfId="2190" xr:uid="{00000000-0005-0000-0000-0000670B0000}"/>
    <cellStyle name="Normal 3 76" xfId="2191" xr:uid="{00000000-0005-0000-0000-0000680B0000}"/>
    <cellStyle name="Normal 3 77" xfId="2388" xr:uid="{00000000-0005-0000-0000-0000690B0000}"/>
    <cellStyle name="Normal 3 77 2" xfId="2691" xr:uid="{00000000-0005-0000-0000-00006A0B0000}"/>
    <cellStyle name="Normal 3 77 2 2" xfId="3814" xr:uid="{B4C18FE3-CA81-4DD2-95CD-B56ABD48E7DA}"/>
    <cellStyle name="Normal 3 77 3" xfId="3233" xr:uid="{00000000-0005-0000-0000-00006B0B0000}"/>
    <cellStyle name="Normal 3 77 3 2" xfId="4081" xr:uid="{3EE057B9-41C1-4C13-91DB-2EDAEC8670AF}"/>
    <cellStyle name="Normal 3 77 4" xfId="3532" xr:uid="{B3F0ABE3-970F-4C32-AE5C-FE460905F776}"/>
    <cellStyle name="Normal 3 78" xfId="3234" xr:uid="{00000000-0005-0000-0000-00006C0B0000}"/>
    <cellStyle name="Normal 3 8" xfId="2192" xr:uid="{00000000-0005-0000-0000-00006D0B0000}"/>
    <cellStyle name="Normal 3 8 2" xfId="2193" xr:uid="{00000000-0005-0000-0000-00006E0B0000}"/>
    <cellStyle name="Normal 3 8 3" xfId="3235" xr:uid="{00000000-0005-0000-0000-00006F0B0000}"/>
    <cellStyle name="Normal 3 9" xfId="2194" xr:uid="{00000000-0005-0000-0000-0000700B0000}"/>
    <cellStyle name="Normal 3 9 2" xfId="2195" xr:uid="{00000000-0005-0000-0000-0000710B0000}"/>
    <cellStyle name="Normal 3 9 3" xfId="3236" xr:uid="{00000000-0005-0000-0000-0000720B0000}"/>
    <cellStyle name="Normal 3_4. ANEXOS TECNICOS" xfId="2196" xr:uid="{00000000-0005-0000-0000-0000730B0000}"/>
    <cellStyle name="Normal 30" xfId="2197" xr:uid="{00000000-0005-0000-0000-0000740B0000}"/>
    <cellStyle name="Normal 31" xfId="2198" xr:uid="{00000000-0005-0000-0000-0000750B0000}"/>
    <cellStyle name="Normal 32" xfId="2199" xr:uid="{00000000-0005-0000-0000-0000760B0000}"/>
    <cellStyle name="Normal 33" xfId="2200" xr:uid="{00000000-0005-0000-0000-0000770B0000}"/>
    <cellStyle name="Normal 34" xfId="2201" xr:uid="{00000000-0005-0000-0000-0000780B0000}"/>
    <cellStyle name="Normal 35" xfId="2202" xr:uid="{00000000-0005-0000-0000-0000790B0000}"/>
    <cellStyle name="Normal 36" xfId="2203" xr:uid="{00000000-0005-0000-0000-00007A0B0000}"/>
    <cellStyle name="Normal 37" xfId="2204" xr:uid="{00000000-0005-0000-0000-00007B0B0000}"/>
    <cellStyle name="Normal 38" xfId="2205" xr:uid="{00000000-0005-0000-0000-00007C0B0000}"/>
    <cellStyle name="Normal 39" xfId="2206" xr:uid="{00000000-0005-0000-0000-00007D0B0000}"/>
    <cellStyle name="Normal 39 2" xfId="2207" xr:uid="{00000000-0005-0000-0000-00007E0B0000}"/>
    <cellStyle name="Normal 39 2 2" xfId="2669" xr:uid="{00000000-0005-0000-0000-00007F0B0000}"/>
    <cellStyle name="Normal 39 2 2 2" xfId="3792" xr:uid="{4CDE8085-9183-4BFB-85C9-A9DA663E2617}"/>
    <cellStyle name="Normal 39 2 3" xfId="3237" xr:uid="{00000000-0005-0000-0000-0000800B0000}"/>
    <cellStyle name="Normal 39 2 3 2" xfId="4082" xr:uid="{F5D06160-58BC-4622-9BF8-420BC7D0D1E8}"/>
    <cellStyle name="Normal 39 2 4" xfId="3510" xr:uid="{A23C22CA-BEFC-434E-9A8E-829699620B04}"/>
    <cellStyle name="Normal 39 3" xfId="3238" xr:uid="{00000000-0005-0000-0000-0000810B0000}"/>
    <cellStyle name="Normal 4" xfId="317" xr:uid="{00000000-0005-0000-0000-0000820B0000}"/>
    <cellStyle name="Normal 4 2" xfId="318" xr:uid="{00000000-0005-0000-0000-0000830B0000}"/>
    <cellStyle name="Normal 4 2 2" xfId="319" xr:uid="{00000000-0005-0000-0000-0000840B0000}"/>
    <cellStyle name="Normal 4 2 2 2" xfId="320" xr:uid="{00000000-0005-0000-0000-0000850B0000}"/>
    <cellStyle name="Normal 4 2 2 2 2" xfId="375" xr:uid="{00000000-0005-0000-0000-0000860B0000}"/>
    <cellStyle name="Normal 4 2 2 2 2 2" xfId="2448" xr:uid="{00000000-0005-0000-0000-0000870B0000}"/>
    <cellStyle name="Normal 4 2 2 2 2 2 2" xfId="3571" xr:uid="{33F06318-5088-4AD3-938E-AD8265D5065D}"/>
    <cellStyle name="Normal 4 2 2 2 2 3" xfId="3322" xr:uid="{05B1AFE4-FCC6-4BB9-BA64-C5007ACA0170}"/>
    <cellStyle name="Normal 4 2 2 2 3" xfId="395" xr:uid="{00000000-0005-0000-0000-0000880B0000}"/>
    <cellStyle name="Normal 4 2 2 2 3 2" xfId="2468" xr:uid="{00000000-0005-0000-0000-0000890B0000}"/>
    <cellStyle name="Normal 4 2 2 2 3 2 2" xfId="3591" xr:uid="{66257D8E-B6C4-4572-BEDB-788589B14A0D}"/>
    <cellStyle name="Normal 4 2 2 2 3 3" xfId="3342" xr:uid="{97B50C09-693E-4648-85EB-43484BB4BDB1}"/>
    <cellStyle name="Normal 4 2 2 2 4" xfId="2208" xr:uid="{00000000-0005-0000-0000-00008A0B0000}"/>
    <cellStyle name="Normal 4 2 2 2 4 2" xfId="2670" xr:uid="{00000000-0005-0000-0000-00008B0B0000}"/>
    <cellStyle name="Normal 4 2 2 2 4 2 2" xfId="3793" xr:uid="{2DE50668-5157-4134-A450-B6DAD67B556B}"/>
    <cellStyle name="Normal 4 2 2 2 4 3" xfId="3511" xr:uid="{1188A2B4-E306-4D93-849E-CB8FD3BBF281}"/>
    <cellStyle name="Normal 4 2 2 2 5" xfId="2439" xr:uid="{00000000-0005-0000-0000-00008C0B0000}"/>
    <cellStyle name="Normal 4 2 2 2 5 2" xfId="3562" xr:uid="{9638844E-EB10-4045-A0F2-D1A2FC9B95D3}"/>
    <cellStyle name="Normal 4 2 2 2 6" xfId="3239" xr:uid="{00000000-0005-0000-0000-00008D0B0000}"/>
    <cellStyle name="Normal 4 2 2 2 6 2" xfId="4083" xr:uid="{8CD705D1-B82B-4F34-BCA6-1226DDE89AE2}"/>
    <cellStyle name="Normal 4 2 2 2 7" xfId="3309" xr:uid="{22B52CC5-1FF3-43B7-886C-B19CD40D6592}"/>
    <cellStyle name="Normal 4 2 2 3" xfId="321" xr:uid="{00000000-0005-0000-0000-00008E0B0000}"/>
    <cellStyle name="Normal 4 2 2 3 2" xfId="376" xr:uid="{00000000-0005-0000-0000-00008F0B0000}"/>
    <cellStyle name="Normal 4 2 2 3 2 2" xfId="2449" xr:uid="{00000000-0005-0000-0000-0000900B0000}"/>
    <cellStyle name="Normal 4 2 2 3 2 2 2" xfId="3572" xr:uid="{533B1537-33DA-47FB-AFC0-B77648EA41B8}"/>
    <cellStyle name="Normal 4 2 2 3 2 3" xfId="3323" xr:uid="{528564CB-A2FB-46D4-8017-E653462D6F5B}"/>
    <cellStyle name="Normal 4 2 2 3 3" xfId="396" xr:uid="{00000000-0005-0000-0000-0000910B0000}"/>
    <cellStyle name="Normal 4 2 2 3 3 2" xfId="2469" xr:uid="{00000000-0005-0000-0000-0000920B0000}"/>
    <cellStyle name="Normal 4 2 2 3 3 2 2" xfId="3592" xr:uid="{E90D151D-318C-47AE-916C-5EDEDC34EB38}"/>
    <cellStyle name="Normal 4 2 2 3 3 3" xfId="3343" xr:uid="{D2A9E3D8-A07A-45FF-BC65-31954E7D3E27}"/>
    <cellStyle name="Normal 4 2 2 3 4" xfId="2209" xr:uid="{00000000-0005-0000-0000-0000930B0000}"/>
    <cellStyle name="Normal 4 2 2 3 4 2" xfId="2671" xr:uid="{00000000-0005-0000-0000-0000940B0000}"/>
    <cellStyle name="Normal 4 2 2 3 4 2 2" xfId="3794" xr:uid="{A345D0F8-AE70-4DED-9117-F55317D4AF02}"/>
    <cellStyle name="Normal 4 2 2 3 4 3" xfId="3512" xr:uid="{CD3012C4-7C15-423F-8A29-F1A4DD47046A}"/>
    <cellStyle name="Normal 4 2 2 3 5" xfId="2440" xr:uid="{00000000-0005-0000-0000-0000950B0000}"/>
    <cellStyle name="Normal 4 2 2 3 5 2" xfId="3563" xr:uid="{A0CB96B2-1417-41DA-9F44-54E248DE4731}"/>
    <cellStyle name="Normal 4 2 2 3 6" xfId="3240" xr:uid="{00000000-0005-0000-0000-0000960B0000}"/>
    <cellStyle name="Normal 4 2 2 3 6 2" xfId="4084" xr:uid="{722D362C-075B-4067-8B79-69633894E399}"/>
    <cellStyle name="Normal 4 2 2 3 7" xfId="3310" xr:uid="{AF80A79C-1F88-470D-8588-110BB7034ABE}"/>
    <cellStyle name="Normal 4 2 3" xfId="322" xr:uid="{00000000-0005-0000-0000-0000970B0000}"/>
    <cellStyle name="Normal 4 2 4" xfId="374" xr:uid="{00000000-0005-0000-0000-0000980B0000}"/>
    <cellStyle name="Normal 4 2 4 2" xfId="2210" xr:uid="{00000000-0005-0000-0000-0000990B0000}"/>
    <cellStyle name="Normal 4 2 4 2 2" xfId="2672" xr:uid="{00000000-0005-0000-0000-00009A0B0000}"/>
    <cellStyle name="Normal 4 2 4 2 2 2" xfId="3795" xr:uid="{6524CACA-100A-41C4-BE32-E6B63437A037}"/>
    <cellStyle name="Normal 4 2 4 2 3" xfId="3513" xr:uid="{E11BD2B6-877A-4F22-BA48-923E5CDAC9E8}"/>
    <cellStyle name="Normal 4 2 4 3" xfId="2447" xr:uid="{00000000-0005-0000-0000-00009B0B0000}"/>
    <cellStyle name="Normal 4 2 4 3 2" xfId="3570" xr:uid="{338CFF35-F571-4D34-8CA6-CBE355C77623}"/>
    <cellStyle name="Normal 4 2 4 4" xfId="3241" xr:uid="{00000000-0005-0000-0000-00009C0B0000}"/>
    <cellStyle name="Normal 4 2 4 4 2" xfId="4085" xr:uid="{A1EC9B69-9137-40F6-947E-C6D98D1B3355}"/>
    <cellStyle name="Normal 4 2 4 5" xfId="3321" xr:uid="{9A402C6F-4CCE-4617-9441-65D5230501CD}"/>
    <cellStyle name="Normal 4 2 5" xfId="394" xr:uid="{00000000-0005-0000-0000-00009D0B0000}"/>
    <cellStyle name="Normal 4 2 5 2" xfId="2467" xr:uid="{00000000-0005-0000-0000-00009E0B0000}"/>
    <cellStyle name="Normal 4 2 5 2 2" xfId="3590" xr:uid="{DE0FC5EA-623F-44A9-83CB-CAFF6523C17E}"/>
    <cellStyle name="Normal 4 2 5 3" xfId="3242" xr:uid="{00000000-0005-0000-0000-00009F0B0000}"/>
    <cellStyle name="Normal 4 2 5 4" xfId="3341" xr:uid="{895A5D16-0438-4C01-A5A9-DEB5B3F97C0B}"/>
    <cellStyle name="Normal 4 2 6" xfId="2438" xr:uid="{00000000-0005-0000-0000-0000A00B0000}"/>
    <cellStyle name="Normal 4 2 6 2" xfId="3561" xr:uid="{5DB60BB7-73B6-47C2-A918-B20D9F65B8C8}"/>
    <cellStyle name="Normal 4 2 7" xfId="3308" xr:uid="{5DA6F4DA-E5A0-4457-BBCE-1F478EE05D7B}"/>
    <cellStyle name="Normal 4 3" xfId="323" xr:uid="{00000000-0005-0000-0000-0000A10B0000}"/>
    <cellStyle name="Normal 4 3 2" xfId="377" xr:uid="{00000000-0005-0000-0000-0000A20B0000}"/>
    <cellStyle name="Normal 4 3 2 2" xfId="2212" xr:uid="{00000000-0005-0000-0000-0000A30B0000}"/>
    <cellStyle name="Normal 4 3 2 3" xfId="2450" xr:uid="{00000000-0005-0000-0000-0000A40B0000}"/>
    <cellStyle name="Normal 4 3 2 3 2" xfId="3573" xr:uid="{B2A8B27A-0390-42B0-8446-A9F1633947F7}"/>
    <cellStyle name="Normal 4 3 2 4" xfId="3324" xr:uid="{451B4F84-AE9A-4523-BA5D-F43441F7D713}"/>
    <cellStyle name="Normal 4 3 3" xfId="397" xr:uid="{00000000-0005-0000-0000-0000A50B0000}"/>
    <cellStyle name="Normal 4 3 3 2" xfId="2213" xr:uid="{00000000-0005-0000-0000-0000A60B0000}"/>
    <cellStyle name="Normal 4 3 3 2 2" xfId="2673" xr:uid="{00000000-0005-0000-0000-0000A70B0000}"/>
    <cellStyle name="Normal 4 3 3 2 2 2" xfId="3796" xr:uid="{075E1944-A6A1-4CDB-88F3-DD4B3F3AAF70}"/>
    <cellStyle name="Normal 4 3 3 2 3" xfId="3514" xr:uid="{06B524AE-E1B0-46F2-8125-23BBF5A5D2B0}"/>
    <cellStyle name="Normal 4 3 3 3" xfId="2470" xr:uid="{00000000-0005-0000-0000-0000A80B0000}"/>
    <cellStyle name="Normal 4 3 3 3 2" xfId="3593" xr:uid="{B9A9093C-1CE1-4A81-B879-21B2EF777EB7}"/>
    <cellStyle name="Normal 4 3 3 4" xfId="3244" xr:uid="{00000000-0005-0000-0000-0000A90B0000}"/>
    <cellStyle name="Normal 4 3 3 4 2" xfId="4087" xr:uid="{8E40CB7D-FEC5-4935-9A0F-64B48089E534}"/>
    <cellStyle name="Normal 4 3 3 5" xfId="3344" xr:uid="{21A0E9C7-27CC-4B6F-9514-9EB178A947A9}"/>
    <cellStyle name="Normal 4 3 4" xfId="2211" xr:uid="{00000000-0005-0000-0000-0000AA0B0000}"/>
    <cellStyle name="Normal 4 3 5" xfId="2441" xr:uid="{00000000-0005-0000-0000-0000AB0B0000}"/>
    <cellStyle name="Normal 4 3 5 2" xfId="3564" xr:uid="{0FE9B671-D693-4ABB-935C-D859120A0ED3}"/>
    <cellStyle name="Normal 4 3 6" xfId="3243" xr:uid="{00000000-0005-0000-0000-0000AC0B0000}"/>
    <cellStyle name="Normal 4 3 6 2" xfId="4086" xr:uid="{35462BAD-E5A0-4AAF-8898-DBC9D490F158}"/>
    <cellStyle name="Normal 4 3 7" xfId="3311" xr:uid="{D72BA647-148E-4A53-A1FC-A635B8B3C0CE}"/>
    <cellStyle name="Normal 4 4" xfId="324" xr:uid="{00000000-0005-0000-0000-0000AD0B0000}"/>
    <cellStyle name="Normal 4 4 2" xfId="378" xr:uid="{00000000-0005-0000-0000-0000AE0B0000}"/>
    <cellStyle name="Normal 4 4 2 2" xfId="2451" xr:uid="{00000000-0005-0000-0000-0000AF0B0000}"/>
    <cellStyle name="Normal 4 4 2 2 2" xfId="3574" xr:uid="{D5388823-4EEF-4767-B202-8BE6F1FF0C70}"/>
    <cellStyle name="Normal 4 4 2 3" xfId="3325" xr:uid="{B4E975AD-1EF1-4622-AB23-FCC388A12814}"/>
    <cellStyle name="Normal 4 4 3" xfId="398" xr:uid="{00000000-0005-0000-0000-0000B00B0000}"/>
    <cellStyle name="Normal 4 4 3 2" xfId="2471" xr:uid="{00000000-0005-0000-0000-0000B10B0000}"/>
    <cellStyle name="Normal 4 4 3 2 2" xfId="3594" xr:uid="{478B3FF5-E247-4039-BA1A-7BE63D03051F}"/>
    <cellStyle name="Normal 4 4 3 3" xfId="3345" xr:uid="{F59C9373-F427-427E-BB60-EE7D28385F37}"/>
    <cellStyle name="Normal 4 4 4" xfId="2214" xr:uid="{00000000-0005-0000-0000-0000B20B0000}"/>
    <cellStyle name="Normal 4 4 4 2" xfId="2674" xr:uid="{00000000-0005-0000-0000-0000B30B0000}"/>
    <cellStyle name="Normal 4 4 4 2 2" xfId="3797" xr:uid="{BFA76C0F-5986-47D4-9D7E-C19C70AA4A19}"/>
    <cellStyle name="Normal 4 4 4 3" xfId="3515" xr:uid="{39E26D93-30D8-477A-9FC1-BBB0B1200842}"/>
    <cellStyle name="Normal 4 4 5" xfId="2442" xr:uid="{00000000-0005-0000-0000-0000B40B0000}"/>
    <cellStyle name="Normal 4 4 5 2" xfId="3565" xr:uid="{483DAA73-5828-46E3-A4F8-277148C21F76}"/>
    <cellStyle name="Normal 4 4 6" xfId="3245" xr:uid="{00000000-0005-0000-0000-0000B50B0000}"/>
    <cellStyle name="Normal 4 4 6 2" xfId="4088" xr:uid="{B73AFA8D-E2B5-48F8-8C65-DAE72F154172}"/>
    <cellStyle name="Normal 4 4 7" xfId="3312" xr:uid="{2819C5BA-3130-4595-A648-BC8A3AB28ECF}"/>
    <cellStyle name="Normal 4 5" xfId="325" xr:uid="{00000000-0005-0000-0000-0000B60B0000}"/>
    <cellStyle name="Normal 4 5 2" xfId="379" xr:uid="{00000000-0005-0000-0000-0000B70B0000}"/>
    <cellStyle name="Normal 4 5 2 2" xfId="2452" xr:uid="{00000000-0005-0000-0000-0000B80B0000}"/>
    <cellStyle name="Normal 4 5 2 2 2" xfId="3575" xr:uid="{4E0B0C0D-AA41-427B-AE98-EF94BE243B59}"/>
    <cellStyle name="Normal 4 5 2 3" xfId="3326" xr:uid="{2F7528B2-A612-4A4F-848E-4ADE9F8A90C0}"/>
    <cellStyle name="Normal 4 5 3" xfId="399" xr:uid="{00000000-0005-0000-0000-0000B90B0000}"/>
    <cellStyle name="Normal 4 5 3 2" xfId="2472" xr:uid="{00000000-0005-0000-0000-0000BA0B0000}"/>
    <cellStyle name="Normal 4 5 3 2 2" xfId="3595" xr:uid="{937F5C4B-1660-424B-B52F-64A85596F4D2}"/>
    <cellStyle name="Normal 4 5 3 3" xfId="3346" xr:uid="{B3E67909-D599-4935-A448-A628CE29688F}"/>
    <cellStyle name="Normal 4 5 4" xfId="2215" xr:uid="{00000000-0005-0000-0000-0000BB0B0000}"/>
    <cellStyle name="Normal 4 5 4 2" xfId="2675" xr:uid="{00000000-0005-0000-0000-0000BC0B0000}"/>
    <cellStyle name="Normal 4 5 4 2 2" xfId="3798" xr:uid="{35E5772A-4EC1-4E6E-9140-FC3685FD727D}"/>
    <cellStyle name="Normal 4 5 4 3" xfId="3516" xr:uid="{561A1A8F-95A6-4875-80EB-2B84A6BEE0AF}"/>
    <cellStyle name="Normal 4 5 5" xfId="2443" xr:uid="{00000000-0005-0000-0000-0000BD0B0000}"/>
    <cellStyle name="Normal 4 5 5 2" xfId="3566" xr:uid="{CDE7B592-47E0-4B09-8A4C-C85732D06901}"/>
    <cellStyle name="Normal 4 5 6" xfId="3246" xr:uid="{00000000-0005-0000-0000-0000BE0B0000}"/>
    <cellStyle name="Normal 4 5 6 2" xfId="4089" xr:uid="{16555541-29BE-442B-92D5-1E24C9F9A347}"/>
    <cellStyle name="Normal 4 5 7" xfId="3313" xr:uid="{2A279F79-FA4D-4805-A6BE-49DBD70CE056}"/>
    <cellStyle name="Normal 4 6" xfId="3247" xr:uid="{00000000-0005-0000-0000-0000BF0B0000}"/>
    <cellStyle name="Normal 4 7" xfId="3248" xr:uid="{00000000-0005-0000-0000-0000C00B0000}"/>
    <cellStyle name="Normal 40" xfId="2216" xr:uid="{00000000-0005-0000-0000-0000C10B0000}"/>
    <cellStyle name="Normal 40 2" xfId="2676" xr:uid="{00000000-0005-0000-0000-0000C20B0000}"/>
    <cellStyle name="Normal 40 2 2" xfId="3799" xr:uid="{715BD685-0DF0-4A1F-8E01-0B656DC98D5A}"/>
    <cellStyle name="Normal 40 3" xfId="3249" xr:uid="{00000000-0005-0000-0000-0000C30B0000}"/>
    <cellStyle name="Normal 40 3 2" xfId="4090" xr:uid="{4170764D-0EF7-4A21-9D7C-03570B9774AD}"/>
    <cellStyle name="Normal 40 4" xfId="3517" xr:uid="{D6CB837D-A12E-4BD4-97A5-554BD262F93B}"/>
    <cellStyle name="Normal 41" xfId="2217" xr:uid="{00000000-0005-0000-0000-0000C40B0000}"/>
    <cellStyle name="Normal 42" xfId="2218" xr:uid="{00000000-0005-0000-0000-0000C50B0000}"/>
    <cellStyle name="Normal 43" xfId="2219" xr:uid="{00000000-0005-0000-0000-0000C60B0000}"/>
    <cellStyle name="Normal 44" xfId="2220" xr:uid="{00000000-0005-0000-0000-0000C70B0000}"/>
    <cellStyle name="Normal 44 10" xfId="2221" xr:uid="{00000000-0005-0000-0000-0000C80B0000}"/>
    <cellStyle name="Normal 44 10 2" xfId="2222" xr:uid="{00000000-0005-0000-0000-0000C90B0000}"/>
    <cellStyle name="Normal 44 10 3" xfId="3250" xr:uid="{00000000-0005-0000-0000-0000CA0B0000}"/>
    <cellStyle name="Normal 44 11" xfId="2223" xr:uid="{00000000-0005-0000-0000-0000CB0B0000}"/>
    <cellStyle name="Normal 44 11 2" xfId="2224" xr:uid="{00000000-0005-0000-0000-0000CC0B0000}"/>
    <cellStyle name="Normal 44 11 3" xfId="3251" xr:uid="{00000000-0005-0000-0000-0000CD0B0000}"/>
    <cellStyle name="Normal 44 12" xfId="2225" xr:uid="{00000000-0005-0000-0000-0000CE0B0000}"/>
    <cellStyle name="Normal 44 13" xfId="2226" xr:uid="{00000000-0005-0000-0000-0000CF0B0000}"/>
    <cellStyle name="Normal 44 14" xfId="2227" xr:uid="{00000000-0005-0000-0000-0000D00B0000}"/>
    <cellStyle name="Normal 44 15" xfId="2228" xr:uid="{00000000-0005-0000-0000-0000D10B0000}"/>
    <cellStyle name="Normal 44 16" xfId="2229" xr:uid="{00000000-0005-0000-0000-0000D20B0000}"/>
    <cellStyle name="Normal 44 17" xfId="2230" xr:uid="{00000000-0005-0000-0000-0000D30B0000}"/>
    <cellStyle name="Normal 44 18" xfId="2231" xr:uid="{00000000-0005-0000-0000-0000D40B0000}"/>
    <cellStyle name="Normal 44 19" xfId="2232" xr:uid="{00000000-0005-0000-0000-0000D50B0000}"/>
    <cellStyle name="Normal 44 2" xfId="2233" xr:uid="{00000000-0005-0000-0000-0000D60B0000}"/>
    <cellStyle name="Normal 44 2 2" xfId="2234" xr:uid="{00000000-0005-0000-0000-0000D70B0000}"/>
    <cellStyle name="Normal 44 2 3" xfId="3252" xr:uid="{00000000-0005-0000-0000-0000D80B0000}"/>
    <cellStyle name="Normal 44 20" xfId="2235" xr:uid="{00000000-0005-0000-0000-0000D90B0000}"/>
    <cellStyle name="Normal 44 21" xfId="2236" xr:uid="{00000000-0005-0000-0000-0000DA0B0000}"/>
    <cellStyle name="Normal 44 22" xfId="2237" xr:uid="{00000000-0005-0000-0000-0000DB0B0000}"/>
    <cellStyle name="Normal 44 23" xfId="2238" xr:uid="{00000000-0005-0000-0000-0000DC0B0000}"/>
    <cellStyle name="Normal 44 24" xfId="2239" xr:uid="{00000000-0005-0000-0000-0000DD0B0000}"/>
    <cellStyle name="Normal 44 25" xfId="2240" xr:uid="{00000000-0005-0000-0000-0000DE0B0000}"/>
    <cellStyle name="Normal 44 26" xfId="2241" xr:uid="{00000000-0005-0000-0000-0000DF0B0000}"/>
    <cellStyle name="Normal 44 27" xfId="2242" xr:uid="{00000000-0005-0000-0000-0000E00B0000}"/>
    <cellStyle name="Normal 44 28" xfId="2243" xr:uid="{00000000-0005-0000-0000-0000E10B0000}"/>
    <cellStyle name="Normal 44 29" xfId="2244" xr:uid="{00000000-0005-0000-0000-0000E20B0000}"/>
    <cellStyle name="Normal 44 3" xfId="2245" xr:uid="{00000000-0005-0000-0000-0000E30B0000}"/>
    <cellStyle name="Normal 44 3 2" xfId="2246" xr:uid="{00000000-0005-0000-0000-0000E40B0000}"/>
    <cellStyle name="Normal 44 3 3" xfId="3253" xr:uid="{00000000-0005-0000-0000-0000E50B0000}"/>
    <cellStyle name="Normal 44 30" xfId="2247" xr:uid="{00000000-0005-0000-0000-0000E60B0000}"/>
    <cellStyle name="Normal 44 31" xfId="2248" xr:uid="{00000000-0005-0000-0000-0000E70B0000}"/>
    <cellStyle name="Normal 44 32" xfId="2249" xr:uid="{00000000-0005-0000-0000-0000E80B0000}"/>
    <cellStyle name="Normal 44 33" xfId="2250" xr:uid="{00000000-0005-0000-0000-0000E90B0000}"/>
    <cellStyle name="Normal 44 34" xfId="2251" xr:uid="{00000000-0005-0000-0000-0000EA0B0000}"/>
    <cellStyle name="Normal 44 35" xfId="2252" xr:uid="{00000000-0005-0000-0000-0000EB0B0000}"/>
    <cellStyle name="Normal 44 36" xfId="2253" xr:uid="{00000000-0005-0000-0000-0000EC0B0000}"/>
    <cellStyle name="Normal 44 37" xfId="2254" xr:uid="{00000000-0005-0000-0000-0000ED0B0000}"/>
    <cellStyle name="Normal 44 38" xfId="2255" xr:uid="{00000000-0005-0000-0000-0000EE0B0000}"/>
    <cellStyle name="Normal 44 39" xfId="2256" xr:uid="{00000000-0005-0000-0000-0000EF0B0000}"/>
    <cellStyle name="Normal 44 4" xfId="2257" xr:uid="{00000000-0005-0000-0000-0000F00B0000}"/>
    <cellStyle name="Normal 44 4 2" xfId="2258" xr:uid="{00000000-0005-0000-0000-0000F10B0000}"/>
    <cellStyle name="Normal 44 4 3" xfId="3254" xr:uid="{00000000-0005-0000-0000-0000F20B0000}"/>
    <cellStyle name="Normal 44 40" xfId="2259" xr:uid="{00000000-0005-0000-0000-0000F30B0000}"/>
    <cellStyle name="Normal 44 41" xfId="2260" xr:uid="{00000000-0005-0000-0000-0000F40B0000}"/>
    <cellStyle name="Normal 44 42" xfId="2261" xr:uid="{00000000-0005-0000-0000-0000F50B0000}"/>
    <cellStyle name="Normal 44 43" xfId="2262" xr:uid="{00000000-0005-0000-0000-0000F60B0000}"/>
    <cellStyle name="Normal 44 44" xfId="2263" xr:uid="{00000000-0005-0000-0000-0000F70B0000}"/>
    <cellStyle name="Normal 44 45" xfId="2264" xr:uid="{00000000-0005-0000-0000-0000F80B0000}"/>
    <cellStyle name="Normal 44 46" xfId="2265" xr:uid="{00000000-0005-0000-0000-0000F90B0000}"/>
    <cellStyle name="Normal 44 47" xfId="2266" xr:uid="{00000000-0005-0000-0000-0000FA0B0000}"/>
    <cellStyle name="Normal 44 48" xfId="2267" xr:uid="{00000000-0005-0000-0000-0000FB0B0000}"/>
    <cellStyle name="Normal 44 49" xfId="2268" xr:uid="{00000000-0005-0000-0000-0000FC0B0000}"/>
    <cellStyle name="Normal 44 5" xfId="2269" xr:uid="{00000000-0005-0000-0000-0000FD0B0000}"/>
    <cellStyle name="Normal 44 5 2" xfId="2270" xr:uid="{00000000-0005-0000-0000-0000FE0B0000}"/>
    <cellStyle name="Normal 44 5 3" xfId="3255" xr:uid="{00000000-0005-0000-0000-0000FF0B0000}"/>
    <cellStyle name="Normal 44 50" xfId="2271" xr:uid="{00000000-0005-0000-0000-0000000C0000}"/>
    <cellStyle name="Normal 44 51" xfId="2272" xr:uid="{00000000-0005-0000-0000-0000010C0000}"/>
    <cellStyle name="Normal 44 52" xfId="2273" xr:uid="{00000000-0005-0000-0000-0000020C0000}"/>
    <cellStyle name="Normal 44 53" xfId="2274" xr:uid="{00000000-0005-0000-0000-0000030C0000}"/>
    <cellStyle name="Normal 44 54" xfId="2275" xr:uid="{00000000-0005-0000-0000-0000040C0000}"/>
    <cellStyle name="Normal 44 55" xfId="2276" xr:uid="{00000000-0005-0000-0000-0000050C0000}"/>
    <cellStyle name="Normal 44 56" xfId="2277" xr:uid="{00000000-0005-0000-0000-0000060C0000}"/>
    <cellStyle name="Normal 44 57" xfId="2278" xr:uid="{00000000-0005-0000-0000-0000070C0000}"/>
    <cellStyle name="Normal 44 58" xfId="2279" xr:uid="{00000000-0005-0000-0000-0000080C0000}"/>
    <cellStyle name="Normal 44 59" xfId="2280" xr:uid="{00000000-0005-0000-0000-0000090C0000}"/>
    <cellStyle name="Normal 44 6" xfId="2281" xr:uid="{00000000-0005-0000-0000-00000A0C0000}"/>
    <cellStyle name="Normal 44 6 2" xfId="2282" xr:uid="{00000000-0005-0000-0000-00000B0C0000}"/>
    <cellStyle name="Normal 44 6 3" xfId="3256" xr:uid="{00000000-0005-0000-0000-00000C0C0000}"/>
    <cellStyle name="Normal 44 60" xfId="2283" xr:uid="{00000000-0005-0000-0000-00000D0C0000}"/>
    <cellStyle name="Normal 44 61" xfId="2284" xr:uid="{00000000-0005-0000-0000-00000E0C0000}"/>
    <cellStyle name="Normal 44 62" xfId="2285" xr:uid="{00000000-0005-0000-0000-00000F0C0000}"/>
    <cellStyle name="Normal 44 63" xfId="2286" xr:uid="{00000000-0005-0000-0000-0000100C0000}"/>
    <cellStyle name="Normal 44 64" xfId="2287" xr:uid="{00000000-0005-0000-0000-0000110C0000}"/>
    <cellStyle name="Normal 44 65" xfId="2288" xr:uid="{00000000-0005-0000-0000-0000120C0000}"/>
    <cellStyle name="Normal 44 66" xfId="2289" xr:uid="{00000000-0005-0000-0000-0000130C0000}"/>
    <cellStyle name="Normal 44 67" xfId="2290" xr:uid="{00000000-0005-0000-0000-0000140C0000}"/>
    <cellStyle name="Normal 44 68" xfId="2291" xr:uid="{00000000-0005-0000-0000-0000150C0000}"/>
    <cellStyle name="Normal 44 69" xfId="2292" xr:uid="{00000000-0005-0000-0000-0000160C0000}"/>
    <cellStyle name="Normal 44 7" xfId="2293" xr:uid="{00000000-0005-0000-0000-0000170C0000}"/>
    <cellStyle name="Normal 44 7 2" xfId="2294" xr:uid="{00000000-0005-0000-0000-0000180C0000}"/>
    <cellStyle name="Normal 44 7 3" xfId="3257" xr:uid="{00000000-0005-0000-0000-0000190C0000}"/>
    <cellStyle name="Normal 44 70" xfId="2295" xr:uid="{00000000-0005-0000-0000-00001A0C0000}"/>
    <cellStyle name="Normal 44 71" xfId="2296" xr:uid="{00000000-0005-0000-0000-00001B0C0000}"/>
    <cellStyle name="Normal 44 72" xfId="2297" xr:uid="{00000000-0005-0000-0000-00001C0C0000}"/>
    <cellStyle name="Normal 44 73" xfId="2298" xr:uid="{00000000-0005-0000-0000-00001D0C0000}"/>
    <cellStyle name="Normal 44 74" xfId="2299" xr:uid="{00000000-0005-0000-0000-00001E0C0000}"/>
    <cellStyle name="Normal 44 75" xfId="2421" xr:uid="{00000000-0005-0000-0000-00001F0C0000}"/>
    <cellStyle name="Normal 44 76" xfId="3258" xr:uid="{00000000-0005-0000-0000-0000200C0000}"/>
    <cellStyle name="Normal 44 8" xfId="2300" xr:uid="{00000000-0005-0000-0000-0000210C0000}"/>
    <cellStyle name="Normal 44 8 2" xfId="2301" xr:uid="{00000000-0005-0000-0000-0000220C0000}"/>
    <cellStyle name="Normal 44 8 3" xfId="3259" xr:uid="{00000000-0005-0000-0000-0000230C0000}"/>
    <cellStyle name="Normal 44 9" xfId="2302" xr:uid="{00000000-0005-0000-0000-0000240C0000}"/>
    <cellStyle name="Normal 44 9 2" xfId="2303" xr:uid="{00000000-0005-0000-0000-0000250C0000}"/>
    <cellStyle name="Normal 44 9 3" xfId="3260" xr:uid="{00000000-0005-0000-0000-0000260C0000}"/>
    <cellStyle name="Normal 44_INFORME DE EVALUACION TECNICO PRELIMINAR AJUSTADO" xfId="2304" xr:uid="{00000000-0005-0000-0000-0000270C0000}"/>
    <cellStyle name="Normal 45" xfId="2305" xr:uid="{00000000-0005-0000-0000-0000280C0000}"/>
    <cellStyle name="Normal 45 2" xfId="2677" xr:uid="{00000000-0005-0000-0000-0000290C0000}"/>
    <cellStyle name="Normal 45 2 2" xfId="3800" xr:uid="{1BD3A4C0-CCCE-4539-9FD4-9284E0FAE2B8}"/>
    <cellStyle name="Normal 45 3" xfId="3261" xr:uid="{00000000-0005-0000-0000-00002A0C0000}"/>
    <cellStyle name="Normal 45 3 2" xfId="4091" xr:uid="{AA39C68E-CEC8-4999-87E1-63E8636D5769}"/>
    <cellStyle name="Normal 45 4" xfId="3518" xr:uid="{99E74772-1313-4E4F-AA6A-9F3D792A2BD7}"/>
    <cellStyle name="Normal 46" xfId="2306" xr:uid="{00000000-0005-0000-0000-00002B0C0000}"/>
    <cellStyle name="Normal 46 2" xfId="2678" xr:uid="{00000000-0005-0000-0000-00002C0C0000}"/>
    <cellStyle name="Normal 46 2 2" xfId="3801" xr:uid="{50CE2CFA-9152-402B-A949-570DC1FD83FC}"/>
    <cellStyle name="Normal 46 3" xfId="3262" xr:uid="{00000000-0005-0000-0000-00002D0C0000}"/>
    <cellStyle name="Normal 46 3 2" xfId="4092" xr:uid="{4EC2B605-0355-4749-8BF9-ACFB463CC293}"/>
    <cellStyle name="Normal 46 4" xfId="3519" xr:uid="{BFCF9DEB-93EA-48F7-B41E-76DDD0BB7DED}"/>
    <cellStyle name="Normal 47" xfId="2307" xr:uid="{00000000-0005-0000-0000-00002E0C0000}"/>
    <cellStyle name="Normal 47 2" xfId="2679" xr:uid="{00000000-0005-0000-0000-00002F0C0000}"/>
    <cellStyle name="Normal 47 2 2" xfId="3802" xr:uid="{D8D62501-052E-4BC7-96CA-AF5A37BAA288}"/>
    <cellStyle name="Normal 47 3" xfId="3263" xr:uid="{00000000-0005-0000-0000-0000300C0000}"/>
    <cellStyle name="Normal 47 3 2" xfId="4093" xr:uid="{D0EF8599-93E8-4010-BE15-A6E4D8650786}"/>
    <cellStyle name="Normal 47 4" xfId="3520" xr:uid="{BB2078C9-F0DA-4CB6-B98F-30F33C425C64}"/>
    <cellStyle name="Normal 48" xfId="2308" xr:uid="{00000000-0005-0000-0000-0000310C0000}"/>
    <cellStyle name="Normal 48 2" xfId="2680" xr:uid="{00000000-0005-0000-0000-0000320C0000}"/>
    <cellStyle name="Normal 48 2 2" xfId="3803" xr:uid="{349DEC05-E124-471C-9FE0-97FBE818B0BB}"/>
    <cellStyle name="Normal 48 3" xfId="3264" xr:uid="{00000000-0005-0000-0000-0000330C0000}"/>
    <cellStyle name="Normal 48 3 2" xfId="4094" xr:uid="{DD7429D1-37E1-411C-8856-9D92F7D956FF}"/>
    <cellStyle name="Normal 48 4" xfId="3521" xr:uid="{A386E442-597D-4DDE-8A0F-4F4B8AEFDE51}"/>
    <cellStyle name="Normal 49" xfId="2309" xr:uid="{00000000-0005-0000-0000-0000340C0000}"/>
    <cellStyle name="Normal 49 2" xfId="2681" xr:uid="{00000000-0005-0000-0000-0000350C0000}"/>
    <cellStyle name="Normal 49 2 2" xfId="3804" xr:uid="{B11ACFF8-E9AF-41F5-AB38-CA12FD999D5C}"/>
    <cellStyle name="Normal 49 3" xfId="3265" xr:uid="{00000000-0005-0000-0000-0000360C0000}"/>
    <cellStyle name="Normal 49 3 2" xfId="4095" xr:uid="{CEDFE34A-9031-42BB-9985-CF4FAD4D34BA}"/>
    <cellStyle name="Normal 49 4" xfId="3522" xr:uid="{AAABE70B-E608-4A9F-BA4A-B795B9D2B05C}"/>
    <cellStyle name="Normal 5" xfId="326" xr:uid="{00000000-0005-0000-0000-0000370C0000}"/>
    <cellStyle name="Normal 5 2" xfId="327" xr:uid="{00000000-0005-0000-0000-0000380C0000}"/>
    <cellStyle name="Normal 5 2 2" xfId="2311" xr:uid="{00000000-0005-0000-0000-0000390C0000}"/>
    <cellStyle name="Normal 5 2 3" xfId="2310" xr:uid="{00000000-0005-0000-0000-00003A0C0000}"/>
    <cellStyle name="Normal 5 2 3 2" xfId="2682" xr:uid="{00000000-0005-0000-0000-00003B0C0000}"/>
    <cellStyle name="Normal 5 2 3 2 2" xfId="3805" xr:uid="{84813822-3823-48A1-9699-C7886E5509B7}"/>
    <cellStyle name="Normal 5 2 3 3" xfId="3523" xr:uid="{38CA47F6-A8DF-43E9-9F59-221CDCAE9122}"/>
    <cellStyle name="Normal 5 3" xfId="328" xr:uid="{00000000-0005-0000-0000-00003C0C0000}"/>
    <cellStyle name="Normal 5 3 2" xfId="2313" xr:uid="{00000000-0005-0000-0000-00003D0C0000}"/>
    <cellStyle name="Normal 5 3 3" xfId="2314" xr:uid="{00000000-0005-0000-0000-00003E0C0000}"/>
    <cellStyle name="Normal 5 3 4" xfId="2312" xr:uid="{00000000-0005-0000-0000-00003F0C0000}"/>
    <cellStyle name="Normal 5 4" xfId="2315" xr:uid="{00000000-0005-0000-0000-0000400C0000}"/>
    <cellStyle name="Normal 5 5" xfId="2316" xr:uid="{00000000-0005-0000-0000-0000410C0000}"/>
    <cellStyle name="Normal 5 6" xfId="2317" xr:uid="{00000000-0005-0000-0000-0000420C0000}"/>
    <cellStyle name="Normal 5 6 2" xfId="2318" xr:uid="{00000000-0005-0000-0000-0000430C0000}"/>
    <cellStyle name="Normal 5 6 2 2" xfId="2683" xr:uid="{00000000-0005-0000-0000-0000440C0000}"/>
    <cellStyle name="Normal 5 6 2 2 2" xfId="3806" xr:uid="{629E814E-F53A-44D3-8CC4-608E1B8091F7}"/>
    <cellStyle name="Normal 5 6 2 3" xfId="3524" xr:uid="{5AF02313-1605-42A7-9D2D-976814F7EF3D}"/>
    <cellStyle name="Normal 5 6 3" xfId="3267" xr:uid="{00000000-0005-0000-0000-0000450C0000}"/>
    <cellStyle name="Normal 5 6 3 2" xfId="4097" xr:uid="{95A9E688-5A20-48C5-AD00-3F31AC309F9F}"/>
    <cellStyle name="Normal 5 7" xfId="3268" xr:uid="{00000000-0005-0000-0000-0000460C0000}"/>
    <cellStyle name="Normal 5 8" xfId="3266" xr:uid="{00000000-0005-0000-0000-0000470C0000}"/>
    <cellStyle name="Normal 5 8 2" xfId="4096" xr:uid="{4048209F-433F-4BCE-B0AD-601786C81591}"/>
    <cellStyle name="Normal 50" xfId="329" xr:uid="{00000000-0005-0000-0000-0000480C0000}"/>
    <cellStyle name="Normal 50 2" xfId="380" xr:uid="{00000000-0005-0000-0000-0000490C0000}"/>
    <cellStyle name="Normal 50 2 2" xfId="2422" xr:uid="{00000000-0005-0000-0000-00004A0C0000}"/>
    <cellStyle name="Normal 50 2 3" xfId="2453" xr:uid="{00000000-0005-0000-0000-00004B0C0000}"/>
    <cellStyle name="Normal 50 2 3 2" xfId="3576" xr:uid="{F1FD2945-CE35-4C28-B4CD-2C41C29D27E1}"/>
    <cellStyle name="Normal 50 2 4" xfId="3327" xr:uid="{EFD3FD7D-B771-4714-B038-2879173D1DA2}"/>
    <cellStyle name="Normal 50 3" xfId="385" xr:uid="{00000000-0005-0000-0000-00004C0C0000}"/>
    <cellStyle name="Normal 50 3 2" xfId="2458" xr:uid="{00000000-0005-0000-0000-00004D0C0000}"/>
    <cellStyle name="Normal 50 3 2 2" xfId="3581" xr:uid="{7BE6A050-F385-4D09-893F-F7B929D62425}"/>
    <cellStyle name="Normal 50 3 3" xfId="3332" xr:uid="{DE95FAA6-EBB6-4A8C-A84A-BE1D003295D9}"/>
    <cellStyle name="Normal 50 4" xfId="2319" xr:uid="{00000000-0005-0000-0000-00004E0C0000}"/>
    <cellStyle name="Normal 50 5" xfId="2444" xr:uid="{00000000-0005-0000-0000-00004F0C0000}"/>
    <cellStyle name="Normal 50 5 2" xfId="3567" xr:uid="{14F1810F-0399-41E8-94AD-55D569741840}"/>
    <cellStyle name="Normal 50 6" xfId="3314" xr:uid="{CE1803F6-D0AC-40D9-A770-A97AB9E95349}"/>
    <cellStyle name="Normal 51" xfId="2320" xr:uid="{00000000-0005-0000-0000-0000500C0000}"/>
    <cellStyle name="Normal 51 2" xfId="2423" xr:uid="{00000000-0005-0000-0000-0000510C0000}"/>
    <cellStyle name="Normal 51 3" xfId="3269" xr:uid="{00000000-0005-0000-0000-0000520C0000}"/>
    <cellStyle name="Normal 51 3 2" xfId="4098" xr:uid="{2218EEDE-B8AD-486C-9847-23DEDE2222FA}"/>
    <cellStyle name="Normal 52" xfId="2321" xr:uid="{00000000-0005-0000-0000-0000530C0000}"/>
    <cellStyle name="Normal 53" xfId="406" xr:uid="{00000000-0005-0000-0000-0000540C0000}"/>
    <cellStyle name="Normal 54" xfId="2322" xr:uid="{00000000-0005-0000-0000-0000550C0000}"/>
    <cellStyle name="Normal 55" xfId="2382" xr:uid="{00000000-0005-0000-0000-0000560C0000}"/>
    <cellStyle name="Normal 56" xfId="402" xr:uid="{00000000-0005-0000-0000-0000570C0000}"/>
    <cellStyle name="Normal 56 2" xfId="2474" xr:uid="{00000000-0005-0000-0000-0000580C0000}"/>
    <cellStyle name="Normal 56 2 2" xfId="3597" xr:uid="{B8124366-E92D-4789-B2C7-784433892581}"/>
    <cellStyle name="Normal 56 3" xfId="3348" xr:uid="{09D23239-5550-4AA5-AC09-69C91FD35233}"/>
    <cellStyle name="Normal 57" xfId="3290" xr:uid="{00000000-0005-0000-0000-0000590C0000}"/>
    <cellStyle name="Normal 57 2" xfId="4105" xr:uid="{79E6193C-8C42-4DC3-98A8-C4BD59DE6000}"/>
    <cellStyle name="Normal 58" xfId="2323" xr:uid="{00000000-0005-0000-0000-00005A0C0000}"/>
    <cellStyle name="Normal 59" xfId="3295" xr:uid="{29EDBB1C-E9CE-41FF-9B71-B68B2056812C}"/>
    <cellStyle name="Normal 59 2" xfId="4110" xr:uid="{116A811A-A116-4682-8F8F-A24E1EDDFDD2}"/>
    <cellStyle name="Normal 6" xfId="330" xr:uid="{00000000-0005-0000-0000-00005B0C0000}"/>
    <cellStyle name="Normal 6 2" xfId="331" xr:uid="{00000000-0005-0000-0000-00005C0C0000}"/>
    <cellStyle name="Normal 6 3" xfId="2325" xr:uid="{00000000-0005-0000-0000-00005D0C0000}"/>
    <cellStyle name="Normal 6 4" xfId="2326" xr:uid="{00000000-0005-0000-0000-00005E0C0000}"/>
    <cellStyle name="Normal 6 5" xfId="2324" xr:uid="{00000000-0005-0000-0000-00005F0C0000}"/>
    <cellStyle name="Normal 6 5 2" xfId="2684" xr:uid="{00000000-0005-0000-0000-0000600C0000}"/>
    <cellStyle name="Normal 6 5 2 2" xfId="3807" xr:uid="{12829923-D62C-4016-AEBB-AA008C247632}"/>
    <cellStyle name="Normal 6 5 3" xfId="3270" xr:uid="{00000000-0005-0000-0000-0000610C0000}"/>
    <cellStyle name="Normal 6 5 3 2" xfId="4099" xr:uid="{A4832308-6C55-4778-BF48-998FBE03F4A6}"/>
    <cellStyle name="Normal 6 5 4" xfId="3525" xr:uid="{4364D690-0838-4691-A9EA-476C543678D4}"/>
    <cellStyle name="Normal 61" xfId="2327" xr:uid="{00000000-0005-0000-0000-0000620C0000}"/>
    <cellStyle name="Normal 62" xfId="2328" xr:uid="{00000000-0005-0000-0000-0000630C0000}"/>
    <cellStyle name="Normal 64" xfId="3288" xr:uid="{00000000-0005-0000-0000-0000640C0000}"/>
    <cellStyle name="Normal 64 2" xfId="4103" xr:uid="{A52082AD-E049-41CC-A21F-19085FB5A3DC}"/>
    <cellStyle name="Normal 66" xfId="3289" xr:uid="{00000000-0005-0000-0000-0000650C0000}"/>
    <cellStyle name="Normal 66 2" xfId="4104" xr:uid="{47F33C1A-5B3E-4AAC-BEED-F96716D3FB5B}"/>
    <cellStyle name="Normal 7" xfId="160" xr:uid="{00000000-0005-0000-0000-0000660C0000}"/>
    <cellStyle name="Normal 7 2" xfId="332" xr:uid="{00000000-0005-0000-0000-0000670C0000}"/>
    <cellStyle name="Normal 7 2 2" xfId="2331" xr:uid="{00000000-0005-0000-0000-0000680C0000}"/>
    <cellStyle name="Normal 7 2 3" xfId="2330" xr:uid="{00000000-0005-0000-0000-0000690C0000}"/>
    <cellStyle name="Normal 7 3" xfId="333" xr:uid="{00000000-0005-0000-0000-00006A0C0000}"/>
    <cellStyle name="Normal 7 4" xfId="373" xr:uid="{00000000-0005-0000-0000-00006B0C0000}"/>
    <cellStyle name="Normal 7 4 2" xfId="2332" xr:uid="{00000000-0005-0000-0000-00006C0C0000}"/>
    <cellStyle name="Normal 7 4 3" xfId="2446" xr:uid="{00000000-0005-0000-0000-00006D0C0000}"/>
    <cellStyle name="Normal 7 4 3 2" xfId="3569" xr:uid="{D66B27E0-E17C-4B96-A83C-97EEFD4308E6}"/>
    <cellStyle name="Normal 7 4 4" xfId="3320" xr:uid="{0B578846-157D-4721-ADC9-04274405CC42}"/>
    <cellStyle name="Normal 7 5" xfId="2329" xr:uid="{00000000-0005-0000-0000-00006E0C0000}"/>
    <cellStyle name="Normal 7 5 2" xfId="2424" xr:uid="{00000000-0005-0000-0000-00006F0C0000}"/>
    <cellStyle name="Normal 7 6" xfId="2429" xr:uid="{00000000-0005-0000-0000-0000700C0000}"/>
    <cellStyle name="Normal 7 6 2" xfId="3271" xr:uid="{00000000-0005-0000-0000-0000710C0000}"/>
    <cellStyle name="Normal 7 6 3" xfId="3552" xr:uid="{2BAE48A6-68FA-4329-9610-4451BEDB7F4E}"/>
    <cellStyle name="Normal 7 7" xfId="3299" xr:uid="{7B56A535-BDDA-4F6E-8E40-5D6D087AC7D9}"/>
    <cellStyle name="Normal 8" xfId="2333" xr:uid="{00000000-0005-0000-0000-0000720C0000}"/>
    <cellStyle name="Normal 8 2" xfId="2334" xr:uid="{00000000-0005-0000-0000-0000730C0000}"/>
    <cellStyle name="Normal 8 2 2" xfId="2335" xr:uid="{00000000-0005-0000-0000-0000740C0000}"/>
    <cellStyle name="Normal 8 3" xfId="2336" xr:uid="{00000000-0005-0000-0000-0000750C0000}"/>
    <cellStyle name="Normal 8 4" xfId="2337" xr:uid="{00000000-0005-0000-0000-0000760C0000}"/>
    <cellStyle name="Normal 8 4 2" xfId="2685" xr:uid="{00000000-0005-0000-0000-0000770C0000}"/>
    <cellStyle name="Normal 8 4 2 2" xfId="3808" xr:uid="{FBAE1F10-FB53-4519-9FFE-5BC255A2FBFF}"/>
    <cellStyle name="Normal 8 4 3" xfId="3272" xr:uid="{00000000-0005-0000-0000-0000780C0000}"/>
    <cellStyle name="Normal 8 4 3 2" xfId="4100" xr:uid="{F8A7302B-E668-4A34-BDDF-4EFD7EEFFAA5}"/>
    <cellStyle name="Normal 8 4 4" xfId="3526" xr:uid="{8723B804-EB57-489E-9950-28D5B813147D}"/>
    <cellStyle name="Normal 8 5" xfId="2425" xr:uid="{00000000-0005-0000-0000-0000790C0000}"/>
    <cellStyle name="Normal 8 6" xfId="3273" xr:uid="{00000000-0005-0000-0000-00007A0C0000}"/>
    <cellStyle name="Normal 9" xfId="334" xr:uid="{00000000-0005-0000-0000-00007B0C0000}"/>
    <cellStyle name="Normal 9 2" xfId="381" xr:uid="{00000000-0005-0000-0000-00007C0C0000}"/>
    <cellStyle name="Normal 9 2 2" xfId="2339" xr:uid="{00000000-0005-0000-0000-00007D0C0000}"/>
    <cellStyle name="Normal 9 2 3" xfId="2454" xr:uid="{00000000-0005-0000-0000-00007E0C0000}"/>
    <cellStyle name="Normal 9 2 3 2" xfId="3577" xr:uid="{F2CC2582-4750-41F9-9F8C-2D419234C4FA}"/>
    <cellStyle name="Normal 9 2 4" xfId="3328" xr:uid="{FD38E1E7-5AD9-46A8-8415-2DAB6F7EF36E}"/>
    <cellStyle name="Normal 9 3" xfId="400" xr:uid="{00000000-0005-0000-0000-00007F0C0000}"/>
    <cellStyle name="Normal 9 3 2" xfId="2340" xr:uid="{00000000-0005-0000-0000-0000800C0000}"/>
    <cellStyle name="Normal 9 3 2 2" xfId="2686" xr:uid="{00000000-0005-0000-0000-0000810C0000}"/>
    <cellStyle name="Normal 9 3 2 2 2" xfId="3809" xr:uid="{849C806C-B93D-4AEF-B9AE-80FAA7054EBC}"/>
    <cellStyle name="Normal 9 3 2 3" xfId="3527" xr:uid="{650289D3-23C8-4B51-8B4C-05EC92ACCBA1}"/>
    <cellStyle name="Normal 9 3 3" xfId="2473" xr:uid="{00000000-0005-0000-0000-0000820C0000}"/>
    <cellStyle name="Normal 9 3 3 2" xfId="3596" xr:uid="{E071EA27-722E-4BF2-B9A6-F8AADE6DD4BF}"/>
    <cellStyle name="Normal 9 3 4" xfId="3347" xr:uid="{22692624-864B-419C-A3F0-6A3675348544}"/>
    <cellStyle name="Normal 9 4" xfId="2338" xr:uid="{00000000-0005-0000-0000-0000830C0000}"/>
    <cellStyle name="Normal 9 5" xfId="2445" xr:uid="{00000000-0005-0000-0000-0000840C0000}"/>
    <cellStyle name="Normal 9 5 2" xfId="3568" xr:uid="{D39B99FA-2AAC-401E-BCEA-76CED5D17AC6}"/>
    <cellStyle name="Normal 9 6" xfId="3274" xr:uid="{00000000-0005-0000-0000-0000850C0000}"/>
    <cellStyle name="Normal 9 6 2" xfId="4101" xr:uid="{7070C87D-0D4A-42BB-911E-D56A731AEA5B}"/>
    <cellStyle name="Normal 9 7" xfId="3315" xr:uid="{3B4EF190-ACF1-4122-90BF-0BFC4E6AC2F7}"/>
    <cellStyle name="Notas 2" xfId="335" xr:uid="{00000000-0005-0000-0000-0000860C0000}"/>
    <cellStyle name="Notas 2 2" xfId="336" xr:uid="{00000000-0005-0000-0000-0000870C0000}"/>
    <cellStyle name="Notas 2 2 2" xfId="3275" xr:uid="{00000000-0005-0000-0000-0000880C0000}"/>
    <cellStyle name="Notas 2 3" xfId="3276" xr:uid="{00000000-0005-0000-0000-0000890C0000}"/>
    <cellStyle name="Notas 3" xfId="337" xr:uid="{00000000-0005-0000-0000-00008A0C0000}"/>
    <cellStyle name="Notas 4" xfId="338" xr:uid="{00000000-0005-0000-0000-00008B0C0000}"/>
    <cellStyle name="Note" xfId="3277" xr:uid="{00000000-0005-0000-0000-00008C0C0000}"/>
    <cellStyle name="Note 2" xfId="3278" xr:uid="{00000000-0005-0000-0000-00008D0C0000}"/>
    <cellStyle name="Output" xfId="2341" xr:uid="{00000000-0005-0000-0000-00008E0C0000}"/>
    <cellStyle name="Porcentaje" xfId="3287" builtinId="5"/>
    <cellStyle name="Porcentaje 2" xfId="2342" xr:uid="{00000000-0005-0000-0000-0000900C0000}"/>
    <cellStyle name="Porcentaje 2 2" xfId="2343" xr:uid="{00000000-0005-0000-0000-0000910C0000}"/>
    <cellStyle name="Porcentaje 2 3" xfId="3279" xr:uid="{00000000-0005-0000-0000-0000920C0000}"/>
    <cellStyle name="Porcentaje 3" xfId="2344" xr:uid="{00000000-0005-0000-0000-0000930C0000}"/>
    <cellStyle name="Porcentaje 3 2" xfId="3280" xr:uid="{00000000-0005-0000-0000-0000940C0000}"/>
    <cellStyle name="Porcentaje 4" xfId="2345" xr:uid="{00000000-0005-0000-0000-0000950C0000}"/>
    <cellStyle name="Porcentaje 5" xfId="2426" xr:uid="{00000000-0005-0000-0000-0000960C0000}"/>
    <cellStyle name="Porcentaje 5 2" xfId="2708" xr:uid="{00000000-0005-0000-0000-0000970C0000}"/>
    <cellStyle name="Porcentaje 5 2 2" xfId="3831" xr:uid="{82A23BF8-DDC7-4036-8DFC-708B39034710}"/>
    <cellStyle name="Porcentaje 5 3" xfId="3549" xr:uid="{89E72868-7A55-4C1F-8127-CDFC40AD5659}"/>
    <cellStyle name="Porcentual 2" xfId="2346" xr:uid="{00000000-0005-0000-0000-0000980C0000}"/>
    <cellStyle name="Porcentual 2 10" xfId="2347" xr:uid="{00000000-0005-0000-0000-0000990C0000}"/>
    <cellStyle name="Porcentual 2 11" xfId="2348" xr:uid="{00000000-0005-0000-0000-00009A0C0000}"/>
    <cellStyle name="Porcentual 2 12" xfId="2349" xr:uid="{00000000-0005-0000-0000-00009B0C0000}"/>
    <cellStyle name="Porcentual 2 13" xfId="2350" xr:uid="{00000000-0005-0000-0000-00009C0C0000}"/>
    <cellStyle name="Porcentual 2 14" xfId="2351" xr:uid="{00000000-0005-0000-0000-00009D0C0000}"/>
    <cellStyle name="Porcentual 2 15" xfId="2352" xr:uid="{00000000-0005-0000-0000-00009E0C0000}"/>
    <cellStyle name="Porcentual 2 16" xfId="2353" xr:uid="{00000000-0005-0000-0000-00009F0C0000}"/>
    <cellStyle name="Porcentual 2 17" xfId="2354" xr:uid="{00000000-0005-0000-0000-0000A00C0000}"/>
    <cellStyle name="Porcentual 2 18" xfId="2355" xr:uid="{00000000-0005-0000-0000-0000A10C0000}"/>
    <cellStyle name="Porcentual 2 19" xfId="2356" xr:uid="{00000000-0005-0000-0000-0000A20C0000}"/>
    <cellStyle name="Porcentual 2 2" xfId="339" xr:uid="{00000000-0005-0000-0000-0000A30C0000}"/>
    <cellStyle name="Porcentual 2 2 2" xfId="3281" xr:uid="{00000000-0005-0000-0000-0000A40C0000}"/>
    <cellStyle name="Porcentual 2 20" xfId="2357" xr:uid="{00000000-0005-0000-0000-0000A50C0000}"/>
    <cellStyle name="Porcentual 2 21" xfId="2358" xr:uid="{00000000-0005-0000-0000-0000A60C0000}"/>
    <cellStyle name="Porcentual 2 22" xfId="2359" xr:uid="{00000000-0005-0000-0000-0000A70C0000}"/>
    <cellStyle name="Porcentual 2 23" xfId="2360" xr:uid="{00000000-0005-0000-0000-0000A80C0000}"/>
    <cellStyle name="Porcentual 2 24" xfId="2361" xr:uid="{00000000-0005-0000-0000-0000A90C0000}"/>
    <cellStyle name="Porcentual 2 25" xfId="2362" xr:uid="{00000000-0005-0000-0000-0000AA0C0000}"/>
    <cellStyle name="Porcentual 2 26" xfId="2363" xr:uid="{00000000-0005-0000-0000-0000AB0C0000}"/>
    <cellStyle name="Porcentual 2 27" xfId="2364" xr:uid="{00000000-0005-0000-0000-0000AC0C0000}"/>
    <cellStyle name="Porcentual 2 28" xfId="2365" xr:uid="{00000000-0005-0000-0000-0000AD0C0000}"/>
    <cellStyle name="Porcentual 2 29" xfId="2366" xr:uid="{00000000-0005-0000-0000-0000AE0C0000}"/>
    <cellStyle name="Porcentual 2 3" xfId="2367" xr:uid="{00000000-0005-0000-0000-0000AF0C0000}"/>
    <cellStyle name="Porcentual 2 30" xfId="2368" xr:uid="{00000000-0005-0000-0000-0000B00C0000}"/>
    <cellStyle name="Porcentual 2 31" xfId="2369" xr:uid="{00000000-0005-0000-0000-0000B10C0000}"/>
    <cellStyle name="Porcentual 2 32" xfId="2370" xr:uid="{00000000-0005-0000-0000-0000B20C0000}"/>
    <cellStyle name="Porcentual 2 4" xfId="2371" xr:uid="{00000000-0005-0000-0000-0000B30C0000}"/>
    <cellStyle name="Porcentual 2 5" xfId="2372" xr:uid="{00000000-0005-0000-0000-0000B40C0000}"/>
    <cellStyle name="Porcentual 2 6" xfId="2373" xr:uid="{00000000-0005-0000-0000-0000B50C0000}"/>
    <cellStyle name="Porcentual 2 7" xfId="2374" xr:uid="{00000000-0005-0000-0000-0000B60C0000}"/>
    <cellStyle name="Porcentual 2 8" xfId="2375" xr:uid="{00000000-0005-0000-0000-0000B70C0000}"/>
    <cellStyle name="Porcentual 2 9" xfId="2376" xr:uid="{00000000-0005-0000-0000-0000B80C0000}"/>
    <cellStyle name="Porcentual 3" xfId="340" xr:uid="{00000000-0005-0000-0000-0000B90C0000}"/>
    <cellStyle name="Porcentual 3 2" xfId="3282" xr:uid="{00000000-0005-0000-0000-0000BA0C0000}"/>
    <cellStyle name="Porcentual 4" xfId="3283" xr:uid="{00000000-0005-0000-0000-0000BB0C0000}"/>
    <cellStyle name="Porcentual 4 2" xfId="3284" xr:uid="{00000000-0005-0000-0000-0000BC0C0000}"/>
    <cellStyle name="Salida 2" xfId="341" xr:uid="{00000000-0005-0000-0000-0000BD0C0000}"/>
    <cellStyle name="Salida 2 2" xfId="342" xr:uid="{00000000-0005-0000-0000-0000BE0C0000}"/>
    <cellStyle name="Salida 3" xfId="343" xr:uid="{00000000-0005-0000-0000-0000BF0C0000}"/>
    <cellStyle name="Salida 4" xfId="344" xr:uid="{00000000-0005-0000-0000-0000C00C0000}"/>
    <cellStyle name="TableStyleLight1" xfId="2377" xr:uid="{00000000-0005-0000-0000-0000C10C0000}"/>
    <cellStyle name="Texto de advertencia 2" xfId="345" xr:uid="{00000000-0005-0000-0000-0000C20C0000}"/>
    <cellStyle name="Texto de advertencia 2 2" xfId="346" xr:uid="{00000000-0005-0000-0000-0000C30C0000}"/>
    <cellStyle name="Texto de advertencia 3" xfId="347" xr:uid="{00000000-0005-0000-0000-0000C40C0000}"/>
    <cellStyle name="Texto de advertencia 4" xfId="348" xr:uid="{00000000-0005-0000-0000-0000C50C0000}"/>
    <cellStyle name="Texto explicativo 2" xfId="349" xr:uid="{00000000-0005-0000-0000-0000C60C0000}"/>
    <cellStyle name="Texto explicativo 2 2" xfId="350" xr:uid="{00000000-0005-0000-0000-0000C70C0000}"/>
    <cellStyle name="Texto explicativo 3" xfId="351" xr:uid="{00000000-0005-0000-0000-0000C80C0000}"/>
    <cellStyle name="Texto explicativo 4" xfId="352" xr:uid="{00000000-0005-0000-0000-0000C90C0000}"/>
    <cellStyle name="Title" xfId="2378" xr:uid="{00000000-0005-0000-0000-0000CA0C0000}"/>
    <cellStyle name="Título 1 2" xfId="353" xr:uid="{00000000-0005-0000-0000-0000CB0C0000}"/>
    <cellStyle name="Título 1 2 2" xfId="354" xr:uid="{00000000-0005-0000-0000-0000CC0C0000}"/>
    <cellStyle name="Título 1 3" xfId="355" xr:uid="{00000000-0005-0000-0000-0000CD0C0000}"/>
    <cellStyle name="Título 1 4" xfId="356" xr:uid="{00000000-0005-0000-0000-0000CE0C0000}"/>
    <cellStyle name="Título 2 2" xfId="357" xr:uid="{00000000-0005-0000-0000-0000CF0C0000}"/>
    <cellStyle name="Título 2 2 2" xfId="358" xr:uid="{00000000-0005-0000-0000-0000D00C0000}"/>
    <cellStyle name="Título 2 3" xfId="359" xr:uid="{00000000-0005-0000-0000-0000D10C0000}"/>
    <cellStyle name="Título 2 4" xfId="360" xr:uid="{00000000-0005-0000-0000-0000D20C0000}"/>
    <cellStyle name="Título 3 2" xfId="361" xr:uid="{00000000-0005-0000-0000-0000D30C0000}"/>
    <cellStyle name="Título 3 2 2" xfId="362" xr:uid="{00000000-0005-0000-0000-0000D40C0000}"/>
    <cellStyle name="Título 3 2 2 2" xfId="3317" xr:uid="{CF3CF287-4D62-408F-B05A-18674B410F5A}"/>
    <cellStyle name="Título 3 2 3" xfId="3316" xr:uid="{2C17E04E-2DEA-49B4-B758-2C634316DED3}"/>
    <cellStyle name="Título 3 3" xfId="363" xr:uid="{00000000-0005-0000-0000-0000D50C0000}"/>
    <cellStyle name="Título 3 3 2" xfId="3318" xr:uid="{93F27548-409A-4422-B466-B92FDA48ED03}"/>
    <cellStyle name="Título 3 4" xfId="364" xr:uid="{00000000-0005-0000-0000-0000D60C0000}"/>
    <cellStyle name="Título 3 4 2" xfId="3319" xr:uid="{3B95BE19-C5C9-44B5-AB3D-09D9484893D9}"/>
    <cellStyle name="Título 4" xfId="365" xr:uid="{00000000-0005-0000-0000-0000D70C0000}"/>
    <cellStyle name="Título 4 2" xfId="366" xr:uid="{00000000-0005-0000-0000-0000D80C0000}"/>
    <cellStyle name="Título 5" xfId="367" xr:uid="{00000000-0005-0000-0000-0000D90C0000}"/>
    <cellStyle name="Título 6" xfId="368" xr:uid="{00000000-0005-0000-0000-0000DA0C0000}"/>
    <cellStyle name="Total 2" xfId="369" xr:uid="{00000000-0005-0000-0000-0000DB0C0000}"/>
    <cellStyle name="Total 2 2" xfId="370" xr:uid="{00000000-0005-0000-0000-0000DC0C0000}"/>
    <cellStyle name="Total 3" xfId="371" xr:uid="{00000000-0005-0000-0000-0000DD0C0000}"/>
    <cellStyle name="Total 4" xfId="372" xr:uid="{00000000-0005-0000-0000-0000DE0C0000}"/>
    <cellStyle name="Warning Text" xfId="3285" xr:uid="{00000000-0005-0000-0000-0000DF0C0000}"/>
  </cellStyles>
  <dxfs count="0"/>
  <tableStyles count="1" defaultTableStyle="TableStyleMedium9" defaultPivotStyle="PivotStyleMedium4">
    <tableStyle name="MySqlDefault" pivot="0" table="0" count="0" xr9:uid="{00000000-0011-0000-FFFF-FFFF00000000}"/>
  </tableStyles>
  <colors>
    <mruColors>
      <color rgb="FFFFFD78"/>
      <color rgb="FFFFFFCC"/>
      <color rgb="FFD4CD00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23"/>
  <sheetViews>
    <sheetView showGridLines="0" tabSelected="1" zoomScaleNormal="100" workbookViewId="0">
      <selection activeCell="E2" sqref="E1:E1048576"/>
    </sheetView>
  </sheetViews>
  <sheetFormatPr baseColWidth="10" defaultColWidth="10" defaultRowHeight="14" x14ac:dyDescent="0.2"/>
  <cols>
    <col min="1" max="1" width="1.6640625" style="19" customWidth="1"/>
    <col min="2" max="2" width="35.1640625" style="19" customWidth="1"/>
    <col min="3" max="3" width="13.33203125" style="19" customWidth="1"/>
    <col min="4" max="4" width="9" style="19" customWidth="1"/>
    <col min="5" max="5" width="9.83203125" style="19" bestFit="1" customWidth="1"/>
    <col min="6" max="6" width="15.6640625" style="19" customWidth="1"/>
    <col min="7" max="7" width="13.6640625" style="19" customWidth="1"/>
    <col min="8" max="8" width="8.33203125" style="19" bestFit="1" customWidth="1"/>
    <col min="9" max="9" width="13.1640625" style="19" customWidth="1"/>
    <col min="10" max="10" width="12.33203125" style="19" customWidth="1"/>
    <col min="11" max="11" width="11.6640625" style="19" bestFit="1" customWidth="1"/>
    <col min="12" max="12" width="15.1640625" style="20" customWidth="1"/>
    <col min="13" max="13" width="16.33203125" style="19" bestFit="1" customWidth="1"/>
    <col min="14" max="14" width="13" style="19" customWidth="1"/>
    <col min="15" max="16384" width="10" style="19"/>
  </cols>
  <sheetData>
    <row r="1" spans="2:14" s="2" customFormat="1" ht="22.5" customHeight="1" x14ac:dyDescent="0.2">
      <c r="B1" s="209" t="s">
        <v>5</v>
      </c>
      <c r="C1" s="209"/>
      <c r="D1" s="209"/>
      <c r="E1" s="209"/>
      <c r="F1" s="209"/>
      <c r="G1" s="209"/>
      <c r="H1" s="209"/>
      <c r="I1" s="209"/>
      <c r="J1" s="209"/>
      <c r="K1" s="209"/>
      <c r="L1" s="209"/>
    </row>
    <row r="2" spans="2:14" s="2" customFormat="1" ht="16" x14ac:dyDescent="0.2">
      <c r="B2" s="210" t="s">
        <v>114</v>
      </c>
      <c r="C2" s="210"/>
      <c r="M2" s="3"/>
    </row>
    <row r="3" spans="2:14" s="2" customFormat="1" ht="16" x14ac:dyDescent="0.2">
      <c r="B3" s="4" t="s">
        <v>6</v>
      </c>
      <c r="C3" s="4"/>
      <c r="D3" s="5">
        <v>46310</v>
      </c>
      <c r="E3" s="6" t="s">
        <v>870</v>
      </c>
      <c r="F3" s="7"/>
      <c r="G3" s="7"/>
      <c r="I3" s="8"/>
      <c r="J3" s="9"/>
      <c r="K3" s="10"/>
      <c r="M3" s="3"/>
    </row>
    <row r="4" spans="2:14" s="2" customFormat="1" ht="16" x14ac:dyDescent="0.2">
      <c r="B4" s="11" t="s">
        <v>67</v>
      </c>
      <c r="C4" s="43"/>
      <c r="D4" s="5">
        <f>D3+F4</f>
        <v>46675</v>
      </c>
      <c r="E4" s="6" t="s">
        <v>870</v>
      </c>
      <c r="F4" s="67">
        <f>L5</f>
        <v>365</v>
      </c>
      <c r="G4" s="2" t="s">
        <v>20</v>
      </c>
      <c r="H4" s="12"/>
      <c r="I4" s="8"/>
      <c r="J4" s="9"/>
      <c r="K4" s="10"/>
      <c r="M4" s="3"/>
    </row>
    <row r="5" spans="2:14" s="2" customFormat="1" ht="12" customHeight="1" thickBot="1" x14ac:dyDescent="0.25">
      <c r="B5" s="13"/>
      <c r="C5" s="14"/>
      <c r="L5" s="42">
        <v>365</v>
      </c>
    </row>
    <row r="6" spans="2:14" ht="44.25" customHeight="1" thickBot="1" x14ac:dyDescent="0.25">
      <c r="B6" s="15" t="s">
        <v>7</v>
      </c>
      <c r="C6" s="16" t="s">
        <v>0</v>
      </c>
      <c r="D6" s="37" t="s">
        <v>8</v>
      </c>
      <c r="E6" s="17" t="s">
        <v>9</v>
      </c>
      <c r="F6" s="16" t="s">
        <v>10</v>
      </c>
      <c r="G6" s="16" t="s">
        <v>11</v>
      </c>
      <c r="H6" s="16" t="s">
        <v>12</v>
      </c>
      <c r="I6" s="16" t="s">
        <v>13</v>
      </c>
      <c r="J6" s="16" t="s">
        <v>14</v>
      </c>
      <c r="K6" s="17" t="s">
        <v>15</v>
      </c>
      <c r="L6" s="66" t="s">
        <v>878</v>
      </c>
      <c r="M6" s="18"/>
    </row>
    <row r="7" spans="2:14" s="20" customFormat="1" x14ac:dyDescent="0.2">
      <c r="B7" s="95" t="s">
        <v>65</v>
      </c>
      <c r="C7" s="85">
        <f>'RELACIÓN TRDM'!C15</f>
        <v>85834187727.639084</v>
      </c>
      <c r="D7" s="36">
        <f>'TASAS PROMEDIO'!G8</f>
        <v>1.2893999999999999</v>
      </c>
      <c r="E7" s="100">
        <f>'RELACIÓN TRDM'!D15</f>
        <v>453359414.1065836</v>
      </c>
      <c r="F7" s="99">
        <f>+C7+E7</f>
        <v>86287547141.745667</v>
      </c>
      <c r="G7" s="99">
        <f>+C7*D7/1000</f>
        <v>110674601.65601783</v>
      </c>
      <c r="H7" s="100">
        <f>E7*D7/1000</f>
        <v>584561.62854902889</v>
      </c>
      <c r="I7" s="99">
        <f>+G7+H7</f>
        <v>111259163.28456685</v>
      </c>
      <c r="J7" s="99">
        <f>+I7*19%</f>
        <v>21139241.0240677</v>
      </c>
      <c r="K7" s="99">
        <f>+I7+J7</f>
        <v>132398404.30863455</v>
      </c>
      <c r="L7" s="101">
        <f t="shared" ref="L7" si="0">+K7/365*$L$5</f>
        <v>132398404.30863453</v>
      </c>
    </row>
    <row r="8" spans="2:14" s="2" customFormat="1" ht="16" x14ac:dyDescent="0.2">
      <c r="B8" s="96" t="s">
        <v>16</v>
      </c>
      <c r="C8" s="85">
        <v>800000000</v>
      </c>
      <c r="D8" s="36">
        <f>'TASAS PROMEDIO'!G15</f>
        <v>4.0166666666666666</v>
      </c>
      <c r="E8" s="39"/>
      <c r="F8" s="99">
        <f>+C8+E8</f>
        <v>800000000</v>
      </c>
      <c r="G8" s="99">
        <f>+C8*D8/100</f>
        <v>32133333.333333336</v>
      </c>
      <c r="H8" s="100"/>
      <c r="I8" s="99">
        <f>+G8+H8</f>
        <v>32133333.333333336</v>
      </c>
      <c r="J8" s="99">
        <f>+I8*19%</f>
        <v>6105333.333333334</v>
      </c>
      <c r="K8" s="99">
        <f t="shared" ref="K8:K12" si="1">+I8+J8</f>
        <v>38238666.666666672</v>
      </c>
      <c r="L8" s="101">
        <f>+K8/365*$L$5</f>
        <v>38238666.666666672</v>
      </c>
      <c r="M8" s="38"/>
      <c r="N8" s="38"/>
    </row>
    <row r="9" spans="2:14" s="2" customFormat="1" ht="16" x14ac:dyDescent="0.2">
      <c r="B9" s="96" t="s">
        <v>1</v>
      </c>
      <c r="C9" s="85">
        <v>5000000000</v>
      </c>
      <c r="D9" s="36">
        <f>'TASAS PROMEDIO'!G21</f>
        <v>1.1996857142857145</v>
      </c>
      <c r="E9" s="39"/>
      <c r="F9" s="99">
        <f>+C9+E9</f>
        <v>5000000000</v>
      </c>
      <c r="G9" s="99">
        <f>+C9*D9/1000</f>
        <v>5998428.5714285728</v>
      </c>
      <c r="H9" s="100"/>
      <c r="I9" s="99">
        <f t="shared" ref="I9:I12" si="2">+G9+H9</f>
        <v>5998428.5714285728</v>
      </c>
      <c r="J9" s="99">
        <f>+I9*19%</f>
        <v>1139701.4285714289</v>
      </c>
      <c r="K9" s="99">
        <f t="shared" si="1"/>
        <v>7138130.0000000019</v>
      </c>
      <c r="L9" s="101">
        <f>+K9/365*$L$5</f>
        <v>7138130.0000000009</v>
      </c>
      <c r="M9" s="38"/>
      <c r="N9" s="38"/>
    </row>
    <row r="10" spans="2:14" s="2" customFormat="1" ht="16" x14ac:dyDescent="0.2">
      <c r="B10" s="96" t="s">
        <v>17</v>
      </c>
      <c r="C10" s="85">
        <v>900000000</v>
      </c>
      <c r="D10" s="36">
        <f>'TASAS PROMEDIO'!G28</f>
        <v>5.4219999999999997</v>
      </c>
      <c r="E10" s="39"/>
      <c r="F10" s="99">
        <f>+C10+E10</f>
        <v>900000000</v>
      </c>
      <c r="G10" s="99">
        <f>+C10*D10/100</f>
        <v>48798000</v>
      </c>
      <c r="H10" s="100"/>
      <c r="I10" s="99">
        <f t="shared" si="2"/>
        <v>48798000</v>
      </c>
      <c r="J10" s="99">
        <f>+I10*19%</f>
        <v>9271620</v>
      </c>
      <c r="K10" s="99">
        <f t="shared" si="1"/>
        <v>58069620</v>
      </c>
      <c r="L10" s="101">
        <f>+K10/365*$L$5</f>
        <v>58069619.999999993</v>
      </c>
      <c r="M10" s="38"/>
      <c r="N10" s="38"/>
    </row>
    <row r="11" spans="2:14" s="2" customFormat="1" ht="16" x14ac:dyDescent="0.2">
      <c r="B11" s="96" t="s">
        <v>95</v>
      </c>
      <c r="C11" s="85">
        <f>'RELACIÓN VG ALC- PERS'!F36</f>
        <v>4558450380</v>
      </c>
      <c r="D11" s="36">
        <f>'TASAS PROMEDIO'!G33</f>
        <v>0.73949999999999994</v>
      </c>
      <c r="E11" s="39"/>
      <c r="F11" s="99">
        <f>+C11+E11</f>
        <v>4558450380</v>
      </c>
      <c r="G11" s="99">
        <f>+C11*D11/100</f>
        <v>33709740.560099997</v>
      </c>
      <c r="H11" s="100"/>
      <c r="I11" s="99">
        <f t="shared" si="2"/>
        <v>33709740.560099997</v>
      </c>
      <c r="J11" s="99">
        <v>0</v>
      </c>
      <c r="K11" s="99">
        <f t="shared" si="1"/>
        <v>33709740.560099997</v>
      </c>
      <c r="L11" s="101">
        <f>+K11/365*$L$5</f>
        <v>33709740.560099997</v>
      </c>
      <c r="M11" s="38"/>
      <c r="N11" s="38"/>
    </row>
    <row r="12" spans="2:14" s="2" customFormat="1" ht="16" x14ac:dyDescent="0.2">
      <c r="B12" s="96" t="s">
        <v>115</v>
      </c>
      <c r="C12" s="84">
        <f>'RELACIÓN AUTOS'!L58</f>
        <v>1893000000</v>
      </c>
      <c r="D12" s="36">
        <f>'TASAS PROMEDIO'!G40</f>
        <v>4.0985999999999994</v>
      </c>
      <c r="E12" s="39"/>
      <c r="F12" s="99">
        <f>C12</f>
        <v>1893000000</v>
      </c>
      <c r="G12" s="99">
        <f>+C12*D12/100</f>
        <v>77586497.999999985</v>
      </c>
      <c r="H12" s="100"/>
      <c r="I12" s="99">
        <f t="shared" si="2"/>
        <v>77586497.999999985</v>
      </c>
      <c r="J12" s="99">
        <f>+I12*19%</f>
        <v>14741434.619999997</v>
      </c>
      <c r="K12" s="99">
        <f t="shared" si="1"/>
        <v>92327932.619999975</v>
      </c>
      <c r="L12" s="101">
        <f>+K12/365*$L$5</f>
        <v>92327932.619999975</v>
      </c>
      <c r="M12" s="38"/>
      <c r="N12" s="38"/>
    </row>
    <row r="13" spans="2:14" s="2" customFormat="1" ht="16" x14ac:dyDescent="0.2">
      <c r="B13" s="96" t="s">
        <v>861</v>
      </c>
      <c r="C13" s="86" t="s">
        <v>72</v>
      </c>
      <c r="D13" s="36" t="s">
        <v>73</v>
      </c>
      <c r="E13" s="39"/>
      <c r="F13" s="102" t="s">
        <v>72</v>
      </c>
      <c r="G13" s="100">
        <v>0</v>
      </c>
      <c r="H13" s="103"/>
      <c r="I13" s="99">
        <f>'RELACIÓN SOAT'!M59</f>
        <v>43082822</v>
      </c>
      <c r="J13" s="99">
        <v>0</v>
      </c>
      <c r="K13" s="99">
        <f>I13</f>
        <v>43082822</v>
      </c>
      <c r="L13" s="104">
        <f>K13</f>
        <v>43082822</v>
      </c>
      <c r="M13" s="38"/>
      <c r="N13" s="38"/>
    </row>
    <row r="14" spans="2:14" s="2" customFormat="1" ht="16" x14ac:dyDescent="0.2">
      <c r="B14" s="96" t="s">
        <v>865</v>
      </c>
      <c r="C14" s="86">
        <f>'TR EQUIPO Y MAQUINARIA'!J10</f>
        <v>1144000000</v>
      </c>
      <c r="D14" s="183">
        <v>1.19</v>
      </c>
      <c r="E14" s="39"/>
      <c r="F14" s="99">
        <f>C14</f>
        <v>1144000000</v>
      </c>
      <c r="G14" s="99">
        <f>+C14*D14/100</f>
        <v>13613600</v>
      </c>
      <c r="H14" s="100"/>
      <c r="I14" s="99">
        <f>+G14+H14</f>
        <v>13613600</v>
      </c>
      <c r="J14" s="99">
        <f>+I14*19%</f>
        <v>2586584</v>
      </c>
      <c r="K14" s="99">
        <f t="shared" ref="K14" si="3">+I14+J14</f>
        <v>16200184</v>
      </c>
      <c r="L14" s="101">
        <f>+K14/365*$L$5</f>
        <v>16200184</v>
      </c>
      <c r="M14" s="38"/>
      <c r="N14" s="38"/>
    </row>
    <row r="15" spans="2:14" s="2" customFormat="1" ht="16" x14ac:dyDescent="0.2">
      <c r="B15" s="96" t="s">
        <v>866</v>
      </c>
      <c r="C15" s="86">
        <f>'RELACIÓN VG DEUDORES'!D11</f>
        <v>157156274</v>
      </c>
      <c r="D15" s="183">
        <v>5.31</v>
      </c>
      <c r="E15" s="39"/>
      <c r="F15" s="99">
        <f>C15</f>
        <v>157156274</v>
      </c>
      <c r="G15" s="99">
        <f>+C15*D15/1000</f>
        <v>834499.81493999995</v>
      </c>
      <c r="H15" s="100"/>
      <c r="I15" s="99">
        <f t="shared" ref="I15" si="4">+G15+H15</f>
        <v>834499.81493999995</v>
      </c>
      <c r="J15" s="99">
        <v>0</v>
      </c>
      <c r="K15" s="99">
        <f t="shared" ref="K15" si="5">+I15+J15</f>
        <v>834499.81493999995</v>
      </c>
      <c r="L15" s="101">
        <f>+K15/365*$L$5</f>
        <v>834499.81493999995</v>
      </c>
      <c r="M15" s="38"/>
      <c r="N15" s="38"/>
    </row>
    <row r="16" spans="2:14" s="2" customFormat="1" ht="16" x14ac:dyDescent="0.2">
      <c r="B16" s="96" t="s">
        <v>75</v>
      </c>
      <c r="C16" s="211" t="s">
        <v>73</v>
      </c>
      <c r="D16" s="212"/>
      <c r="E16" s="212"/>
      <c r="F16" s="212"/>
      <c r="G16" s="212"/>
      <c r="H16" s="212"/>
      <c r="I16" s="212"/>
      <c r="J16" s="212"/>
      <c r="K16" s="213"/>
      <c r="L16" s="104">
        <v>28000000</v>
      </c>
      <c r="M16" s="38"/>
      <c r="N16" s="38"/>
    </row>
    <row r="17" spans="2:14" ht="17" customHeight="1" thickBot="1" x14ac:dyDescent="0.25">
      <c r="B17" s="206" t="s">
        <v>18</v>
      </c>
      <c r="C17" s="207"/>
      <c r="D17" s="207"/>
      <c r="E17" s="207"/>
      <c r="F17" s="207"/>
      <c r="G17" s="207"/>
      <c r="H17" s="208"/>
      <c r="I17" s="97">
        <f>SUM(I7:I13)</f>
        <v>352567985.74942875</v>
      </c>
      <c r="J17" s="97">
        <f>SUM(J7:J12)</f>
        <v>52397330.405972458</v>
      </c>
      <c r="K17" s="97">
        <f>SUM(K7:K13)</f>
        <v>404965316.15540123</v>
      </c>
      <c r="L17" s="98">
        <f>SUM(L7:L16)</f>
        <v>449999999.97034121</v>
      </c>
      <c r="M17" s="38"/>
      <c r="N17" s="38"/>
    </row>
    <row r="18" spans="2:14" ht="16" x14ac:dyDescent="0.2">
      <c r="B18" s="1"/>
      <c r="C18" s="22"/>
      <c r="M18" s="38"/>
      <c r="N18" s="38"/>
    </row>
    <row r="19" spans="2:14" ht="16" customHeight="1" x14ac:dyDescent="0.2">
      <c r="B19" s="204" t="s">
        <v>19</v>
      </c>
      <c r="C19" s="205"/>
      <c r="D19" s="205"/>
      <c r="E19" s="205"/>
      <c r="F19" s="205"/>
      <c r="G19" s="205"/>
      <c r="H19" s="205"/>
      <c r="I19" s="205"/>
      <c r="J19" s="205"/>
      <c r="K19" s="205"/>
      <c r="L19" s="205"/>
      <c r="M19" s="38"/>
      <c r="N19" s="38"/>
    </row>
    <row r="20" spans="2:14" ht="16" x14ac:dyDescent="0.2">
      <c r="M20" s="38"/>
      <c r="N20" s="38"/>
    </row>
    <row r="21" spans="2:14" s="2" customFormat="1" ht="19.5" customHeight="1" x14ac:dyDescent="0.2"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20"/>
      <c r="N21" s="21"/>
    </row>
    <row r="22" spans="2:14" ht="27" customHeight="1" x14ac:dyDescent="0.2"/>
    <row r="23" spans="2:14" s="23" customFormat="1" ht="16.5" customHeight="1" x14ac:dyDescent="0.2"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0"/>
    </row>
  </sheetData>
  <mergeCells count="5">
    <mergeCell ref="B19:L19"/>
    <mergeCell ref="B17:H17"/>
    <mergeCell ref="B1:L1"/>
    <mergeCell ref="B2:C2"/>
    <mergeCell ref="C16:K16"/>
  </mergeCells>
  <pageMargins left="0.7" right="0.7" top="0.75" bottom="0.75" header="0.3" footer="0.3"/>
  <pageSetup orientation="portrait" r:id="rId1"/>
  <ignoredErrors>
    <ignoredError sqref="J7 J11:J12 G10 J17 J8:J10 I13 K13:L13 J14 G8:G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6D36B-2F83-40F5-9441-6AC234CAE3C0}">
  <dimension ref="B2:J71"/>
  <sheetViews>
    <sheetView showGridLines="0" zoomScale="110" zoomScaleNormal="110" workbookViewId="0">
      <pane ySplit="7" topLeftCell="A8" activePane="bottomLeft" state="frozen"/>
      <selection pane="bottomLeft" activeCell="I27" sqref="I27"/>
    </sheetView>
  </sheetViews>
  <sheetFormatPr baseColWidth="10" defaultRowHeight="16" x14ac:dyDescent="0.2"/>
  <cols>
    <col min="1" max="1" width="11.6640625" customWidth="1"/>
    <col min="2" max="2" width="30.6640625" customWidth="1"/>
    <col min="3" max="3" width="24.6640625" customWidth="1"/>
    <col min="4" max="4" width="14.33203125" customWidth="1"/>
    <col min="5" max="5" width="17.5" customWidth="1"/>
    <col min="6" max="6" width="15.33203125" customWidth="1"/>
    <col min="7" max="7" width="11" style="44"/>
    <col min="9" max="9" width="27.6640625" bestFit="1" customWidth="1"/>
    <col min="10" max="10" width="13.6640625" bestFit="1" customWidth="1"/>
  </cols>
  <sheetData>
    <row r="2" spans="2:8" ht="20" x14ac:dyDescent="0.2">
      <c r="B2" s="214" t="str">
        <f>'ESTUDIO DE MERCADO'!B2:C2</f>
        <v>ALCALDÍA MUNICIPAL DE COPACABANA ANTIOQUIA</v>
      </c>
      <c r="C2" s="214"/>
      <c r="D2" s="214"/>
      <c r="E2" s="214"/>
      <c r="F2" s="214"/>
    </row>
    <row r="3" spans="2:8" ht="12" customHeight="1" x14ac:dyDescent="0.2">
      <c r="B3" s="45"/>
      <c r="C3" s="45"/>
      <c r="D3" s="45"/>
      <c r="E3" s="45"/>
      <c r="F3" s="45"/>
    </row>
    <row r="4" spans="2:8" ht="18" x14ac:dyDescent="0.2">
      <c r="B4" s="215" t="s">
        <v>50</v>
      </c>
      <c r="C4" s="215"/>
      <c r="D4" s="215"/>
      <c r="E4" s="215"/>
      <c r="F4" s="215"/>
    </row>
    <row r="5" spans="2:8" x14ac:dyDescent="0.2">
      <c r="B5" s="46"/>
      <c r="C5" s="46"/>
      <c r="D5" s="46"/>
      <c r="E5" s="46"/>
      <c r="F5" s="46"/>
      <c r="H5" s="47"/>
    </row>
    <row r="6" spans="2:8" x14ac:dyDescent="0.2">
      <c r="B6" s="216" t="s">
        <v>51</v>
      </c>
      <c r="C6" s="217" t="s">
        <v>52</v>
      </c>
      <c r="D6" s="218" t="s">
        <v>53</v>
      </c>
      <c r="E6" s="217" t="s">
        <v>54</v>
      </c>
      <c r="F6" s="217"/>
      <c r="H6" s="47"/>
    </row>
    <row r="7" spans="2:8" ht="34" x14ac:dyDescent="0.2">
      <c r="B7" s="216"/>
      <c r="C7" s="217"/>
      <c r="D7" s="218"/>
      <c r="E7" s="88" t="s">
        <v>55</v>
      </c>
      <c r="F7" s="87" t="s">
        <v>56</v>
      </c>
      <c r="H7" t="s">
        <v>57</v>
      </c>
    </row>
    <row r="8" spans="2:8" ht="15.75" customHeight="1" x14ac:dyDescent="0.2">
      <c r="B8" s="89" t="s">
        <v>646</v>
      </c>
      <c r="C8" s="224" t="s">
        <v>58</v>
      </c>
      <c r="D8" s="201">
        <v>1.23</v>
      </c>
      <c r="E8" s="220">
        <f>AVERAGE(D8:D14)*0.98</f>
        <v>1.2893999999999999</v>
      </c>
      <c r="F8" s="233" t="s">
        <v>59</v>
      </c>
      <c r="G8" s="48">
        <f>E8</f>
        <v>1.2893999999999999</v>
      </c>
    </row>
    <row r="9" spans="2:8" ht="15.75" customHeight="1" x14ac:dyDescent="0.2">
      <c r="B9" s="91" t="s">
        <v>93</v>
      </c>
      <c r="C9" s="225"/>
      <c r="D9" s="201">
        <v>1.1499999999999999</v>
      </c>
      <c r="E9" s="221"/>
      <c r="F9" s="231"/>
      <c r="G9" s="48"/>
    </row>
    <row r="10" spans="2:8" x14ac:dyDescent="0.2">
      <c r="B10" s="90" t="s">
        <v>853</v>
      </c>
      <c r="C10" s="225"/>
      <c r="D10" s="202">
        <v>1.31</v>
      </c>
      <c r="E10" s="221"/>
      <c r="F10" s="231"/>
      <c r="G10" s="48"/>
      <c r="H10" s="49"/>
    </row>
    <row r="11" spans="2:8" x14ac:dyDescent="0.2">
      <c r="B11" s="90" t="s">
        <v>101</v>
      </c>
      <c r="C11" s="225"/>
      <c r="D11" s="202">
        <v>2.0699999999999998</v>
      </c>
      <c r="E11" s="221"/>
      <c r="F11" s="231"/>
    </row>
    <row r="12" spans="2:8" x14ac:dyDescent="0.2">
      <c r="B12" s="90" t="s">
        <v>102</v>
      </c>
      <c r="C12" s="225"/>
      <c r="D12" s="202">
        <v>0.95</v>
      </c>
      <c r="E12" s="221"/>
      <c r="F12" s="231"/>
      <c r="H12" s="49"/>
    </row>
    <row r="13" spans="2:8" x14ac:dyDescent="0.2">
      <c r="B13" s="91" t="s">
        <v>856</v>
      </c>
      <c r="C13" s="225"/>
      <c r="D13" s="202">
        <v>0.84</v>
      </c>
      <c r="E13" s="221"/>
      <c r="F13" s="231"/>
      <c r="H13" s="49"/>
    </row>
    <row r="14" spans="2:8" x14ac:dyDescent="0.2">
      <c r="B14" s="91" t="s">
        <v>103</v>
      </c>
      <c r="C14" s="226"/>
      <c r="D14" s="202">
        <v>1.66</v>
      </c>
      <c r="E14" s="222"/>
      <c r="F14" s="232"/>
      <c r="H14" s="49"/>
    </row>
    <row r="15" spans="2:8" x14ac:dyDescent="0.2">
      <c r="B15" s="89" t="s">
        <v>646</v>
      </c>
      <c r="C15" s="224" t="s">
        <v>60</v>
      </c>
      <c r="D15" s="201">
        <v>5</v>
      </c>
      <c r="E15" s="220">
        <f>AVERAGE(D15:D20)</f>
        <v>4.0166666666666666</v>
      </c>
      <c r="F15" s="233" t="s">
        <v>61</v>
      </c>
      <c r="G15" s="48">
        <f>E15</f>
        <v>4.0166666666666666</v>
      </c>
    </row>
    <row r="16" spans="2:8" x14ac:dyDescent="0.2">
      <c r="B16" s="91" t="s">
        <v>93</v>
      </c>
      <c r="C16" s="225"/>
      <c r="D16" s="201">
        <v>3.99</v>
      </c>
      <c r="E16" s="221"/>
      <c r="F16" s="231"/>
      <c r="G16" s="48"/>
    </row>
    <row r="17" spans="2:7" x14ac:dyDescent="0.2">
      <c r="B17" s="90" t="str">
        <f>B10</f>
        <v>MUNICIPIO DE MACEO</v>
      </c>
      <c r="C17" s="225"/>
      <c r="D17" s="202">
        <v>4.13</v>
      </c>
      <c r="E17" s="221"/>
      <c r="F17" s="231"/>
      <c r="G17" s="48"/>
    </row>
    <row r="18" spans="2:7" x14ac:dyDescent="0.2">
      <c r="B18" s="90" t="str">
        <f>B11</f>
        <v>MUNICIPIO SANTA ROSA DE OSOS</v>
      </c>
      <c r="C18" s="225"/>
      <c r="D18" s="202">
        <v>3.95</v>
      </c>
      <c r="E18" s="221"/>
      <c r="F18" s="231"/>
    </row>
    <row r="19" spans="2:7" x14ac:dyDescent="0.2">
      <c r="B19" s="90" t="str">
        <f>B12</f>
        <v>MUNICIPIO DE TAMESIS</v>
      </c>
      <c r="C19" s="225"/>
      <c r="D19" s="202">
        <v>3.5</v>
      </c>
      <c r="E19" s="221"/>
      <c r="F19" s="231"/>
    </row>
    <row r="20" spans="2:7" x14ac:dyDescent="0.2">
      <c r="B20" s="91" t="str">
        <f>B13</f>
        <v>MUNICIPIO DE BARBOSA</v>
      </c>
      <c r="C20" s="225"/>
      <c r="D20" s="202">
        <v>3.53</v>
      </c>
      <c r="E20" s="221"/>
      <c r="F20" s="231"/>
    </row>
    <row r="21" spans="2:7" ht="16" customHeight="1" x14ac:dyDescent="0.2">
      <c r="B21" s="89" t="s">
        <v>646</v>
      </c>
      <c r="C21" s="224" t="s">
        <v>62</v>
      </c>
      <c r="D21" s="201">
        <v>1</v>
      </c>
      <c r="E21" s="220">
        <f>AVERAGE(D21:D27)*1.99</f>
        <v>1.1996857142857145</v>
      </c>
      <c r="F21" s="230" t="s">
        <v>59</v>
      </c>
      <c r="G21" s="48">
        <f>E21</f>
        <v>1.1996857142857145</v>
      </c>
    </row>
    <row r="22" spans="2:7" ht="16" customHeight="1" x14ac:dyDescent="0.2">
      <c r="B22" s="91" t="s">
        <v>93</v>
      </c>
      <c r="C22" s="225"/>
      <c r="D22" s="201">
        <v>0.3</v>
      </c>
      <c r="E22" s="221"/>
      <c r="F22" s="231"/>
      <c r="G22" s="48"/>
    </row>
    <row r="23" spans="2:7" x14ac:dyDescent="0.2">
      <c r="B23" s="90" t="str">
        <f>B10</f>
        <v>MUNICIPIO DE MACEO</v>
      </c>
      <c r="C23" s="225"/>
      <c r="D23" s="202">
        <v>0.81</v>
      </c>
      <c r="E23" s="221"/>
      <c r="F23" s="231"/>
      <c r="G23" s="48"/>
    </row>
    <row r="24" spans="2:7" x14ac:dyDescent="0.2">
      <c r="B24" s="90" t="str">
        <f>B11</f>
        <v>MUNICIPIO SANTA ROSA DE OSOS</v>
      </c>
      <c r="C24" s="225"/>
      <c r="D24" s="202">
        <v>0.59</v>
      </c>
      <c r="E24" s="221"/>
      <c r="F24" s="231"/>
    </row>
    <row r="25" spans="2:7" x14ac:dyDescent="0.2">
      <c r="B25" s="90" t="str">
        <f>B12</f>
        <v>MUNICIPIO DE TAMESIS</v>
      </c>
      <c r="C25" s="225"/>
      <c r="D25" s="202">
        <v>0.45</v>
      </c>
      <c r="E25" s="221"/>
      <c r="F25" s="231"/>
    </row>
    <row r="26" spans="2:7" x14ac:dyDescent="0.2">
      <c r="B26" s="91" t="str">
        <f>B13</f>
        <v>MUNICIPIO DE BARBOSA</v>
      </c>
      <c r="C26" s="225"/>
      <c r="D26" s="202">
        <v>0.68</v>
      </c>
      <c r="E26" s="221"/>
      <c r="F26" s="231"/>
    </row>
    <row r="27" spans="2:7" x14ac:dyDescent="0.2">
      <c r="B27" s="91" t="str">
        <f>B14</f>
        <v>MUNICIPIO DE SOPETRAN</v>
      </c>
      <c r="C27" s="226"/>
      <c r="D27" s="202">
        <v>0.39</v>
      </c>
      <c r="E27" s="222"/>
      <c r="F27" s="232"/>
    </row>
    <row r="28" spans="2:7" ht="16" customHeight="1" x14ac:dyDescent="0.2">
      <c r="B28" s="89" t="s">
        <v>646</v>
      </c>
      <c r="C28" s="224" t="s">
        <v>63</v>
      </c>
      <c r="D28" s="201">
        <v>5</v>
      </c>
      <c r="E28" s="220">
        <f>AVERAGE(D28:D32)</f>
        <v>5.4219999999999997</v>
      </c>
      <c r="F28" s="233" t="s">
        <v>61</v>
      </c>
      <c r="G28" s="48">
        <f>E28</f>
        <v>5.4219999999999997</v>
      </c>
    </row>
    <row r="29" spans="2:7" ht="16" customHeight="1" x14ac:dyDescent="0.2">
      <c r="B29" s="91" t="s">
        <v>93</v>
      </c>
      <c r="C29" s="225"/>
      <c r="D29" s="201">
        <v>10</v>
      </c>
      <c r="E29" s="221"/>
      <c r="F29" s="231"/>
      <c r="G29" s="48"/>
    </row>
    <row r="30" spans="2:7" x14ac:dyDescent="0.2">
      <c r="B30" s="90" t="str">
        <f>B13</f>
        <v>MUNICIPIO DE BARBOSA</v>
      </c>
      <c r="C30" s="225"/>
      <c r="D30" s="202">
        <v>3.97</v>
      </c>
      <c r="E30" s="221"/>
      <c r="F30" s="231"/>
      <c r="G30" s="48"/>
    </row>
    <row r="31" spans="2:7" x14ac:dyDescent="0.2">
      <c r="B31" s="90" t="str">
        <f>B12</f>
        <v>MUNICIPIO DE TAMESIS</v>
      </c>
      <c r="C31" s="225"/>
      <c r="D31" s="202">
        <v>3</v>
      </c>
      <c r="E31" s="221"/>
      <c r="F31" s="231"/>
    </row>
    <row r="32" spans="2:7" x14ac:dyDescent="0.2">
      <c r="B32" s="91" t="str">
        <f>B14</f>
        <v>MUNICIPIO DE SOPETRAN</v>
      </c>
      <c r="C32" s="226"/>
      <c r="D32" s="202">
        <v>5.14</v>
      </c>
      <c r="E32" s="222"/>
      <c r="F32" s="232"/>
    </row>
    <row r="33" spans="2:7" ht="16" customHeight="1" x14ac:dyDescent="0.2">
      <c r="B33" s="89" t="s">
        <v>646</v>
      </c>
      <c r="C33" s="224" t="s">
        <v>94</v>
      </c>
      <c r="D33" s="201">
        <v>0.7</v>
      </c>
      <c r="E33" s="220">
        <f>AVERAGE(D33:D39)*0.87</f>
        <v>0.73949999999999994</v>
      </c>
      <c r="F33" s="227" t="s">
        <v>61</v>
      </c>
      <c r="G33" s="48">
        <f>E33</f>
        <v>0.73949999999999994</v>
      </c>
    </row>
    <row r="34" spans="2:7" ht="16" customHeight="1" x14ac:dyDescent="0.2">
      <c r="B34" s="91" t="s">
        <v>93</v>
      </c>
      <c r="C34" s="225"/>
      <c r="D34" s="201">
        <v>1.08</v>
      </c>
      <c r="E34" s="221"/>
      <c r="F34" s="228"/>
      <c r="G34" s="48"/>
    </row>
    <row r="35" spans="2:7" x14ac:dyDescent="0.2">
      <c r="B35" s="90" t="str">
        <f>B10</f>
        <v>MUNICIPIO DE MACEO</v>
      </c>
      <c r="C35" s="225"/>
      <c r="D35" s="202">
        <v>1.07</v>
      </c>
      <c r="E35" s="221"/>
      <c r="F35" s="228"/>
      <c r="G35" s="48"/>
    </row>
    <row r="36" spans="2:7" x14ac:dyDescent="0.2">
      <c r="B36" s="90" t="str">
        <f>B11</f>
        <v>MUNICIPIO SANTA ROSA DE OSOS</v>
      </c>
      <c r="C36" s="225"/>
      <c r="D36" s="202">
        <v>1.1000000000000001</v>
      </c>
      <c r="E36" s="221"/>
      <c r="F36" s="228"/>
    </row>
    <row r="37" spans="2:7" x14ac:dyDescent="0.2">
      <c r="B37" s="90" t="str">
        <f>B12</f>
        <v>MUNICIPIO DE TAMESIS</v>
      </c>
      <c r="C37" s="225"/>
      <c r="D37" s="203">
        <v>0.28000000000000003</v>
      </c>
      <c r="E37" s="221"/>
      <c r="F37" s="228"/>
    </row>
    <row r="38" spans="2:7" x14ac:dyDescent="0.2">
      <c r="B38" s="91" t="str">
        <f>B13</f>
        <v>MUNICIPIO DE BARBOSA</v>
      </c>
      <c r="C38" s="225"/>
      <c r="D38" s="202">
        <v>0.55000000000000004</v>
      </c>
      <c r="E38" s="221"/>
      <c r="F38" s="228"/>
      <c r="G38" s="50"/>
    </row>
    <row r="39" spans="2:7" x14ac:dyDescent="0.2">
      <c r="B39" s="91" t="str">
        <f>B14</f>
        <v>MUNICIPIO DE SOPETRAN</v>
      </c>
      <c r="C39" s="226"/>
      <c r="D39" s="202">
        <v>1.17</v>
      </c>
      <c r="E39" s="222"/>
      <c r="F39" s="229"/>
      <c r="G39" s="50"/>
    </row>
    <row r="40" spans="2:7" x14ac:dyDescent="0.2">
      <c r="B40" s="89" t="s">
        <v>646</v>
      </c>
      <c r="C40" s="219" t="s">
        <v>64</v>
      </c>
      <c r="D40" s="201">
        <v>3.9</v>
      </c>
      <c r="E40" s="220">
        <f>AVERAGE(D40:D46)*0.99</f>
        <v>4.0985999999999994</v>
      </c>
      <c r="F40" s="223" t="s">
        <v>61</v>
      </c>
      <c r="G40" s="48">
        <f>E40</f>
        <v>4.0985999999999994</v>
      </c>
    </row>
    <row r="41" spans="2:7" x14ac:dyDescent="0.2">
      <c r="B41" s="91" t="s">
        <v>93</v>
      </c>
      <c r="C41" s="219"/>
      <c r="D41" s="201">
        <v>3.51</v>
      </c>
      <c r="E41" s="221"/>
      <c r="F41" s="223"/>
      <c r="G41" s="48"/>
    </row>
    <row r="42" spans="2:7" x14ac:dyDescent="0.2">
      <c r="B42" s="90" t="str">
        <f>B10</f>
        <v>MUNICIPIO DE MACEO</v>
      </c>
      <c r="C42" s="219"/>
      <c r="D42" s="202">
        <v>5.03</v>
      </c>
      <c r="E42" s="221"/>
      <c r="F42" s="223"/>
      <c r="G42" s="48"/>
    </row>
    <row r="43" spans="2:7" x14ac:dyDescent="0.2">
      <c r="B43" s="90" t="str">
        <f>B11</f>
        <v>MUNICIPIO SANTA ROSA DE OSOS</v>
      </c>
      <c r="C43" s="219"/>
      <c r="D43" s="202">
        <v>5</v>
      </c>
      <c r="E43" s="221"/>
      <c r="F43" s="223"/>
      <c r="G43" s="48"/>
    </row>
    <row r="44" spans="2:7" x14ac:dyDescent="0.2">
      <c r="B44" s="90" t="str">
        <f>B12</f>
        <v>MUNICIPIO DE TAMESIS</v>
      </c>
      <c r="C44" s="219"/>
      <c r="D44" s="202">
        <v>4.25</v>
      </c>
      <c r="E44" s="221"/>
      <c r="F44" s="223"/>
    </row>
    <row r="45" spans="2:7" x14ac:dyDescent="0.2">
      <c r="B45" s="91" t="str">
        <f>B13</f>
        <v>MUNICIPIO DE BARBOSA</v>
      </c>
      <c r="C45" s="219"/>
      <c r="D45" s="202">
        <v>3.07</v>
      </c>
      <c r="E45" s="221"/>
      <c r="F45" s="223"/>
    </row>
    <row r="46" spans="2:7" x14ac:dyDescent="0.2">
      <c r="B46" s="91" t="str">
        <f>B14</f>
        <v>MUNICIPIO DE SOPETRAN</v>
      </c>
      <c r="C46" s="219"/>
      <c r="D46" s="202">
        <v>4.22</v>
      </c>
      <c r="E46" s="222"/>
      <c r="F46" s="223"/>
      <c r="G46"/>
    </row>
    <row r="47" spans="2:7" x14ac:dyDescent="0.2">
      <c r="B47" s="89" t="s">
        <v>646</v>
      </c>
      <c r="C47" s="219" t="s">
        <v>852</v>
      </c>
      <c r="D47" s="201">
        <v>1.5</v>
      </c>
      <c r="E47" s="234">
        <f>AVERAGE(D47:D51)</f>
        <v>1.194</v>
      </c>
      <c r="F47" s="223" t="s">
        <v>61</v>
      </c>
      <c r="G47"/>
    </row>
    <row r="48" spans="2:7" x14ac:dyDescent="0.2">
      <c r="B48" s="90" t="str">
        <f>B17</f>
        <v>MUNICIPIO DE MACEO</v>
      </c>
      <c r="C48" s="219"/>
      <c r="D48" s="202">
        <v>1.19</v>
      </c>
      <c r="E48" s="234"/>
      <c r="F48" s="223"/>
      <c r="G48"/>
    </row>
    <row r="49" spans="2:7" x14ac:dyDescent="0.2">
      <c r="B49" s="90" t="str">
        <f>B18</f>
        <v>MUNICIPIO SANTA ROSA DE OSOS</v>
      </c>
      <c r="C49" s="219"/>
      <c r="D49" s="202">
        <v>1.65</v>
      </c>
      <c r="E49" s="234"/>
      <c r="F49" s="223"/>
      <c r="G49"/>
    </row>
    <row r="50" spans="2:7" x14ac:dyDescent="0.2">
      <c r="B50" s="90" t="str">
        <f>B19</f>
        <v>MUNICIPIO DE TAMESIS</v>
      </c>
      <c r="C50" s="219"/>
      <c r="D50" s="202">
        <v>0.85</v>
      </c>
      <c r="E50" s="234"/>
      <c r="F50" s="223"/>
    </row>
    <row r="51" spans="2:7" x14ac:dyDescent="0.2">
      <c r="B51" s="91" t="str">
        <f>B20</f>
        <v>MUNICIPIO DE BARBOSA</v>
      </c>
      <c r="C51" s="219"/>
      <c r="D51" s="202">
        <v>0.78</v>
      </c>
      <c r="E51" s="234"/>
      <c r="F51" s="223"/>
    </row>
    <row r="52" spans="2:7" x14ac:dyDescent="0.2">
      <c r="B52" s="89" t="s">
        <v>646</v>
      </c>
      <c r="C52" s="219" t="s">
        <v>877</v>
      </c>
      <c r="D52" s="201">
        <v>6</v>
      </c>
      <c r="E52" s="234">
        <f>AVERAGE(D52:D55)</f>
        <v>5.3125</v>
      </c>
      <c r="F52" s="235" t="s">
        <v>59</v>
      </c>
    </row>
    <row r="53" spans="2:7" x14ac:dyDescent="0.2">
      <c r="B53" s="90" t="s">
        <v>871</v>
      </c>
      <c r="C53" s="219"/>
      <c r="D53" s="202">
        <v>2.74</v>
      </c>
      <c r="E53" s="234"/>
      <c r="F53" s="223"/>
    </row>
    <row r="54" spans="2:7" x14ac:dyDescent="0.2">
      <c r="B54" s="90" t="s">
        <v>872</v>
      </c>
      <c r="C54" s="219"/>
      <c r="D54" s="202">
        <v>8.83</v>
      </c>
      <c r="E54" s="234"/>
      <c r="F54" s="223"/>
    </row>
    <row r="55" spans="2:7" x14ac:dyDescent="0.2">
      <c r="B55" s="90" t="s">
        <v>873</v>
      </c>
      <c r="C55" s="219"/>
      <c r="D55" s="202">
        <v>3.68</v>
      </c>
      <c r="E55" s="234"/>
      <c r="F55" s="223"/>
      <c r="G55" s="48"/>
    </row>
    <row r="60" spans="2:7" x14ac:dyDescent="0.2">
      <c r="G60" s="48"/>
    </row>
    <row r="68" spans="10:10" x14ac:dyDescent="0.2">
      <c r="J68" s="51">
        <v>97500000</v>
      </c>
    </row>
    <row r="69" spans="10:10" x14ac:dyDescent="0.2">
      <c r="J69" s="52" t="e">
        <f>(((J68/#REF!)*1000)/581)*365</f>
        <v>#REF!</v>
      </c>
    </row>
    <row r="70" spans="10:10" x14ac:dyDescent="0.2">
      <c r="J70" s="52"/>
    </row>
    <row r="71" spans="10:10" x14ac:dyDescent="0.2">
      <c r="J71" s="53" t="e">
        <f>#REF!*J69/1000</f>
        <v>#REF!</v>
      </c>
    </row>
  </sheetData>
  <mergeCells count="30">
    <mergeCell ref="C52:C55"/>
    <mergeCell ref="E52:E55"/>
    <mergeCell ref="F52:F55"/>
    <mergeCell ref="C47:C51"/>
    <mergeCell ref="E47:E51"/>
    <mergeCell ref="F47:F51"/>
    <mergeCell ref="E8:E14"/>
    <mergeCell ref="F8:F14"/>
    <mergeCell ref="C15:C20"/>
    <mergeCell ref="E15:E20"/>
    <mergeCell ref="F15:F20"/>
    <mergeCell ref="C8:C14"/>
    <mergeCell ref="C21:C27"/>
    <mergeCell ref="E21:E27"/>
    <mergeCell ref="F21:F27"/>
    <mergeCell ref="C28:C32"/>
    <mergeCell ref="E28:E32"/>
    <mergeCell ref="F28:F32"/>
    <mergeCell ref="C40:C46"/>
    <mergeCell ref="E40:E46"/>
    <mergeCell ref="F40:F46"/>
    <mergeCell ref="C33:C39"/>
    <mergeCell ref="E33:E39"/>
    <mergeCell ref="F33:F39"/>
    <mergeCell ref="B2:F2"/>
    <mergeCell ref="B4:F4"/>
    <mergeCell ref="B6:B7"/>
    <mergeCell ref="C6:C7"/>
    <mergeCell ref="D6:D7"/>
    <mergeCell ref="E6:F6"/>
  </mergeCells>
  <pageMargins left="0.7" right="0.7" top="0.75" bottom="0.75" header="0.3" footer="0.3"/>
  <ignoredErrors>
    <ignoredError sqref="E28 E52 E47 E15 E21 E8 E40 E33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E15"/>
  <sheetViews>
    <sheetView zoomScale="110" zoomScaleNormal="110" workbookViewId="0">
      <selection activeCell="B19" sqref="B19"/>
    </sheetView>
  </sheetViews>
  <sheetFormatPr baseColWidth="10" defaultColWidth="9" defaultRowHeight="16" x14ac:dyDescent="0.2"/>
  <cols>
    <col min="1" max="1" width="7.33203125" style="26" customWidth="1"/>
    <col min="2" max="2" width="50.6640625" style="26" customWidth="1"/>
    <col min="3" max="3" width="24.33203125" style="26" customWidth="1"/>
    <col min="4" max="4" width="21" style="26" customWidth="1"/>
    <col min="5" max="5" width="26.33203125" style="26" customWidth="1"/>
    <col min="6" max="6" width="17.33203125" style="26" customWidth="1"/>
    <col min="7" max="7" width="12" style="26" bestFit="1" customWidth="1"/>
    <col min="8" max="16384" width="9" style="26"/>
  </cols>
  <sheetData>
    <row r="1" spans="2:5" ht="6" customHeight="1" x14ac:dyDescent="0.2"/>
    <row r="2" spans="2:5" x14ac:dyDescent="0.2">
      <c r="B2" s="236" t="s">
        <v>646</v>
      </c>
      <c r="C2" s="237"/>
      <c r="D2" s="237"/>
      <c r="E2" s="237"/>
    </row>
    <row r="3" spans="2:5" ht="20.25" customHeight="1" x14ac:dyDescent="0.2">
      <c r="B3" s="236" t="s">
        <v>21</v>
      </c>
      <c r="C3" s="237"/>
      <c r="D3" s="237"/>
      <c r="E3" s="237"/>
    </row>
    <row r="4" spans="2:5" ht="5.25" customHeight="1" thickBot="1" x14ac:dyDescent="0.25"/>
    <row r="5" spans="2:5" ht="31.5" customHeight="1" thickBot="1" x14ac:dyDescent="0.25">
      <c r="B5" s="40" t="s">
        <v>4</v>
      </c>
      <c r="C5" s="83" t="s">
        <v>92</v>
      </c>
      <c r="D5" s="107" t="s">
        <v>66</v>
      </c>
      <c r="E5" s="55" t="s">
        <v>10</v>
      </c>
    </row>
    <row r="6" spans="2:5" x14ac:dyDescent="0.2">
      <c r="B6" s="158" t="s">
        <v>175</v>
      </c>
      <c r="C6" s="108">
        <f>EDIFICIOS!K116</f>
        <v>68212556877.763474</v>
      </c>
      <c r="D6" s="109"/>
      <c r="E6" s="113">
        <f>+D6+C6</f>
        <v>68212556877.763474</v>
      </c>
    </row>
    <row r="7" spans="2:5" x14ac:dyDescent="0.2">
      <c r="B7" s="159" t="s">
        <v>843</v>
      </c>
      <c r="C7" s="160">
        <v>5548068120.7737904</v>
      </c>
      <c r="D7" s="105">
        <f>C7*5%</f>
        <v>277403406.03868955</v>
      </c>
      <c r="E7" s="106">
        <f>C7+D7</f>
        <v>5825471526.81248</v>
      </c>
    </row>
    <row r="8" spans="2:5" x14ac:dyDescent="0.2">
      <c r="B8" s="159" t="s">
        <v>844</v>
      </c>
      <c r="C8" s="160">
        <v>2583257391.16998</v>
      </c>
      <c r="D8" s="105">
        <f>C8*5%</f>
        <v>129162869.55849901</v>
      </c>
      <c r="E8" s="106">
        <f t="shared" ref="E8:E14" si="0">C8+D8</f>
        <v>2712420260.7284789</v>
      </c>
    </row>
    <row r="9" spans="2:5" x14ac:dyDescent="0.2">
      <c r="B9" s="159" t="s">
        <v>845</v>
      </c>
      <c r="C9" s="160">
        <v>393906627.10000002</v>
      </c>
      <c r="D9" s="105"/>
      <c r="E9" s="106">
        <f t="shared" si="0"/>
        <v>393906627.10000002</v>
      </c>
    </row>
    <row r="10" spans="2:5" x14ac:dyDescent="0.2">
      <c r="B10" s="159" t="s">
        <v>846</v>
      </c>
      <c r="C10" s="160">
        <v>776380252.86760008</v>
      </c>
      <c r="D10" s="105"/>
      <c r="E10" s="106">
        <f t="shared" si="0"/>
        <v>776380252.86760008</v>
      </c>
    </row>
    <row r="11" spans="2:5" x14ac:dyDescent="0.2">
      <c r="B11" s="159" t="s">
        <v>847</v>
      </c>
      <c r="C11" s="160">
        <v>935862770.18789995</v>
      </c>
      <c r="D11" s="105">
        <f>C11*5%</f>
        <v>46793138.509395003</v>
      </c>
      <c r="E11" s="106">
        <f t="shared" si="0"/>
        <v>982655908.69729495</v>
      </c>
    </row>
    <row r="12" spans="2:5" x14ac:dyDescent="0.2">
      <c r="B12" s="159" t="s">
        <v>848</v>
      </c>
      <c r="C12" s="160">
        <v>562900000</v>
      </c>
      <c r="D12" s="105"/>
      <c r="E12" s="106">
        <f t="shared" si="0"/>
        <v>562900000</v>
      </c>
    </row>
    <row r="13" spans="2:5" x14ac:dyDescent="0.2">
      <c r="B13" s="110" t="s">
        <v>104</v>
      </c>
      <c r="C13" s="105">
        <f>C6*5%</f>
        <v>3410627843.8881741</v>
      </c>
      <c r="D13" s="105"/>
      <c r="E13" s="106">
        <f t="shared" si="0"/>
        <v>3410627843.8881741</v>
      </c>
    </row>
    <row r="14" spans="2:5" ht="17" thickBot="1" x14ac:dyDescent="0.25">
      <c r="B14" s="111" t="s">
        <v>105</v>
      </c>
      <c r="C14" s="112">
        <f>C6*5%</f>
        <v>3410627843.8881741</v>
      </c>
      <c r="D14" s="112"/>
      <c r="E14" s="106">
        <f t="shared" si="0"/>
        <v>3410627843.8881741</v>
      </c>
    </row>
    <row r="15" spans="2:5" ht="17" thickBot="1" x14ac:dyDescent="0.25">
      <c r="C15" s="54">
        <f>SUM(C6:C14)</f>
        <v>85834187727.639084</v>
      </c>
      <c r="D15" s="69">
        <f>SUM(D6:D14)</f>
        <v>453359414.1065836</v>
      </c>
      <c r="E15" s="68">
        <f>+C15+D15</f>
        <v>86287547141.745667</v>
      </c>
    </row>
  </sheetData>
  <mergeCells count="2">
    <mergeCell ref="B2:E2"/>
    <mergeCell ref="B3:E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O116"/>
  <sheetViews>
    <sheetView showGridLines="0" topLeftCell="F1" zoomScale="90" zoomScaleNormal="90" workbookViewId="0">
      <selection activeCell="G20" sqref="G20"/>
    </sheetView>
  </sheetViews>
  <sheetFormatPr baseColWidth="10" defaultColWidth="11" defaultRowHeight="12" x14ac:dyDescent="0.15"/>
  <cols>
    <col min="1" max="1" width="1.33203125" style="24" customWidth="1"/>
    <col min="2" max="2" width="13.6640625" style="78" customWidth="1"/>
    <col min="3" max="3" width="16.6640625" style="78" customWidth="1"/>
    <col min="4" max="4" width="14.1640625" style="24" customWidth="1"/>
    <col min="5" max="5" width="32.1640625" style="24" customWidth="1"/>
    <col min="6" max="6" width="48.5" style="25" customWidth="1"/>
    <col min="7" max="7" width="33.33203125" style="25" customWidth="1"/>
    <col min="8" max="8" width="18.6640625" style="24" customWidth="1"/>
    <col min="9" max="9" width="28.5" style="24" customWidth="1"/>
    <col min="10" max="10" width="13.83203125" style="24" customWidth="1"/>
    <col min="11" max="11" width="15.83203125" style="24" customWidth="1"/>
    <col min="12" max="16384" width="11" style="24"/>
  </cols>
  <sheetData>
    <row r="2" spans="2:15" ht="15.75" customHeight="1" x14ac:dyDescent="0.15">
      <c r="B2" s="239" t="s">
        <v>646</v>
      </c>
      <c r="C2" s="239"/>
      <c r="D2" s="239"/>
      <c r="E2" s="239"/>
      <c r="F2" s="239"/>
      <c r="G2" s="239"/>
      <c r="H2" s="239"/>
      <c r="I2" s="239"/>
      <c r="J2" s="239"/>
      <c r="K2" s="239"/>
    </row>
    <row r="3" spans="2:15" ht="15.75" customHeight="1" x14ac:dyDescent="0.15">
      <c r="B3" s="239" t="s">
        <v>91</v>
      </c>
      <c r="C3" s="239"/>
      <c r="D3" s="239"/>
      <c r="E3" s="239"/>
      <c r="F3" s="239"/>
      <c r="G3" s="239"/>
      <c r="H3" s="239"/>
      <c r="I3" s="239"/>
      <c r="J3" s="239"/>
      <c r="K3" s="239"/>
    </row>
    <row r="4" spans="2:15" ht="12" customHeight="1" x14ac:dyDescent="0.15"/>
    <row r="5" spans="2:15" ht="12" customHeight="1" x14ac:dyDescent="0.15">
      <c r="B5" s="240" t="s">
        <v>106</v>
      </c>
      <c r="C5" s="240"/>
      <c r="D5" s="240"/>
      <c r="E5" s="240"/>
      <c r="F5" s="240"/>
      <c r="G5" s="240"/>
      <c r="H5" s="240"/>
      <c r="I5" s="240"/>
      <c r="J5" s="240"/>
      <c r="K5" s="240"/>
    </row>
    <row r="6" spans="2:15" ht="53.25" customHeight="1" x14ac:dyDescent="0.15">
      <c r="B6" s="126" t="s">
        <v>116</v>
      </c>
      <c r="C6" s="126" t="s">
        <v>117</v>
      </c>
      <c r="D6" s="126" t="s">
        <v>118</v>
      </c>
      <c r="E6" s="126" t="s">
        <v>119</v>
      </c>
      <c r="F6" s="126" t="s">
        <v>120</v>
      </c>
      <c r="G6" s="126" t="s">
        <v>121</v>
      </c>
      <c r="H6" s="126" t="s">
        <v>122</v>
      </c>
      <c r="I6" s="126" t="s">
        <v>123</v>
      </c>
      <c r="J6" s="126" t="s">
        <v>124</v>
      </c>
      <c r="K6" s="126" t="s">
        <v>125</v>
      </c>
      <c r="L6" s="41"/>
      <c r="M6" s="41"/>
      <c r="N6" s="41"/>
      <c r="O6" s="41"/>
    </row>
    <row r="7" spans="2:15" ht="14" x14ac:dyDescent="0.15">
      <c r="B7" s="114">
        <v>1</v>
      </c>
      <c r="C7" s="115">
        <v>8100269</v>
      </c>
      <c r="D7" s="115" t="s">
        <v>126</v>
      </c>
      <c r="E7" s="116" t="s">
        <v>127</v>
      </c>
      <c r="F7" s="116" t="s">
        <v>128</v>
      </c>
      <c r="G7" s="116" t="s">
        <v>129</v>
      </c>
      <c r="H7" s="116" t="s">
        <v>130</v>
      </c>
      <c r="I7" s="115" t="s">
        <v>108</v>
      </c>
      <c r="J7" s="118">
        <v>1272.6300000000001</v>
      </c>
      <c r="K7" s="119">
        <v>942772086.38140309</v>
      </c>
    </row>
    <row r="8" spans="2:15" ht="14" x14ac:dyDescent="0.15">
      <c r="B8" s="115">
        <v>2</v>
      </c>
      <c r="C8" s="120">
        <v>400015219</v>
      </c>
      <c r="D8" s="120" t="s">
        <v>131</v>
      </c>
      <c r="E8" s="121" t="s">
        <v>132</v>
      </c>
      <c r="F8" s="121" t="s">
        <v>133</v>
      </c>
      <c r="G8" s="122" t="s">
        <v>134</v>
      </c>
      <c r="H8" s="116" t="s">
        <v>135</v>
      </c>
      <c r="I8" s="115" t="s">
        <v>136</v>
      </c>
      <c r="J8" s="118">
        <v>70.91</v>
      </c>
      <c r="K8" s="119">
        <v>11551138.369101817</v>
      </c>
    </row>
    <row r="9" spans="2:15" ht="14" x14ac:dyDescent="0.15">
      <c r="B9" s="115">
        <v>3</v>
      </c>
      <c r="C9" s="115">
        <v>8100524</v>
      </c>
      <c r="D9" s="115" t="s">
        <v>137</v>
      </c>
      <c r="E9" s="116" t="s">
        <v>138</v>
      </c>
      <c r="F9" s="116" t="s">
        <v>139</v>
      </c>
      <c r="G9" s="116" t="s">
        <v>140</v>
      </c>
      <c r="H9" s="116" t="s">
        <v>141</v>
      </c>
      <c r="I9" s="115" t="s">
        <v>107</v>
      </c>
      <c r="J9" s="118">
        <v>215.81</v>
      </c>
      <c r="K9" s="119">
        <v>64293171.394716285</v>
      </c>
    </row>
    <row r="10" spans="2:15" ht="14" x14ac:dyDescent="0.15">
      <c r="B10" s="114">
        <v>4</v>
      </c>
      <c r="C10" s="115">
        <v>8100768</v>
      </c>
      <c r="D10" s="115" t="s">
        <v>142</v>
      </c>
      <c r="E10" s="116" t="s">
        <v>143</v>
      </c>
      <c r="F10" s="116" t="s">
        <v>144</v>
      </c>
      <c r="G10" s="116" t="s">
        <v>145</v>
      </c>
      <c r="H10" s="116" t="s">
        <v>130</v>
      </c>
      <c r="I10" s="115" t="s">
        <v>108</v>
      </c>
      <c r="J10" s="118">
        <v>995.05</v>
      </c>
      <c r="K10" s="119">
        <v>421249134.45421189</v>
      </c>
    </row>
    <row r="11" spans="2:15" ht="14" x14ac:dyDescent="0.15">
      <c r="B11" s="115">
        <v>5</v>
      </c>
      <c r="C11" s="115">
        <v>1082678</v>
      </c>
      <c r="D11" s="115" t="s">
        <v>146</v>
      </c>
      <c r="E11" s="116" t="s">
        <v>147</v>
      </c>
      <c r="F11" s="116" t="s">
        <v>148</v>
      </c>
      <c r="G11" s="116" t="s">
        <v>149</v>
      </c>
      <c r="H11" s="116" t="s">
        <v>150</v>
      </c>
      <c r="I11" s="115" t="s">
        <v>108</v>
      </c>
      <c r="J11" s="118">
        <v>984.04</v>
      </c>
      <c r="K11" s="119">
        <v>680355349.01241803</v>
      </c>
    </row>
    <row r="12" spans="2:15" ht="14" x14ac:dyDescent="0.15">
      <c r="B12" s="115">
        <v>6</v>
      </c>
      <c r="C12" s="115">
        <v>1082679</v>
      </c>
      <c r="D12" s="115" t="s">
        <v>151</v>
      </c>
      <c r="E12" s="116" t="s">
        <v>152</v>
      </c>
      <c r="F12" s="116" t="s">
        <v>153</v>
      </c>
      <c r="G12" s="116" t="s">
        <v>154</v>
      </c>
      <c r="H12" s="116" t="s">
        <v>130</v>
      </c>
      <c r="I12" s="115" t="s">
        <v>108</v>
      </c>
      <c r="J12" s="118">
        <v>1831.2</v>
      </c>
      <c r="K12" s="119">
        <v>934998635.73663938</v>
      </c>
    </row>
    <row r="13" spans="2:15" ht="14" x14ac:dyDescent="0.15">
      <c r="B13" s="114">
        <v>7</v>
      </c>
      <c r="C13" s="115">
        <v>8101936</v>
      </c>
      <c r="D13" s="115" t="s">
        <v>155</v>
      </c>
      <c r="E13" s="116" t="s">
        <v>156</v>
      </c>
      <c r="F13" s="116" t="s">
        <v>157</v>
      </c>
      <c r="G13" s="116" t="s">
        <v>158</v>
      </c>
      <c r="H13" s="116" t="s">
        <v>159</v>
      </c>
      <c r="I13" s="115" t="s">
        <v>160</v>
      </c>
      <c r="J13" s="118">
        <v>202.46</v>
      </c>
      <c r="K13" s="119">
        <v>34252348.22583694</v>
      </c>
    </row>
    <row r="14" spans="2:15" ht="14" x14ac:dyDescent="0.15">
      <c r="B14" s="115">
        <v>8</v>
      </c>
      <c r="C14" s="115">
        <v>8102858</v>
      </c>
      <c r="D14" s="115" t="s">
        <v>161</v>
      </c>
      <c r="E14" s="116" t="s">
        <v>162</v>
      </c>
      <c r="F14" s="116" t="s">
        <v>163</v>
      </c>
      <c r="G14" s="116" t="s">
        <v>164</v>
      </c>
      <c r="H14" s="116" t="s">
        <v>130</v>
      </c>
      <c r="I14" s="115" t="s">
        <v>108</v>
      </c>
      <c r="J14" s="118">
        <v>1862.1</v>
      </c>
      <c r="K14" s="119">
        <v>910937371.40579104</v>
      </c>
    </row>
    <row r="15" spans="2:15" ht="14" x14ac:dyDescent="0.15">
      <c r="B15" s="115">
        <v>9</v>
      </c>
      <c r="C15" s="115">
        <v>8103059</v>
      </c>
      <c r="D15" s="115" t="s">
        <v>165</v>
      </c>
      <c r="E15" s="116" t="s">
        <v>166</v>
      </c>
      <c r="F15" s="116" t="s">
        <v>167</v>
      </c>
      <c r="G15" s="116" t="s">
        <v>168</v>
      </c>
      <c r="H15" s="116" t="s">
        <v>169</v>
      </c>
      <c r="I15" s="115" t="s">
        <v>170</v>
      </c>
      <c r="J15" s="118">
        <v>108.1</v>
      </c>
      <c r="K15" s="119">
        <v>40591181.424731232</v>
      </c>
    </row>
    <row r="16" spans="2:15" ht="14" x14ac:dyDescent="0.15">
      <c r="B16" s="114">
        <v>10</v>
      </c>
      <c r="C16" s="115">
        <v>8103060</v>
      </c>
      <c r="D16" s="115" t="s">
        <v>171</v>
      </c>
      <c r="E16" s="116" t="s">
        <v>172</v>
      </c>
      <c r="F16" s="116" t="s">
        <v>173</v>
      </c>
      <c r="G16" s="116" t="s">
        <v>174</v>
      </c>
      <c r="H16" s="116" t="s">
        <v>175</v>
      </c>
      <c r="I16" s="115" t="s">
        <v>112</v>
      </c>
      <c r="J16" s="118">
        <v>3416.52</v>
      </c>
      <c r="K16" s="119">
        <v>1588221077.2265418</v>
      </c>
    </row>
    <row r="17" spans="2:11" ht="14" x14ac:dyDescent="0.15">
      <c r="B17" s="115">
        <v>11</v>
      </c>
      <c r="C17" s="115">
        <v>8103061</v>
      </c>
      <c r="D17" s="115" t="s">
        <v>176</v>
      </c>
      <c r="E17" s="116" t="s">
        <v>177</v>
      </c>
      <c r="F17" s="116" t="s">
        <v>178</v>
      </c>
      <c r="G17" s="116" t="s">
        <v>179</v>
      </c>
      <c r="H17" s="116" t="s">
        <v>150</v>
      </c>
      <c r="I17" s="115" t="s">
        <v>170</v>
      </c>
      <c r="J17" s="118">
        <v>690.21</v>
      </c>
      <c r="K17" s="119">
        <v>377113544.38794482</v>
      </c>
    </row>
    <row r="18" spans="2:11" ht="14" x14ac:dyDescent="0.15">
      <c r="B18" s="115">
        <v>12</v>
      </c>
      <c r="C18" s="120">
        <v>8103542</v>
      </c>
      <c r="D18" s="120" t="s">
        <v>180</v>
      </c>
      <c r="E18" s="121" t="s">
        <v>181</v>
      </c>
      <c r="F18" s="121" t="s">
        <v>182</v>
      </c>
      <c r="G18" s="122" t="s">
        <v>183</v>
      </c>
      <c r="H18" s="121" t="s">
        <v>141</v>
      </c>
      <c r="I18" s="115" t="s">
        <v>160</v>
      </c>
      <c r="J18" s="118">
        <v>750.79</v>
      </c>
      <c r="K18" s="119">
        <v>974685416.93802524</v>
      </c>
    </row>
    <row r="19" spans="2:11" ht="14" x14ac:dyDescent="0.15">
      <c r="B19" s="114">
        <v>13</v>
      </c>
      <c r="C19" s="115">
        <v>8103543</v>
      </c>
      <c r="D19" s="115" t="s">
        <v>184</v>
      </c>
      <c r="E19" s="116" t="s">
        <v>185</v>
      </c>
      <c r="F19" s="116" t="s">
        <v>186</v>
      </c>
      <c r="G19" s="116" t="s">
        <v>187</v>
      </c>
      <c r="H19" s="116" t="s">
        <v>141</v>
      </c>
      <c r="I19" s="115" t="s">
        <v>160</v>
      </c>
      <c r="J19" s="118">
        <v>313.55</v>
      </c>
      <c r="K19" s="119">
        <v>400608240.28830528</v>
      </c>
    </row>
    <row r="20" spans="2:11" ht="14" x14ac:dyDescent="0.15">
      <c r="B20" s="115">
        <v>14</v>
      </c>
      <c r="C20" s="115">
        <v>8103788</v>
      </c>
      <c r="D20" s="115" t="s">
        <v>188</v>
      </c>
      <c r="E20" s="116" t="s">
        <v>189</v>
      </c>
      <c r="F20" s="116" t="s">
        <v>190</v>
      </c>
      <c r="G20" s="116" t="s">
        <v>191</v>
      </c>
      <c r="H20" s="116" t="s">
        <v>141</v>
      </c>
      <c r="I20" s="115" t="s">
        <v>107</v>
      </c>
      <c r="J20" s="118">
        <v>144.1</v>
      </c>
      <c r="K20" s="119">
        <v>4579121.1318706097</v>
      </c>
    </row>
    <row r="21" spans="2:11" ht="14" x14ac:dyDescent="0.15">
      <c r="B21" s="115">
        <v>15</v>
      </c>
      <c r="C21" s="115">
        <v>21479824</v>
      </c>
      <c r="D21" s="115" t="s">
        <v>193</v>
      </c>
      <c r="E21" s="116" t="s">
        <v>194</v>
      </c>
      <c r="F21" s="116" t="s">
        <v>192</v>
      </c>
      <c r="G21" s="116" t="s">
        <v>195</v>
      </c>
      <c r="H21" s="116" t="s">
        <v>159</v>
      </c>
      <c r="I21" s="115" t="s">
        <v>107</v>
      </c>
      <c r="J21" s="118">
        <v>66</v>
      </c>
      <c r="K21" s="119">
        <v>8614542.0952380951</v>
      </c>
    </row>
    <row r="22" spans="2:11" ht="14" x14ac:dyDescent="0.15">
      <c r="B22" s="114">
        <v>16</v>
      </c>
      <c r="C22" s="115">
        <v>5634276</v>
      </c>
      <c r="D22" s="115" t="s">
        <v>196</v>
      </c>
      <c r="E22" s="116" t="s">
        <v>197</v>
      </c>
      <c r="F22" s="116" t="s">
        <v>198</v>
      </c>
      <c r="G22" s="116" t="s">
        <v>199</v>
      </c>
      <c r="H22" s="116" t="s">
        <v>159</v>
      </c>
      <c r="I22" s="115" t="s">
        <v>107</v>
      </c>
      <c r="J22" s="118">
        <v>68</v>
      </c>
      <c r="K22" s="119">
        <v>5881041</v>
      </c>
    </row>
    <row r="23" spans="2:11" ht="14" x14ac:dyDescent="0.15">
      <c r="B23" s="115">
        <v>17</v>
      </c>
      <c r="C23" s="115">
        <v>21383102</v>
      </c>
      <c r="D23" s="115" t="s">
        <v>200</v>
      </c>
      <c r="E23" s="116" t="s">
        <v>201</v>
      </c>
      <c r="F23" s="116" t="s">
        <v>192</v>
      </c>
      <c r="G23" s="116" t="s">
        <v>202</v>
      </c>
      <c r="H23" s="116" t="s">
        <v>159</v>
      </c>
      <c r="I23" s="115" t="s">
        <v>107</v>
      </c>
      <c r="J23" s="118">
        <v>66</v>
      </c>
      <c r="K23" s="119">
        <v>9189765.5</v>
      </c>
    </row>
    <row r="24" spans="2:11" ht="14" x14ac:dyDescent="0.15">
      <c r="B24" s="115">
        <v>18</v>
      </c>
      <c r="C24" s="115">
        <v>21383112</v>
      </c>
      <c r="D24" s="115" t="s">
        <v>203</v>
      </c>
      <c r="E24" s="116" t="s">
        <v>204</v>
      </c>
      <c r="F24" s="116" t="s">
        <v>192</v>
      </c>
      <c r="G24" s="116" t="s">
        <v>205</v>
      </c>
      <c r="H24" s="116" t="s">
        <v>159</v>
      </c>
      <c r="I24" s="115" t="s">
        <v>107</v>
      </c>
      <c r="J24" s="118">
        <v>66</v>
      </c>
      <c r="K24" s="119">
        <v>7175411.5</v>
      </c>
    </row>
    <row r="25" spans="2:11" ht="14" x14ac:dyDescent="0.15">
      <c r="B25" s="114">
        <v>19</v>
      </c>
      <c r="C25" s="115">
        <v>5672348</v>
      </c>
      <c r="D25" s="115" t="s">
        <v>206</v>
      </c>
      <c r="E25" s="116" t="s">
        <v>207</v>
      </c>
      <c r="F25" s="116" t="s">
        <v>192</v>
      </c>
      <c r="G25" s="116" t="s">
        <v>208</v>
      </c>
      <c r="H25" s="116" t="s">
        <v>159</v>
      </c>
      <c r="I25" s="115" t="s">
        <v>107</v>
      </c>
      <c r="J25" s="118">
        <v>66</v>
      </c>
      <c r="K25" s="119">
        <v>7730632</v>
      </c>
    </row>
    <row r="26" spans="2:11" ht="14" x14ac:dyDescent="0.15">
      <c r="B26" s="115">
        <v>20</v>
      </c>
      <c r="C26" s="115">
        <v>21377226</v>
      </c>
      <c r="D26" s="115" t="s">
        <v>209</v>
      </c>
      <c r="E26" s="116" t="s">
        <v>210</v>
      </c>
      <c r="F26" s="116" t="s">
        <v>211</v>
      </c>
      <c r="G26" s="116" t="s">
        <v>212</v>
      </c>
      <c r="H26" s="116" t="s">
        <v>159</v>
      </c>
      <c r="I26" s="115" t="s">
        <v>107</v>
      </c>
      <c r="J26" s="118">
        <v>66</v>
      </c>
      <c r="K26" s="119">
        <v>6256105.5</v>
      </c>
    </row>
    <row r="27" spans="2:11" ht="14" x14ac:dyDescent="0.15">
      <c r="B27" s="115">
        <v>21</v>
      </c>
      <c r="C27" s="115">
        <v>21377234</v>
      </c>
      <c r="D27" s="115" t="s">
        <v>213</v>
      </c>
      <c r="E27" s="116" t="s">
        <v>214</v>
      </c>
      <c r="F27" s="116" t="s">
        <v>211</v>
      </c>
      <c r="G27" s="116" t="s">
        <v>215</v>
      </c>
      <c r="H27" s="116" t="s">
        <v>159</v>
      </c>
      <c r="I27" s="115" t="s">
        <v>107</v>
      </c>
      <c r="J27" s="118">
        <v>66</v>
      </c>
      <c r="K27" s="119">
        <v>6180514</v>
      </c>
    </row>
    <row r="28" spans="2:11" ht="14" x14ac:dyDescent="0.15">
      <c r="B28" s="114">
        <v>22</v>
      </c>
      <c r="C28" s="115">
        <v>1108035</v>
      </c>
      <c r="D28" s="115" t="s">
        <v>216</v>
      </c>
      <c r="E28" s="116" t="s">
        <v>217</v>
      </c>
      <c r="F28" s="116" t="s">
        <v>218</v>
      </c>
      <c r="G28" s="116" t="s">
        <v>219</v>
      </c>
      <c r="H28" s="116" t="s">
        <v>159</v>
      </c>
      <c r="I28" s="115" t="s">
        <v>107</v>
      </c>
      <c r="J28" s="118">
        <v>66</v>
      </c>
      <c r="K28" s="119">
        <v>7785500</v>
      </c>
    </row>
    <row r="29" spans="2:11" ht="14" x14ac:dyDescent="0.15">
      <c r="B29" s="115">
        <v>23</v>
      </c>
      <c r="C29" s="115">
        <v>5672337</v>
      </c>
      <c r="D29" s="115" t="s">
        <v>220</v>
      </c>
      <c r="E29" s="116" t="s">
        <v>221</v>
      </c>
      <c r="F29" s="116" t="s">
        <v>222</v>
      </c>
      <c r="G29" s="116" t="s">
        <v>223</v>
      </c>
      <c r="H29" s="116" t="s">
        <v>159</v>
      </c>
      <c r="I29" s="115" t="s">
        <v>107</v>
      </c>
      <c r="J29" s="118">
        <v>114.35</v>
      </c>
      <c r="K29" s="119">
        <v>18970697.970335461</v>
      </c>
    </row>
    <row r="30" spans="2:11" ht="14" x14ac:dyDescent="0.15">
      <c r="B30" s="115">
        <v>24</v>
      </c>
      <c r="C30" s="115">
        <v>21417328</v>
      </c>
      <c r="D30" s="115" t="s">
        <v>224</v>
      </c>
      <c r="E30" s="116" t="s">
        <v>225</v>
      </c>
      <c r="F30" s="116" t="s">
        <v>192</v>
      </c>
      <c r="G30" s="116" t="s">
        <v>226</v>
      </c>
      <c r="H30" s="116" t="s">
        <v>159</v>
      </c>
      <c r="I30" s="115" t="s">
        <v>107</v>
      </c>
      <c r="J30" s="118">
        <v>69</v>
      </c>
      <c r="K30" s="119">
        <v>7995761.1860465119</v>
      </c>
    </row>
    <row r="31" spans="2:11" ht="14" x14ac:dyDescent="0.15">
      <c r="B31" s="114">
        <v>25</v>
      </c>
      <c r="C31" s="115">
        <v>21383059</v>
      </c>
      <c r="D31" s="115" t="s">
        <v>227</v>
      </c>
      <c r="E31" s="116" t="s">
        <v>228</v>
      </c>
      <c r="F31" s="116" t="s">
        <v>192</v>
      </c>
      <c r="G31" s="116" t="s">
        <v>229</v>
      </c>
      <c r="H31" s="116" t="s">
        <v>159</v>
      </c>
      <c r="I31" s="115" t="s">
        <v>107</v>
      </c>
      <c r="J31" s="118">
        <v>60</v>
      </c>
      <c r="K31" s="119">
        <v>6194104.5</v>
      </c>
    </row>
    <row r="32" spans="2:11" ht="14" x14ac:dyDescent="0.15">
      <c r="B32" s="115">
        <v>26</v>
      </c>
      <c r="C32" s="115">
        <v>21372346</v>
      </c>
      <c r="D32" s="115" t="s">
        <v>230</v>
      </c>
      <c r="E32" s="116" t="s">
        <v>231</v>
      </c>
      <c r="F32" s="116" t="s">
        <v>211</v>
      </c>
      <c r="G32" s="116" t="s">
        <v>232</v>
      </c>
      <c r="H32" s="116" t="s">
        <v>159</v>
      </c>
      <c r="I32" s="115" t="s">
        <v>107</v>
      </c>
      <c r="J32" s="118">
        <v>72</v>
      </c>
      <c r="K32" s="119">
        <v>7944273</v>
      </c>
    </row>
    <row r="33" spans="2:11" ht="14" x14ac:dyDescent="0.15">
      <c r="B33" s="115">
        <v>27</v>
      </c>
      <c r="C33" s="115">
        <v>21371815</v>
      </c>
      <c r="D33" s="115" t="s">
        <v>233</v>
      </c>
      <c r="E33" s="116" t="s">
        <v>234</v>
      </c>
      <c r="F33" s="116" t="s">
        <v>192</v>
      </c>
      <c r="G33" s="116" t="s">
        <v>235</v>
      </c>
      <c r="H33" s="116" t="s">
        <v>159</v>
      </c>
      <c r="I33" s="115" t="s">
        <v>107</v>
      </c>
      <c r="J33" s="118">
        <v>72</v>
      </c>
      <c r="K33" s="119">
        <v>8245397.5</v>
      </c>
    </row>
    <row r="34" spans="2:11" ht="14" x14ac:dyDescent="0.15">
      <c r="B34" s="114">
        <v>28</v>
      </c>
      <c r="C34" s="115">
        <v>21464987</v>
      </c>
      <c r="D34" s="115" t="s">
        <v>236</v>
      </c>
      <c r="E34" s="116" t="s">
        <v>237</v>
      </c>
      <c r="F34" s="116" t="s">
        <v>192</v>
      </c>
      <c r="G34" s="116" t="s">
        <v>238</v>
      </c>
      <c r="H34" s="116" t="s">
        <v>159</v>
      </c>
      <c r="I34" s="115" t="s">
        <v>107</v>
      </c>
      <c r="J34" s="118">
        <v>60</v>
      </c>
      <c r="K34" s="119">
        <v>6527364</v>
      </c>
    </row>
    <row r="35" spans="2:11" ht="14" x14ac:dyDescent="0.15">
      <c r="B35" s="115">
        <v>29</v>
      </c>
      <c r="C35" s="115">
        <v>21479827</v>
      </c>
      <c r="D35" s="115" t="s">
        <v>239</v>
      </c>
      <c r="E35" s="116" t="s">
        <v>240</v>
      </c>
      <c r="F35" s="116" t="s">
        <v>192</v>
      </c>
      <c r="G35" s="116" t="s">
        <v>241</v>
      </c>
      <c r="H35" s="116" t="s">
        <v>159</v>
      </c>
      <c r="I35" s="115" t="s">
        <v>107</v>
      </c>
      <c r="J35" s="118">
        <v>69</v>
      </c>
      <c r="K35" s="119">
        <v>9309435.0697674416</v>
      </c>
    </row>
    <row r="36" spans="2:11" ht="14" x14ac:dyDescent="0.15">
      <c r="B36" s="115">
        <v>30</v>
      </c>
      <c r="C36" s="115">
        <v>21479831</v>
      </c>
      <c r="D36" s="115" t="s">
        <v>242</v>
      </c>
      <c r="E36" s="116" t="s">
        <v>243</v>
      </c>
      <c r="F36" s="116" t="s">
        <v>192</v>
      </c>
      <c r="G36" s="116" t="s">
        <v>244</v>
      </c>
      <c r="H36" s="116" t="s">
        <v>159</v>
      </c>
      <c r="I36" s="115" t="s">
        <v>107</v>
      </c>
      <c r="J36" s="118">
        <v>69</v>
      </c>
      <c r="K36" s="119">
        <v>9245041.4883720931</v>
      </c>
    </row>
    <row r="37" spans="2:11" ht="14" x14ac:dyDescent="0.15">
      <c r="B37" s="114">
        <v>31</v>
      </c>
      <c r="C37" s="115">
        <v>5672398</v>
      </c>
      <c r="D37" s="115" t="s">
        <v>245</v>
      </c>
      <c r="E37" s="116" t="s">
        <v>246</v>
      </c>
      <c r="F37" s="116" t="s">
        <v>192</v>
      </c>
      <c r="G37" s="116" t="s">
        <v>247</v>
      </c>
      <c r="H37" s="116" t="s">
        <v>159</v>
      </c>
      <c r="I37" s="115" t="s">
        <v>107</v>
      </c>
      <c r="J37" s="118">
        <v>60</v>
      </c>
      <c r="K37" s="119">
        <v>5871338.5</v>
      </c>
    </row>
    <row r="38" spans="2:11" ht="14" x14ac:dyDescent="0.15">
      <c r="B38" s="115">
        <v>32</v>
      </c>
      <c r="C38" s="115">
        <v>8123802</v>
      </c>
      <c r="D38" s="115" t="s">
        <v>248</v>
      </c>
      <c r="E38" s="116" t="s">
        <v>249</v>
      </c>
      <c r="F38" s="116" t="s">
        <v>250</v>
      </c>
      <c r="G38" s="116" t="s">
        <v>251</v>
      </c>
      <c r="H38" s="116" t="s">
        <v>252</v>
      </c>
      <c r="I38" s="115" t="s">
        <v>107</v>
      </c>
      <c r="J38" s="118">
        <v>274.56</v>
      </c>
      <c r="K38" s="119">
        <v>2101484.5052474081</v>
      </c>
    </row>
    <row r="39" spans="2:11" ht="14" x14ac:dyDescent="0.15">
      <c r="B39" s="115">
        <v>33</v>
      </c>
      <c r="C39" s="115">
        <v>8115773</v>
      </c>
      <c r="D39" s="115" t="s">
        <v>253</v>
      </c>
      <c r="E39" s="116" t="s">
        <v>254</v>
      </c>
      <c r="F39" s="116" t="s">
        <v>255</v>
      </c>
      <c r="G39" s="116" t="s">
        <v>256</v>
      </c>
      <c r="H39" s="116" t="s">
        <v>130</v>
      </c>
      <c r="I39" s="115" t="s">
        <v>108</v>
      </c>
      <c r="J39" s="118">
        <v>10362.69</v>
      </c>
      <c r="K39" s="119">
        <v>1100570755.0055871</v>
      </c>
    </row>
    <row r="40" spans="2:11" ht="14" x14ac:dyDescent="0.15">
      <c r="B40" s="114">
        <v>34</v>
      </c>
      <c r="C40" s="115">
        <v>8122621</v>
      </c>
      <c r="D40" s="115" t="s">
        <v>257</v>
      </c>
      <c r="E40" s="116" t="s">
        <v>258</v>
      </c>
      <c r="F40" s="116" t="s">
        <v>259</v>
      </c>
      <c r="G40" s="116" t="s">
        <v>260</v>
      </c>
      <c r="H40" s="116" t="s">
        <v>141</v>
      </c>
      <c r="I40" s="115" t="s">
        <v>109</v>
      </c>
      <c r="J40" s="118">
        <v>94.33</v>
      </c>
      <c r="K40" s="119">
        <v>2469676.3591144765</v>
      </c>
    </row>
    <row r="41" spans="2:11" ht="14" x14ac:dyDescent="0.15">
      <c r="B41" s="115">
        <v>35</v>
      </c>
      <c r="C41" s="115">
        <v>8123876</v>
      </c>
      <c r="D41" s="115" t="s">
        <v>261</v>
      </c>
      <c r="E41" s="116" t="s">
        <v>262</v>
      </c>
      <c r="F41" s="116" t="s">
        <v>263</v>
      </c>
      <c r="G41" s="116" t="s">
        <v>264</v>
      </c>
      <c r="H41" s="116" t="s">
        <v>159</v>
      </c>
      <c r="I41" s="115" t="s">
        <v>107</v>
      </c>
      <c r="J41" s="118">
        <v>56.77</v>
      </c>
      <c r="K41" s="119">
        <v>9452142.1273622196</v>
      </c>
    </row>
    <row r="42" spans="2:11" ht="14" x14ac:dyDescent="0.15">
      <c r="B42" s="115">
        <v>36</v>
      </c>
      <c r="C42" s="115">
        <v>8123840</v>
      </c>
      <c r="D42" s="115" t="s">
        <v>265</v>
      </c>
      <c r="E42" s="116" t="s">
        <v>266</v>
      </c>
      <c r="F42" s="116" t="s">
        <v>267</v>
      </c>
      <c r="G42" s="116" t="s">
        <v>268</v>
      </c>
      <c r="H42" s="116" t="s">
        <v>150</v>
      </c>
      <c r="I42" s="115" t="s">
        <v>269</v>
      </c>
      <c r="J42" s="118">
        <v>0</v>
      </c>
      <c r="K42" s="119">
        <v>9418045398</v>
      </c>
    </row>
    <row r="43" spans="2:11" ht="14" x14ac:dyDescent="0.15">
      <c r="B43" s="114">
        <v>37</v>
      </c>
      <c r="C43" s="115">
        <v>8123806</v>
      </c>
      <c r="D43" s="115" t="s">
        <v>270</v>
      </c>
      <c r="E43" s="116" t="s">
        <v>271</v>
      </c>
      <c r="F43" s="116" t="s">
        <v>272</v>
      </c>
      <c r="G43" s="116" t="s">
        <v>273</v>
      </c>
      <c r="H43" s="116" t="s">
        <v>150</v>
      </c>
      <c r="I43" s="115" t="s">
        <v>108</v>
      </c>
      <c r="J43" s="118">
        <v>8862.93</v>
      </c>
      <c r="K43" s="119">
        <v>7049255694.8285627</v>
      </c>
    </row>
    <row r="44" spans="2:11" ht="14" x14ac:dyDescent="0.15">
      <c r="B44" s="115">
        <v>38</v>
      </c>
      <c r="C44" s="115">
        <v>8104890</v>
      </c>
      <c r="D44" s="115" t="s">
        <v>274</v>
      </c>
      <c r="E44" s="116" t="s">
        <v>275</v>
      </c>
      <c r="F44" s="116" t="s">
        <v>276</v>
      </c>
      <c r="G44" s="116" t="s">
        <v>277</v>
      </c>
      <c r="H44" s="116" t="s">
        <v>169</v>
      </c>
      <c r="I44" s="115" t="s">
        <v>107</v>
      </c>
      <c r="J44" s="118">
        <v>46.46</v>
      </c>
      <c r="K44" s="119">
        <v>2299622.4850318469</v>
      </c>
    </row>
    <row r="45" spans="2:11" ht="14" x14ac:dyDescent="0.15">
      <c r="B45" s="115">
        <v>39</v>
      </c>
      <c r="C45" s="115">
        <v>8105028</v>
      </c>
      <c r="D45" s="115" t="s">
        <v>278</v>
      </c>
      <c r="E45" s="116" t="s">
        <v>279</v>
      </c>
      <c r="F45" s="116" t="s">
        <v>280</v>
      </c>
      <c r="G45" s="116" t="s">
        <v>281</v>
      </c>
      <c r="H45" s="116" t="s">
        <v>130</v>
      </c>
      <c r="I45" s="115" t="s">
        <v>108</v>
      </c>
      <c r="J45" s="118">
        <v>1576.52</v>
      </c>
      <c r="K45" s="119">
        <v>463914587.51934767</v>
      </c>
    </row>
    <row r="46" spans="2:11" ht="14" x14ac:dyDescent="0.15">
      <c r="B46" s="114">
        <v>40</v>
      </c>
      <c r="C46" s="115">
        <v>8105284</v>
      </c>
      <c r="D46" s="115" t="s">
        <v>282</v>
      </c>
      <c r="E46" s="116" t="s">
        <v>283</v>
      </c>
      <c r="F46" s="116" t="s">
        <v>284</v>
      </c>
      <c r="G46" s="116" t="s">
        <v>285</v>
      </c>
      <c r="H46" s="116" t="s">
        <v>252</v>
      </c>
      <c r="I46" s="115" t="s">
        <v>107</v>
      </c>
      <c r="J46" s="118">
        <v>151.37</v>
      </c>
      <c r="K46" s="119">
        <v>121863443.21632172</v>
      </c>
    </row>
    <row r="47" spans="2:11" ht="14" x14ac:dyDescent="0.15">
      <c r="B47" s="115">
        <v>41</v>
      </c>
      <c r="C47" s="115">
        <v>8105789</v>
      </c>
      <c r="D47" s="115" t="s">
        <v>286</v>
      </c>
      <c r="E47" s="116" t="s">
        <v>287</v>
      </c>
      <c r="F47" s="116" t="s">
        <v>288</v>
      </c>
      <c r="G47" s="116" t="s">
        <v>289</v>
      </c>
      <c r="H47" s="116" t="s">
        <v>141</v>
      </c>
      <c r="I47" s="115" t="s">
        <v>109</v>
      </c>
      <c r="J47" s="118">
        <v>172.23</v>
      </c>
      <c r="K47" s="119">
        <v>417337461.64128619</v>
      </c>
    </row>
    <row r="48" spans="2:11" ht="14" x14ac:dyDescent="0.15">
      <c r="B48" s="115">
        <v>42</v>
      </c>
      <c r="C48" s="115">
        <v>8105843</v>
      </c>
      <c r="D48" s="115" t="s">
        <v>290</v>
      </c>
      <c r="E48" s="116" t="s">
        <v>291</v>
      </c>
      <c r="F48" s="121" t="s">
        <v>292</v>
      </c>
      <c r="G48" s="116" t="s">
        <v>293</v>
      </c>
      <c r="H48" s="116" t="s">
        <v>135</v>
      </c>
      <c r="I48" s="115" t="s">
        <v>136</v>
      </c>
      <c r="J48" s="118">
        <v>307.88</v>
      </c>
      <c r="K48" s="119">
        <v>566369578.84995234</v>
      </c>
    </row>
    <row r="49" spans="2:11" ht="14" x14ac:dyDescent="0.15">
      <c r="B49" s="114">
        <v>43</v>
      </c>
      <c r="C49" s="115">
        <v>8105844</v>
      </c>
      <c r="D49" s="115" t="s">
        <v>294</v>
      </c>
      <c r="E49" s="116" t="s">
        <v>295</v>
      </c>
      <c r="F49" s="121" t="s">
        <v>296</v>
      </c>
      <c r="G49" s="116" t="s">
        <v>297</v>
      </c>
      <c r="H49" s="116" t="s">
        <v>175</v>
      </c>
      <c r="I49" s="115" t="s">
        <v>108</v>
      </c>
      <c r="J49" s="118">
        <v>852.06</v>
      </c>
      <c r="K49" s="119">
        <v>1174302352.6593418</v>
      </c>
    </row>
    <row r="50" spans="2:11" ht="14" x14ac:dyDescent="0.15">
      <c r="B50" s="115">
        <v>44</v>
      </c>
      <c r="C50" s="115">
        <v>8106127</v>
      </c>
      <c r="D50" s="115" t="s">
        <v>298</v>
      </c>
      <c r="E50" s="116" t="s">
        <v>299</v>
      </c>
      <c r="F50" s="124" t="s">
        <v>300</v>
      </c>
      <c r="G50" s="116" t="s">
        <v>301</v>
      </c>
      <c r="H50" s="116" t="s">
        <v>159</v>
      </c>
      <c r="I50" s="115" t="s">
        <v>107</v>
      </c>
      <c r="J50" s="118">
        <v>141.84</v>
      </c>
      <c r="K50" s="119">
        <v>114164238.28908442</v>
      </c>
    </row>
    <row r="51" spans="2:11" ht="14" x14ac:dyDescent="0.15">
      <c r="B51" s="115">
        <v>45</v>
      </c>
      <c r="C51" s="115">
        <v>8106173</v>
      </c>
      <c r="D51" s="115" t="s">
        <v>302</v>
      </c>
      <c r="E51" s="116" t="s">
        <v>303</v>
      </c>
      <c r="F51" s="116" t="s">
        <v>304</v>
      </c>
      <c r="G51" s="116" t="s">
        <v>305</v>
      </c>
      <c r="H51" s="116" t="s">
        <v>175</v>
      </c>
      <c r="I51" s="115" t="s">
        <v>107</v>
      </c>
      <c r="J51" s="118">
        <v>308.97000000000003</v>
      </c>
      <c r="K51" s="119">
        <v>265636288.53351694</v>
      </c>
    </row>
    <row r="52" spans="2:11" ht="14" x14ac:dyDescent="0.15">
      <c r="B52" s="114">
        <v>46</v>
      </c>
      <c r="C52" s="115">
        <v>8106274</v>
      </c>
      <c r="D52" s="115" t="s">
        <v>306</v>
      </c>
      <c r="E52" s="116" t="s">
        <v>307</v>
      </c>
      <c r="F52" s="116" t="s">
        <v>308</v>
      </c>
      <c r="G52" s="116" t="s">
        <v>309</v>
      </c>
      <c r="H52" s="116" t="s">
        <v>175</v>
      </c>
      <c r="I52" s="115" t="s">
        <v>109</v>
      </c>
      <c r="J52" s="118">
        <v>5363.26</v>
      </c>
      <c r="K52" s="119">
        <v>9027050180.5655251</v>
      </c>
    </row>
    <row r="53" spans="2:11" ht="14" x14ac:dyDescent="0.15">
      <c r="B53" s="115">
        <v>47</v>
      </c>
      <c r="C53" s="115">
        <v>8106276</v>
      </c>
      <c r="D53" s="115" t="s">
        <v>310</v>
      </c>
      <c r="E53" s="116" t="s">
        <v>311</v>
      </c>
      <c r="F53" s="116" t="s">
        <v>312</v>
      </c>
      <c r="G53" s="116" t="s">
        <v>313</v>
      </c>
      <c r="H53" s="116" t="s">
        <v>175</v>
      </c>
      <c r="I53" s="115" t="s">
        <v>109</v>
      </c>
      <c r="J53" s="118">
        <v>620.09</v>
      </c>
      <c r="K53" s="119">
        <v>1108542880.7173283</v>
      </c>
    </row>
    <row r="54" spans="2:11" ht="14" x14ac:dyDescent="0.15">
      <c r="B54" s="115">
        <v>48</v>
      </c>
      <c r="C54" s="115">
        <v>8106277</v>
      </c>
      <c r="D54" s="115" t="s">
        <v>314</v>
      </c>
      <c r="E54" s="116" t="s">
        <v>315</v>
      </c>
      <c r="F54" s="116" t="s">
        <v>316</v>
      </c>
      <c r="G54" s="116" t="s">
        <v>317</v>
      </c>
      <c r="H54" s="116" t="s">
        <v>175</v>
      </c>
      <c r="I54" s="115" t="s">
        <v>109</v>
      </c>
      <c r="J54" s="118">
        <v>2269.06</v>
      </c>
      <c r="K54" s="119">
        <v>3607540499.0394611</v>
      </c>
    </row>
    <row r="55" spans="2:11" ht="14" x14ac:dyDescent="0.15">
      <c r="B55" s="114">
        <v>49</v>
      </c>
      <c r="C55" s="115">
        <v>8106493</v>
      </c>
      <c r="D55" s="115" t="s">
        <v>318</v>
      </c>
      <c r="E55" s="116" t="s">
        <v>319</v>
      </c>
      <c r="F55" s="116" t="s">
        <v>320</v>
      </c>
      <c r="G55" s="116" t="s">
        <v>321</v>
      </c>
      <c r="H55" s="116" t="s">
        <v>141</v>
      </c>
      <c r="I55" s="115" t="s">
        <v>108</v>
      </c>
      <c r="J55" s="118">
        <v>442.16</v>
      </c>
      <c r="K55" s="119">
        <v>674826776.89567757</v>
      </c>
    </row>
    <row r="56" spans="2:11" ht="14" x14ac:dyDescent="0.15">
      <c r="B56" s="115">
        <v>50</v>
      </c>
      <c r="C56" s="115">
        <v>8106652</v>
      </c>
      <c r="D56" s="115" t="s">
        <v>322</v>
      </c>
      <c r="E56" s="116" t="s">
        <v>323</v>
      </c>
      <c r="F56" s="116" t="s">
        <v>324</v>
      </c>
      <c r="G56" s="116" t="s">
        <v>325</v>
      </c>
      <c r="H56" s="116" t="s">
        <v>175</v>
      </c>
      <c r="I56" s="115" t="s">
        <v>110</v>
      </c>
      <c r="J56" s="118">
        <v>1401.79</v>
      </c>
      <c r="K56" s="119">
        <v>1304355680.1829803</v>
      </c>
    </row>
    <row r="57" spans="2:11" ht="14" x14ac:dyDescent="0.15">
      <c r="B57" s="115">
        <v>51</v>
      </c>
      <c r="C57" s="115">
        <v>8106653</v>
      </c>
      <c r="D57" s="115" t="s">
        <v>326</v>
      </c>
      <c r="E57" s="116" t="s">
        <v>327</v>
      </c>
      <c r="F57" s="116" t="s">
        <v>328</v>
      </c>
      <c r="G57" s="116" t="s">
        <v>329</v>
      </c>
      <c r="H57" s="116" t="s">
        <v>252</v>
      </c>
      <c r="I57" s="115" t="s">
        <v>108</v>
      </c>
      <c r="J57" s="118">
        <v>759.28</v>
      </c>
      <c r="K57" s="119">
        <v>827774900.54479825</v>
      </c>
    </row>
    <row r="58" spans="2:11" ht="14" x14ac:dyDescent="0.15">
      <c r="B58" s="114">
        <v>52</v>
      </c>
      <c r="C58" s="115">
        <v>8123083</v>
      </c>
      <c r="D58" s="115" t="s">
        <v>330</v>
      </c>
      <c r="E58" s="116" t="s">
        <v>331</v>
      </c>
      <c r="F58" s="116" t="s">
        <v>332</v>
      </c>
      <c r="G58" s="116" t="s">
        <v>333</v>
      </c>
      <c r="H58" s="116" t="s">
        <v>334</v>
      </c>
      <c r="I58" s="115" t="s">
        <v>110</v>
      </c>
      <c r="J58" s="118">
        <v>107.57</v>
      </c>
      <c r="K58" s="119">
        <v>121699805</v>
      </c>
    </row>
    <row r="59" spans="2:11" ht="14" x14ac:dyDescent="0.15">
      <c r="B59" s="115">
        <v>53</v>
      </c>
      <c r="C59" s="115">
        <v>8123084</v>
      </c>
      <c r="D59" s="115" t="s">
        <v>335</v>
      </c>
      <c r="E59" s="116" t="s">
        <v>336</v>
      </c>
      <c r="F59" s="116" t="s">
        <v>337</v>
      </c>
      <c r="G59" s="116" t="s">
        <v>338</v>
      </c>
      <c r="H59" s="116" t="s">
        <v>339</v>
      </c>
      <c r="I59" s="115" t="s">
        <v>110</v>
      </c>
      <c r="J59" s="118">
        <v>28.62</v>
      </c>
      <c r="K59" s="119">
        <v>13564138.772408433</v>
      </c>
    </row>
    <row r="60" spans="2:11" ht="14" x14ac:dyDescent="0.15">
      <c r="B60" s="115">
        <v>54</v>
      </c>
      <c r="C60" s="115">
        <v>8106766</v>
      </c>
      <c r="D60" s="115" t="s">
        <v>340</v>
      </c>
      <c r="E60" s="116" t="s">
        <v>341</v>
      </c>
      <c r="F60" s="116" t="s">
        <v>159</v>
      </c>
      <c r="G60" s="116" t="s">
        <v>342</v>
      </c>
      <c r="H60" s="116" t="s">
        <v>159</v>
      </c>
      <c r="I60" s="115" t="s">
        <v>107</v>
      </c>
      <c r="J60" s="118">
        <v>83.78</v>
      </c>
      <c r="K60" s="119">
        <v>38349182.948584735</v>
      </c>
    </row>
    <row r="61" spans="2:11" ht="14" x14ac:dyDescent="0.15">
      <c r="B61" s="114">
        <v>55</v>
      </c>
      <c r="C61" s="115">
        <v>8106817</v>
      </c>
      <c r="D61" s="115" t="s">
        <v>343</v>
      </c>
      <c r="E61" s="116" t="s">
        <v>344</v>
      </c>
      <c r="F61" s="116" t="s">
        <v>252</v>
      </c>
      <c r="G61" s="116" t="s">
        <v>345</v>
      </c>
      <c r="H61" s="116" t="s">
        <v>159</v>
      </c>
      <c r="I61" s="115" t="s">
        <v>107</v>
      </c>
      <c r="J61" s="118">
        <v>36.17</v>
      </c>
      <c r="K61" s="119">
        <v>16901105.043167911</v>
      </c>
    </row>
    <row r="62" spans="2:11" ht="14" x14ac:dyDescent="0.15">
      <c r="B62" s="115">
        <v>56</v>
      </c>
      <c r="C62" s="115">
        <v>8107295</v>
      </c>
      <c r="D62" s="115" t="s">
        <v>346</v>
      </c>
      <c r="E62" s="116" t="s">
        <v>347</v>
      </c>
      <c r="F62" s="116" t="s">
        <v>159</v>
      </c>
      <c r="G62" s="116" t="s">
        <v>348</v>
      </c>
      <c r="H62" s="116" t="s">
        <v>159</v>
      </c>
      <c r="I62" s="115" t="s">
        <v>107</v>
      </c>
      <c r="J62" s="118">
        <v>69.38</v>
      </c>
      <c r="K62" s="119">
        <v>4938054.3216589782</v>
      </c>
    </row>
    <row r="63" spans="2:11" ht="14" x14ac:dyDescent="0.15">
      <c r="B63" s="115">
        <v>57</v>
      </c>
      <c r="C63" s="115">
        <v>8115734</v>
      </c>
      <c r="D63" s="115" t="s">
        <v>349</v>
      </c>
      <c r="E63" s="116" t="s">
        <v>350</v>
      </c>
      <c r="F63" s="116" t="s">
        <v>351</v>
      </c>
      <c r="G63" s="116" t="s">
        <v>352</v>
      </c>
      <c r="H63" s="116" t="s">
        <v>159</v>
      </c>
      <c r="I63" s="115" t="s">
        <v>107</v>
      </c>
      <c r="J63" s="118">
        <v>63</v>
      </c>
      <c r="K63" s="119">
        <v>8081554.5476055099</v>
      </c>
    </row>
    <row r="64" spans="2:11" ht="14" x14ac:dyDescent="0.15">
      <c r="B64" s="114">
        <v>58</v>
      </c>
      <c r="C64" s="115">
        <v>8124011</v>
      </c>
      <c r="D64" s="115" t="s">
        <v>353</v>
      </c>
      <c r="E64" s="116" t="s">
        <v>354</v>
      </c>
      <c r="F64" s="116" t="s">
        <v>355</v>
      </c>
      <c r="G64" s="116" t="s">
        <v>356</v>
      </c>
      <c r="H64" s="116" t="s">
        <v>252</v>
      </c>
      <c r="I64" s="115" t="s">
        <v>107</v>
      </c>
      <c r="J64" s="118">
        <v>12.48</v>
      </c>
      <c r="K64" s="119">
        <v>1143159.9655954591</v>
      </c>
    </row>
    <row r="65" spans="2:11" ht="14" x14ac:dyDescent="0.15">
      <c r="B65" s="115">
        <v>59</v>
      </c>
      <c r="C65" s="115">
        <v>8107974</v>
      </c>
      <c r="D65" s="115" t="s">
        <v>357</v>
      </c>
      <c r="E65" s="116" t="s">
        <v>358</v>
      </c>
      <c r="F65" s="116" t="s">
        <v>359</v>
      </c>
      <c r="G65" s="116" t="s">
        <v>360</v>
      </c>
      <c r="H65" s="116" t="s">
        <v>130</v>
      </c>
      <c r="I65" s="115" t="s">
        <v>108</v>
      </c>
      <c r="J65" s="118">
        <v>394.31</v>
      </c>
      <c r="K65" s="119">
        <v>282869055.44217139</v>
      </c>
    </row>
    <row r="66" spans="2:11" ht="14" x14ac:dyDescent="0.15">
      <c r="B66" s="115">
        <v>60</v>
      </c>
      <c r="C66" s="115">
        <v>8125682</v>
      </c>
      <c r="D66" s="115" t="s">
        <v>361</v>
      </c>
      <c r="E66" s="116" t="s">
        <v>362</v>
      </c>
      <c r="F66" s="116" t="s">
        <v>363</v>
      </c>
      <c r="G66" s="116" t="s">
        <v>364</v>
      </c>
      <c r="H66" s="116" t="s">
        <v>130</v>
      </c>
      <c r="I66" s="115" t="s">
        <v>108</v>
      </c>
      <c r="J66" s="118">
        <v>343.41</v>
      </c>
      <c r="K66" s="119">
        <v>209046908.88104543</v>
      </c>
    </row>
    <row r="67" spans="2:11" ht="14" x14ac:dyDescent="0.15">
      <c r="B67" s="114">
        <v>61</v>
      </c>
      <c r="C67" s="115">
        <v>8125683</v>
      </c>
      <c r="D67" s="115" t="s">
        <v>365</v>
      </c>
      <c r="E67" s="116" t="s">
        <v>366</v>
      </c>
      <c r="F67" s="116" t="s">
        <v>363</v>
      </c>
      <c r="G67" s="116" t="s">
        <v>364</v>
      </c>
      <c r="H67" s="116" t="s">
        <v>130</v>
      </c>
      <c r="I67" s="115" t="s">
        <v>108</v>
      </c>
      <c r="J67" s="118">
        <v>447.91</v>
      </c>
      <c r="K67" s="119">
        <v>33067400.11182981</v>
      </c>
    </row>
    <row r="68" spans="2:11" ht="14" x14ac:dyDescent="0.15">
      <c r="B68" s="115">
        <v>62</v>
      </c>
      <c r="C68" s="115">
        <v>8109112</v>
      </c>
      <c r="D68" s="115" t="s">
        <v>367</v>
      </c>
      <c r="E68" s="116" t="s">
        <v>368</v>
      </c>
      <c r="F68" s="117" t="s">
        <v>369</v>
      </c>
      <c r="G68" s="116" t="s">
        <v>370</v>
      </c>
      <c r="H68" s="116" t="s">
        <v>371</v>
      </c>
      <c r="I68" s="115" t="s">
        <v>136</v>
      </c>
      <c r="J68" s="118">
        <v>617.6</v>
      </c>
      <c r="K68" s="119">
        <v>154099636.30212298</v>
      </c>
    </row>
    <row r="69" spans="2:11" ht="14" x14ac:dyDescent="0.15">
      <c r="B69" s="115">
        <v>63</v>
      </c>
      <c r="C69" s="115">
        <v>8109188</v>
      </c>
      <c r="D69" s="115" t="s">
        <v>372</v>
      </c>
      <c r="E69" s="116" t="s">
        <v>373</v>
      </c>
      <c r="F69" s="117" t="s">
        <v>371</v>
      </c>
      <c r="G69" s="116" t="s">
        <v>374</v>
      </c>
      <c r="H69" s="116" t="s">
        <v>371</v>
      </c>
      <c r="I69" s="115" t="s">
        <v>136</v>
      </c>
      <c r="J69" s="118">
        <v>3078.51</v>
      </c>
      <c r="K69" s="119">
        <v>300861541.99275303</v>
      </c>
    </row>
    <row r="70" spans="2:11" ht="14" x14ac:dyDescent="0.15">
      <c r="B70" s="114">
        <v>64</v>
      </c>
      <c r="C70" s="115">
        <v>8109909</v>
      </c>
      <c r="D70" s="115" t="s">
        <v>375</v>
      </c>
      <c r="E70" s="116" t="s">
        <v>376</v>
      </c>
      <c r="F70" s="116" t="s">
        <v>377</v>
      </c>
      <c r="G70" s="116" t="s">
        <v>378</v>
      </c>
      <c r="H70" s="116" t="s">
        <v>175</v>
      </c>
      <c r="I70" s="115" t="s">
        <v>160</v>
      </c>
      <c r="J70" s="118">
        <v>392.3</v>
      </c>
      <c r="K70" s="119">
        <v>181900005.65955272</v>
      </c>
    </row>
    <row r="71" spans="2:11" ht="14" x14ac:dyDescent="0.15">
      <c r="B71" s="115">
        <v>65</v>
      </c>
      <c r="C71" s="115">
        <v>8109910</v>
      </c>
      <c r="D71" s="115" t="s">
        <v>379</v>
      </c>
      <c r="E71" s="116" t="s">
        <v>380</v>
      </c>
      <c r="F71" s="116" t="s">
        <v>381</v>
      </c>
      <c r="G71" s="116" t="s">
        <v>382</v>
      </c>
      <c r="H71" s="116" t="s">
        <v>252</v>
      </c>
      <c r="I71" s="115" t="s">
        <v>107</v>
      </c>
      <c r="J71" s="118">
        <v>662.93</v>
      </c>
      <c r="K71" s="119">
        <v>43417849.441426374</v>
      </c>
    </row>
    <row r="72" spans="2:11" ht="14" x14ac:dyDescent="0.15">
      <c r="B72" s="115">
        <v>66</v>
      </c>
      <c r="C72" s="115">
        <v>8109917</v>
      </c>
      <c r="D72" s="115" t="s">
        <v>383</v>
      </c>
      <c r="E72" s="116" t="s">
        <v>384</v>
      </c>
      <c r="F72" s="116" t="s">
        <v>385</v>
      </c>
      <c r="G72" s="116" t="s">
        <v>386</v>
      </c>
      <c r="H72" s="116" t="s">
        <v>141</v>
      </c>
      <c r="I72" s="115" t="s">
        <v>108</v>
      </c>
      <c r="J72" s="118">
        <v>765.32</v>
      </c>
      <c r="K72" s="119">
        <v>123411726.02763444</v>
      </c>
    </row>
    <row r="73" spans="2:11" ht="14" x14ac:dyDescent="0.15">
      <c r="B73" s="114">
        <v>67</v>
      </c>
      <c r="C73" s="115">
        <v>8109931</v>
      </c>
      <c r="D73" s="115" t="s">
        <v>387</v>
      </c>
      <c r="E73" s="116" t="s">
        <v>388</v>
      </c>
      <c r="F73" s="117" t="s">
        <v>389</v>
      </c>
      <c r="G73" s="116" t="s">
        <v>390</v>
      </c>
      <c r="H73" s="116" t="s">
        <v>175</v>
      </c>
      <c r="I73" s="115" t="s">
        <v>160</v>
      </c>
      <c r="J73" s="118">
        <v>516.22</v>
      </c>
      <c r="K73" s="119">
        <v>113251056.57434702</v>
      </c>
    </row>
    <row r="74" spans="2:11" ht="14" x14ac:dyDescent="0.15">
      <c r="B74" s="115">
        <v>68</v>
      </c>
      <c r="C74" s="115">
        <v>8110061</v>
      </c>
      <c r="D74" s="115" t="s">
        <v>391</v>
      </c>
      <c r="E74" s="116" t="s">
        <v>392</v>
      </c>
      <c r="F74" s="116" t="s">
        <v>393</v>
      </c>
      <c r="G74" s="116" t="s">
        <v>394</v>
      </c>
      <c r="H74" s="116" t="s">
        <v>130</v>
      </c>
      <c r="I74" s="115" t="s">
        <v>108</v>
      </c>
      <c r="J74" s="118">
        <v>7725.07</v>
      </c>
      <c r="K74" s="119">
        <v>3643817132.7905707</v>
      </c>
    </row>
    <row r="75" spans="2:11" ht="14" x14ac:dyDescent="0.15">
      <c r="B75" s="115">
        <v>69</v>
      </c>
      <c r="C75" s="120">
        <v>400015237</v>
      </c>
      <c r="D75" s="120" t="s">
        <v>395</v>
      </c>
      <c r="E75" s="121" t="s">
        <v>396</v>
      </c>
      <c r="F75" s="121" t="s">
        <v>397</v>
      </c>
      <c r="G75" s="122" t="s">
        <v>398</v>
      </c>
      <c r="H75" s="121" t="s">
        <v>371</v>
      </c>
      <c r="I75" s="115" t="s">
        <v>136</v>
      </c>
      <c r="J75" s="118">
        <v>260.75</v>
      </c>
      <c r="K75" s="119">
        <v>44198427.465878703</v>
      </c>
    </row>
    <row r="76" spans="2:11" ht="14" x14ac:dyDescent="0.15">
      <c r="B76" s="114">
        <v>70</v>
      </c>
      <c r="C76" s="120">
        <v>400015239</v>
      </c>
      <c r="D76" s="120" t="s">
        <v>399</v>
      </c>
      <c r="E76" s="121" t="s">
        <v>400</v>
      </c>
      <c r="F76" s="121" t="s">
        <v>401</v>
      </c>
      <c r="G76" s="122" t="s">
        <v>402</v>
      </c>
      <c r="H76" s="121" t="s">
        <v>334</v>
      </c>
      <c r="I76" s="115" t="s">
        <v>110</v>
      </c>
      <c r="J76" s="118">
        <v>1246</v>
      </c>
      <c r="K76" s="119">
        <v>3751886608.4000001</v>
      </c>
    </row>
    <row r="77" spans="2:11" ht="14" x14ac:dyDescent="0.15">
      <c r="B77" s="115">
        <v>71</v>
      </c>
      <c r="C77" s="120">
        <v>400015240</v>
      </c>
      <c r="D77" s="120" t="s">
        <v>403</v>
      </c>
      <c r="E77" s="121" t="s">
        <v>404</v>
      </c>
      <c r="F77" s="123" t="s">
        <v>405</v>
      </c>
      <c r="G77" s="122" t="s">
        <v>406</v>
      </c>
      <c r="H77" s="121" t="s">
        <v>141</v>
      </c>
      <c r="I77" s="115" t="s">
        <v>136</v>
      </c>
      <c r="J77" s="118">
        <v>401</v>
      </c>
      <c r="K77" s="119">
        <v>114546067.70833334</v>
      </c>
    </row>
    <row r="78" spans="2:11" ht="14" x14ac:dyDescent="0.15">
      <c r="B78" s="115">
        <v>72</v>
      </c>
      <c r="C78" s="115">
        <v>8111526</v>
      </c>
      <c r="D78" s="115" t="s">
        <v>407</v>
      </c>
      <c r="E78" s="116" t="s">
        <v>408</v>
      </c>
      <c r="F78" s="117" t="s">
        <v>409</v>
      </c>
      <c r="G78" s="116" t="s">
        <v>410</v>
      </c>
      <c r="H78" s="116" t="s">
        <v>150</v>
      </c>
      <c r="I78" s="115" t="s">
        <v>108</v>
      </c>
      <c r="J78" s="118">
        <v>9535.86</v>
      </c>
      <c r="K78" s="119">
        <v>5027091888.5958948</v>
      </c>
    </row>
    <row r="79" spans="2:11" ht="14" x14ac:dyDescent="0.15">
      <c r="B79" s="114">
        <v>73</v>
      </c>
      <c r="C79" s="115">
        <v>8111705</v>
      </c>
      <c r="D79" s="115" t="s">
        <v>411</v>
      </c>
      <c r="E79" s="116" t="s">
        <v>412</v>
      </c>
      <c r="F79" s="117" t="s">
        <v>413</v>
      </c>
      <c r="G79" s="116" t="s">
        <v>414</v>
      </c>
      <c r="H79" s="116" t="s">
        <v>130</v>
      </c>
      <c r="I79" s="115" t="s">
        <v>160</v>
      </c>
      <c r="J79" s="118">
        <v>1231.04</v>
      </c>
      <c r="K79" s="119">
        <v>728086174.21690702</v>
      </c>
    </row>
    <row r="80" spans="2:11" ht="14" x14ac:dyDescent="0.15">
      <c r="B80" s="115">
        <v>74</v>
      </c>
      <c r="C80" s="115">
        <v>8125974</v>
      </c>
      <c r="D80" s="115" t="s">
        <v>415</v>
      </c>
      <c r="E80" s="116" t="s">
        <v>416</v>
      </c>
      <c r="F80" s="117" t="s">
        <v>417</v>
      </c>
      <c r="G80" s="116" t="s">
        <v>418</v>
      </c>
      <c r="H80" s="116" t="s">
        <v>130</v>
      </c>
      <c r="I80" s="115" t="s">
        <v>108</v>
      </c>
      <c r="J80" s="118">
        <v>286.22000000000003</v>
      </c>
      <c r="K80" s="119">
        <v>34260581.544720203</v>
      </c>
    </row>
    <row r="81" spans="2:11" ht="14" x14ac:dyDescent="0.15">
      <c r="B81" s="115">
        <v>75</v>
      </c>
      <c r="C81" s="115">
        <v>8113868</v>
      </c>
      <c r="D81" s="115" t="s">
        <v>419</v>
      </c>
      <c r="E81" s="116" t="s">
        <v>420</v>
      </c>
      <c r="F81" s="117" t="s">
        <v>421</v>
      </c>
      <c r="G81" s="116" t="s">
        <v>422</v>
      </c>
      <c r="H81" s="116" t="s">
        <v>130</v>
      </c>
      <c r="I81" s="115" t="s">
        <v>108</v>
      </c>
      <c r="J81" s="118">
        <v>2705.12</v>
      </c>
      <c r="K81" s="119">
        <v>1454339892.9261847</v>
      </c>
    </row>
    <row r="82" spans="2:11" ht="14" x14ac:dyDescent="0.15">
      <c r="B82" s="114">
        <v>76</v>
      </c>
      <c r="C82" s="115">
        <v>8113870</v>
      </c>
      <c r="D82" s="115" t="s">
        <v>423</v>
      </c>
      <c r="E82" s="116" t="s">
        <v>424</v>
      </c>
      <c r="F82" s="117" t="s">
        <v>425</v>
      </c>
      <c r="G82" s="116" t="s">
        <v>422</v>
      </c>
      <c r="H82" s="116" t="s">
        <v>130</v>
      </c>
      <c r="I82" s="115" t="s">
        <v>108</v>
      </c>
      <c r="J82" s="118">
        <v>965.29</v>
      </c>
      <c r="K82" s="119">
        <v>623015756.2052654</v>
      </c>
    </row>
    <row r="83" spans="2:11" ht="14" x14ac:dyDescent="0.15">
      <c r="B83" s="115">
        <v>77</v>
      </c>
      <c r="C83" s="115">
        <v>8123583</v>
      </c>
      <c r="D83" s="115" t="s">
        <v>426</v>
      </c>
      <c r="E83" s="116" t="s">
        <v>427</v>
      </c>
      <c r="F83" s="117" t="s">
        <v>252</v>
      </c>
      <c r="G83" s="116" t="s">
        <v>428</v>
      </c>
      <c r="H83" s="116" t="s">
        <v>141</v>
      </c>
      <c r="I83" s="115" t="s">
        <v>107</v>
      </c>
      <c r="J83" s="118">
        <v>10.54</v>
      </c>
      <c r="K83" s="119">
        <v>950170.46266960609</v>
      </c>
    </row>
    <row r="84" spans="2:11" ht="14" x14ac:dyDescent="0.15">
      <c r="B84" s="115">
        <v>78</v>
      </c>
      <c r="C84" s="115">
        <v>8113924</v>
      </c>
      <c r="D84" s="115" t="s">
        <v>429</v>
      </c>
      <c r="E84" s="116" t="s">
        <v>430</v>
      </c>
      <c r="F84" s="117" t="s">
        <v>431</v>
      </c>
      <c r="G84" s="116" t="s">
        <v>432</v>
      </c>
      <c r="H84" s="116" t="s">
        <v>141</v>
      </c>
      <c r="I84" s="115" t="s">
        <v>107</v>
      </c>
      <c r="J84" s="118">
        <v>251.53</v>
      </c>
      <c r="K84" s="119">
        <v>21031767.542195026</v>
      </c>
    </row>
    <row r="85" spans="2:11" ht="14" x14ac:dyDescent="0.15">
      <c r="B85" s="114">
        <v>79</v>
      </c>
      <c r="C85" s="115">
        <v>8114908</v>
      </c>
      <c r="D85" s="115" t="s">
        <v>433</v>
      </c>
      <c r="E85" s="116" t="s">
        <v>434</v>
      </c>
      <c r="F85" s="116" t="s">
        <v>435</v>
      </c>
      <c r="G85" s="116" t="s">
        <v>436</v>
      </c>
      <c r="H85" s="116" t="s">
        <v>130</v>
      </c>
      <c r="I85" s="115" t="s">
        <v>108</v>
      </c>
      <c r="J85" s="118">
        <v>2532.46</v>
      </c>
      <c r="K85" s="119">
        <v>1824236717.3742468</v>
      </c>
    </row>
    <row r="86" spans="2:11" ht="14" x14ac:dyDescent="0.15">
      <c r="B86" s="115">
        <v>80</v>
      </c>
      <c r="C86" s="115">
        <v>8125604</v>
      </c>
      <c r="D86" s="115" t="s">
        <v>437</v>
      </c>
      <c r="E86" s="116" t="s">
        <v>438</v>
      </c>
      <c r="F86" s="116" t="s">
        <v>439</v>
      </c>
      <c r="G86" s="116" t="s">
        <v>440</v>
      </c>
      <c r="H86" s="116" t="s">
        <v>150</v>
      </c>
      <c r="I86" s="115" t="s">
        <v>108</v>
      </c>
      <c r="J86" s="118">
        <v>2020.88</v>
      </c>
      <c r="K86" s="119">
        <v>802676905.86725783</v>
      </c>
    </row>
    <row r="87" spans="2:11" ht="14" x14ac:dyDescent="0.15">
      <c r="B87" s="115">
        <v>81</v>
      </c>
      <c r="C87" s="115">
        <v>8115555</v>
      </c>
      <c r="D87" s="115" t="s">
        <v>441</v>
      </c>
      <c r="E87" s="116" t="s">
        <v>442</v>
      </c>
      <c r="F87" s="116" t="s">
        <v>369</v>
      </c>
      <c r="G87" s="116" t="s">
        <v>443</v>
      </c>
      <c r="H87" s="116" t="s">
        <v>371</v>
      </c>
      <c r="I87" s="115" t="s">
        <v>136</v>
      </c>
      <c r="J87" s="118">
        <v>520.71</v>
      </c>
      <c r="K87" s="119">
        <v>78549026.596242353</v>
      </c>
    </row>
    <row r="88" spans="2:11" ht="14" x14ac:dyDescent="0.15">
      <c r="B88" s="114">
        <v>82</v>
      </c>
      <c r="C88" s="115">
        <v>8117237</v>
      </c>
      <c r="D88" s="115" t="s">
        <v>444</v>
      </c>
      <c r="E88" s="116" t="s">
        <v>445</v>
      </c>
      <c r="F88" s="116" t="s">
        <v>446</v>
      </c>
      <c r="G88" s="116" t="s">
        <v>447</v>
      </c>
      <c r="H88" s="116" t="s">
        <v>130</v>
      </c>
      <c r="I88" s="115" t="s">
        <v>108</v>
      </c>
      <c r="J88" s="118">
        <v>218.66</v>
      </c>
      <c r="K88" s="119">
        <v>58706994.348937854</v>
      </c>
    </row>
    <row r="89" spans="2:11" ht="14" x14ac:dyDescent="0.15">
      <c r="B89" s="115">
        <v>83</v>
      </c>
      <c r="C89" s="115">
        <v>8117422</v>
      </c>
      <c r="D89" s="115" t="s">
        <v>448</v>
      </c>
      <c r="E89" s="116" t="s">
        <v>449</v>
      </c>
      <c r="F89" s="116" t="s">
        <v>450</v>
      </c>
      <c r="G89" s="116" t="s">
        <v>451</v>
      </c>
      <c r="H89" s="116" t="s">
        <v>452</v>
      </c>
      <c r="I89" s="115" t="s">
        <v>112</v>
      </c>
      <c r="J89" s="118">
        <v>43.63</v>
      </c>
      <c r="K89" s="119">
        <v>1440744.7797143643</v>
      </c>
    </row>
    <row r="90" spans="2:11" ht="14" x14ac:dyDescent="0.15">
      <c r="B90" s="115">
        <v>84</v>
      </c>
      <c r="C90" s="115">
        <v>8117570</v>
      </c>
      <c r="D90" s="115" t="s">
        <v>453</v>
      </c>
      <c r="E90" s="116" t="s">
        <v>454</v>
      </c>
      <c r="F90" s="116" t="s">
        <v>455</v>
      </c>
      <c r="G90" s="116" t="s">
        <v>456</v>
      </c>
      <c r="H90" s="116" t="s">
        <v>130</v>
      </c>
      <c r="I90" s="115" t="s">
        <v>108</v>
      </c>
      <c r="J90" s="118">
        <v>217.2</v>
      </c>
      <c r="K90" s="119">
        <v>121384393.41582142</v>
      </c>
    </row>
    <row r="91" spans="2:11" ht="14" x14ac:dyDescent="0.15">
      <c r="B91" s="114">
        <v>85</v>
      </c>
      <c r="C91" s="115">
        <v>8123491</v>
      </c>
      <c r="D91" s="115" t="s">
        <v>457</v>
      </c>
      <c r="E91" s="116" t="s">
        <v>458</v>
      </c>
      <c r="F91" s="116" t="s">
        <v>459</v>
      </c>
      <c r="G91" s="116" t="s">
        <v>460</v>
      </c>
      <c r="H91" s="116" t="s">
        <v>252</v>
      </c>
      <c r="I91" s="115" t="s">
        <v>136</v>
      </c>
      <c r="J91" s="118">
        <v>226.76</v>
      </c>
      <c r="K91" s="119">
        <v>6098772.903008909</v>
      </c>
    </row>
    <row r="92" spans="2:11" ht="14" x14ac:dyDescent="0.15">
      <c r="B92" s="115">
        <v>86</v>
      </c>
      <c r="C92" s="115">
        <v>8126266</v>
      </c>
      <c r="D92" s="115" t="s">
        <v>461</v>
      </c>
      <c r="E92" s="116" t="s">
        <v>462</v>
      </c>
      <c r="F92" s="116" t="s">
        <v>463</v>
      </c>
      <c r="G92" s="116" t="s">
        <v>460</v>
      </c>
      <c r="H92" s="116" t="s">
        <v>252</v>
      </c>
      <c r="I92" s="115" t="s">
        <v>136</v>
      </c>
      <c r="J92" s="118">
        <v>0</v>
      </c>
      <c r="K92" s="119">
        <v>150000000</v>
      </c>
    </row>
    <row r="93" spans="2:11" ht="14" x14ac:dyDescent="0.15">
      <c r="B93" s="115">
        <v>87</v>
      </c>
      <c r="C93" s="115">
        <v>8116615</v>
      </c>
      <c r="D93" s="115" t="s">
        <v>464</v>
      </c>
      <c r="E93" s="116" t="s">
        <v>465</v>
      </c>
      <c r="F93" s="116" t="s">
        <v>466</v>
      </c>
      <c r="G93" s="116" t="s">
        <v>467</v>
      </c>
      <c r="H93" s="116" t="s">
        <v>130</v>
      </c>
      <c r="I93" s="115" t="s">
        <v>108</v>
      </c>
      <c r="J93" s="118">
        <v>369.04</v>
      </c>
      <c r="K93" s="119">
        <v>248545720.25943831</v>
      </c>
    </row>
    <row r="94" spans="2:11" ht="14" x14ac:dyDescent="0.15">
      <c r="B94" s="114">
        <v>88</v>
      </c>
      <c r="C94" s="120">
        <v>8120097</v>
      </c>
      <c r="D94" s="120" t="s">
        <v>180</v>
      </c>
      <c r="E94" s="121" t="s">
        <v>468</v>
      </c>
      <c r="F94" s="121" t="s">
        <v>469</v>
      </c>
      <c r="G94" s="122" t="s">
        <v>470</v>
      </c>
      <c r="H94" s="121" t="s">
        <v>452</v>
      </c>
      <c r="I94" s="115" t="s">
        <v>107</v>
      </c>
      <c r="J94" s="118">
        <v>34.450000000000003</v>
      </c>
      <c r="K94" s="119">
        <v>10826795.43675838</v>
      </c>
    </row>
    <row r="95" spans="2:11" ht="14" x14ac:dyDescent="0.15">
      <c r="B95" s="115">
        <v>89</v>
      </c>
      <c r="C95" s="115">
        <v>8125734</v>
      </c>
      <c r="D95" s="115" t="s">
        <v>471</v>
      </c>
      <c r="E95" s="116" t="s">
        <v>472</v>
      </c>
      <c r="F95" s="116" t="s">
        <v>473</v>
      </c>
      <c r="G95" s="116" t="s">
        <v>474</v>
      </c>
      <c r="H95" s="116" t="s">
        <v>452</v>
      </c>
      <c r="I95" s="115" t="s">
        <v>136</v>
      </c>
      <c r="J95" s="118">
        <v>31.94</v>
      </c>
      <c r="K95" s="119">
        <v>18431776.314481393</v>
      </c>
    </row>
    <row r="96" spans="2:11" ht="14" x14ac:dyDescent="0.15">
      <c r="B96" s="115">
        <v>90</v>
      </c>
      <c r="C96" s="120">
        <v>8127150</v>
      </c>
      <c r="D96" s="120" t="s">
        <v>180</v>
      </c>
      <c r="E96" s="121" t="s">
        <v>475</v>
      </c>
      <c r="F96" s="121" t="s">
        <v>476</v>
      </c>
      <c r="G96" s="122" t="s">
        <v>477</v>
      </c>
      <c r="H96" s="121" t="s">
        <v>452</v>
      </c>
      <c r="I96" s="115" t="s">
        <v>107</v>
      </c>
      <c r="J96" s="118">
        <v>14</v>
      </c>
      <c r="K96" s="119">
        <v>2461389</v>
      </c>
    </row>
    <row r="97" spans="2:11" ht="14" x14ac:dyDescent="0.15">
      <c r="B97" s="114">
        <v>91</v>
      </c>
      <c r="C97" s="120">
        <v>8118913</v>
      </c>
      <c r="D97" s="120" t="s">
        <v>479</v>
      </c>
      <c r="E97" s="121" t="s">
        <v>480</v>
      </c>
      <c r="F97" s="121" t="s">
        <v>481</v>
      </c>
      <c r="G97" s="125" t="s">
        <v>477</v>
      </c>
      <c r="H97" s="121" t="s">
        <v>371</v>
      </c>
      <c r="I97" s="115" t="s">
        <v>136</v>
      </c>
      <c r="J97" s="118">
        <v>682.92</v>
      </c>
      <c r="K97" s="119">
        <v>189147403.5393557</v>
      </c>
    </row>
    <row r="98" spans="2:11" ht="14" x14ac:dyDescent="0.15">
      <c r="B98" s="115">
        <v>92</v>
      </c>
      <c r="C98" s="115">
        <v>8118950</v>
      </c>
      <c r="D98" s="115" t="s">
        <v>482</v>
      </c>
      <c r="E98" s="116" t="s">
        <v>483</v>
      </c>
      <c r="F98" s="116" t="s">
        <v>484</v>
      </c>
      <c r="G98" s="117" t="s">
        <v>485</v>
      </c>
      <c r="H98" s="116" t="s">
        <v>130</v>
      </c>
      <c r="I98" s="115" t="s">
        <v>108</v>
      </c>
      <c r="J98" s="118">
        <v>874.86</v>
      </c>
      <c r="K98" s="119">
        <v>160038656.14598233</v>
      </c>
    </row>
    <row r="99" spans="2:11" ht="14" x14ac:dyDescent="0.15">
      <c r="B99" s="115">
        <v>93</v>
      </c>
      <c r="C99" s="115">
        <v>8119131</v>
      </c>
      <c r="D99" s="115" t="s">
        <v>486</v>
      </c>
      <c r="E99" s="116" t="s">
        <v>487</v>
      </c>
      <c r="F99" s="116" t="s">
        <v>488</v>
      </c>
      <c r="G99" s="117" t="s">
        <v>489</v>
      </c>
      <c r="H99" s="116" t="s">
        <v>130</v>
      </c>
      <c r="I99" s="115" t="s">
        <v>108</v>
      </c>
      <c r="J99" s="118">
        <v>687.97</v>
      </c>
      <c r="K99" s="119">
        <v>128846868.32326107</v>
      </c>
    </row>
    <row r="100" spans="2:11" ht="14" x14ac:dyDescent="0.15">
      <c r="B100" s="114">
        <v>94</v>
      </c>
      <c r="C100" s="115">
        <v>8119290</v>
      </c>
      <c r="D100" s="115" t="s">
        <v>490</v>
      </c>
      <c r="E100" s="116" t="s">
        <v>491</v>
      </c>
      <c r="F100" s="116" t="s">
        <v>492</v>
      </c>
      <c r="G100" s="116" t="s">
        <v>492</v>
      </c>
      <c r="H100" s="116" t="s">
        <v>452</v>
      </c>
      <c r="I100" s="115" t="s">
        <v>112</v>
      </c>
      <c r="J100" s="118">
        <v>79.819999999999993</v>
      </c>
      <c r="K100" s="119">
        <v>1828464.5881311533</v>
      </c>
    </row>
    <row r="101" spans="2:11" ht="14" x14ac:dyDescent="0.15">
      <c r="B101" s="115">
        <v>95</v>
      </c>
      <c r="C101" s="115">
        <v>8119400</v>
      </c>
      <c r="D101" s="115" t="s">
        <v>493</v>
      </c>
      <c r="E101" s="116" t="s">
        <v>494</v>
      </c>
      <c r="F101" s="116" t="s">
        <v>476</v>
      </c>
      <c r="G101" s="116" t="s">
        <v>478</v>
      </c>
      <c r="H101" s="116" t="s">
        <v>141</v>
      </c>
      <c r="I101" s="115" t="s">
        <v>107</v>
      </c>
      <c r="J101" s="118">
        <v>61.99</v>
      </c>
      <c r="K101" s="119">
        <v>9253859.7278627716</v>
      </c>
    </row>
    <row r="102" spans="2:11" ht="14" x14ac:dyDescent="0.15">
      <c r="B102" s="115">
        <v>96</v>
      </c>
      <c r="C102" s="115">
        <v>65285</v>
      </c>
      <c r="D102" s="115" t="s">
        <v>495</v>
      </c>
      <c r="E102" s="116" t="s">
        <v>496</v>
      </c>
      <c r="F102" s="116" t="s">
        <v>497</v>
      </c>
      <c r="G102" s="116" t="s">
        <v>498</v>
      </c>
      <c r="H102" s="116" t="s">
        <v>252</v>
      </c>
      <c r="I102" s="115" t="s">
        <v>113</v>
      </c>
      <c r="J102" s="118">
        <v>128.58000000000001</v>
      </c>
      <c r="K102" s="119">
        <v>497712.46324961056</v>
      </c>
    </row>
    <row r="103" spans="2:11" ht="14" x14ac:dyDescent="0.15">
      <c r="B103" s="114">
        <v>97</v>
      </c>
      <c r="C103" s="120">
        <v>8116755</v>
      </c>
      <c r="D103" s="120" t="s">
        <v>180</v>
      </c>
      <c r="E103" s="121" t="s">
        <v>499</v>
      </c>
      <c r="F103" s="121" t="s">
        <v>500</v>
      </c>
      <c r="G103" s="122" t="s">
        <v>501</v>
      </c>
      <c r="H103" s="121" t="s">
        <v>130</v>
      </c>
      <c r="I103" s="115" t="s">
        <v>108</v>
      </c>
      <c r="J103" s="118">
        <v>298.83999999999997</v>
      </c>
      <c r="K103" s="119">
        <v>190062979.7420246</v>
      </c>
    </row>
    <row r="104" spans="2:11" ht="14" x14ac:dyDescent="0.15">
      <c r="B104" s="115">
        <v>98</v>
      </c>
      <c r="C104" s="115">
        <v>8125194</v>
      </c>
      <c r="D104" s="115" t="s">
        <v>502</v>
      </c>
      <c r="E104" s="116" t="s">
        <v>503</v>
      </c>
      <c r="F104" s="116" t="s">
        <v>504</v>
      </c>
      <c r="G104" s="116" t="s">
        <v>505</v>
      </c>
      <c r="H104" s="116" t="s">
        <v>252</v>
      </c>
      <c r="I104" s="115" t="s">
        <v>108</v>
      </c>
      <c r="J104" s="118">
        <v>85.25</v>
      </c>
      <c r="K104" s="119">
        <v>1783811.6140744055</v>
      </c>
    </row>
    <row r="105" spans="2:11" ht="14" x14ac:dyDescent="0.15">
      <c r="B105" s="115">
        <v>99</v>
      </c>
      <c r="C105" s="115">
        <v>8119985</v>
      </c>
      <c r="D105" s="115" t="s">
        <v>506</v>
      </c>
      <c r="E105" s="116" t="s">
        <v>507</v>
      </c>
      <c r="F105" s="116" t="s">
        <v>508</v>
      </c>
      <c r="G105" s="116" t="s">
        <v>509</v>
      </c>
      <c r="H105" s="116" t="s">
        <v>130</v>
      </c>
      <c r="I105" s="115" t="s">
        <v>108</v>
      </c>
      <c r="J105" s="118">
        <v>462.89</v>
      </c>
      <c r="K105" s="119">
        <v>145368120.61033255</v>
      </c>
    </row>
    <row r="106" spans="2:11" ht="14" x14ac:dyDescent="0.15">
      <c r="B106" s="114">
        <v>100</v>
      </c>
      <c r="C106" s="115">
        <v>8121922</v>
      </c>
      <c r="D106" s="115" t="s">
        <v>510</v>
      </c>
      <c r="E106" s="116" t="s">
        <v>511</v>
      </c>
      <c r="F106" s="116" t="s">
        <v>512</v>
      </c>
      <c r="G106" s="116" t="s">
        <v>513</v>
      </c>
      <c r="H106" s="116" t="s">
        <v>130</v>
      </c>
      <c r="I106" s="115" t="s">
        <v>108</v>
      </c>
      <c r="J106" s="118">
        <v>843.35</v>
      </c>
      <c r="K106" s="119">
        <v>343560405.70716512</v>
      </c>
    </row>
    <row r="107" spans="2:11" ht="14" x14ac:dyDescent="0.15">
      <c r="B107" s="115">
        <v>101</v>
      </c>
      <c r="C107" s="115">
        <v>8121739</v>
      </c>
      <c r="D107" s="115" t="s">
        <v>514</v>
      </c>
      <c r="E107" s="116" t="s">
        <v>515</v>
      </c>
      <c r="F107" s="116" t="s">
        <v>516</v>
      </c>
      <c r="G107" s="116" t="s">
        <v>517</v>
      </c>
      <c r="H107" s="116" t="s">
        <v>252</v>
      </c>
      <c r="I107" s="115" t="s">
        <v>109</v>
      </c>
      <c r="J107" s="118">
        <v>2484.14</v>
      </c>
      <c r="K107" s="119">
        <v>249719272.3673912</v>
      </c>
    </row>
    <row r="108" spans="2:11" ht="14" x14ac:dyDescent="0.15">
      <c r="B108" s="115">
        <v>102</v>
      </c>
      <c r="C108" s="115">
        <v>8121821</v>
      </c>
      <c r="D108" s="115" t="s">
        <v>518</v>
      </c>
      <c r="E108" s="116" t="s">
        <v>519</v>
      </c>
      <c r="F108" s="116" t="s">
        <v>520</v>
      </c>
      <c r="G108" s="116" t="s">
        <v>513</v>
      </c>
      <c r="H108" s="116" t="s">
        <v>371</v>
      </c>
      <c r="I108" s="115" t="s">
        <v>136</v>
      </c>
      <c r="J108" s="118">
        <v>450.5</v>
      </c>
      <c r="K108" s="119">
        <v>3189926.9072635905</v>
      </c>
    </row>
    <row r="109" spans="2:11" ht="14" x14ac:dyDescent="0.15">
      <c r="B109" s="114">
        <v>103</v>
      </c>
      <c r="C109" s="115">
        <v>8120627</v>
      </c>
      <c r="D109" s="115" t="s">
        <v>521</v>
      </c>
      <c r="E109" s="116" t="s">
        <v>522</v>
      </c>
      <c r="F109" s="116" t="s">
        <v>523</v>
      </c>
      <c r="G109" s="116" t="s">
        <v>524</v>
      </c>
      <c r="H109" s="116" t="s">
        <v>130</v>
      </c>
      <c r="I109" s="115" t="s">
        <v>108</v>
      </c>
      <c r="J109" s="118">
        <v>647.59</v>
      </c>
      <c r="K109" s="119">
        <v>80996485.096703127</v>
      </c>
    </row>
    <row r="110" spans="2:11" ht="14" x14ac:dyDescent="0.15">
      <c r="B110" s="115">
        <v>104</v>
      </c>
      <c r="C110" s="115">
        <v>8116352</v>
      </c>
      <c r="D110" s="115" t="s">
        <v>525</v>
      </c>
      <c r="E110" s="116" t="s">
        <v>526</v>
      </c>
      <c r="F110" s="116" t="s">
        <v>111</v>
      </c>
      <c r="G110" s="117" t="s">
        <v>111</v>
      </c>
      <c r="H110" s="116" t="s">
        <v>175</v>
      </c>
      <c r="I110" s="115" t="s">
        <v>527</v>
      </c>
      <c r="J110" s="118">
        <v>1597.75</v>
      </c>
      <c r="K110" s="119">
        <v>332126635.73760927</v>
      </c>
    </row>
    <row r="111" spans="2:11" ht="14" x14ac:dyDescent="0.15">
      <c r="B111" s="115">
        <v>105</v>
      </c>
      <c r="C111" s="115">
        <v>8119666</v>
      </c>
      <c r="D111" s="115" t="s">
        <v>528</v>
      </c>
      <c r="E111" s="116" t="s">
        <v>529</v>
      </c>
      <c r="F111" s="116" t="s">
        <v>530</v>
      </c>
      <c r="G111" s="117" t="s">
        <v>531</v>
      </c>
      <c r="H111" s="116" t="s">
        <v>371</v>
      </c>
      <c r="I111" s="115" t="s">
        <v>136</v>
      </c>
      <c r="J111" s="118">
        <v>455.7</v>
      </c>
      <c r="K111" s="119">
        <v>14936159.826432835</v>
      </c>
    </row>
    <row r="112" spans="2:11" ht="14" x14ac:dyDescent="0.15">
      <c r="B112" s="114">
        <v>106</v>
      </c>
      <c r="C112" s="115">
        <v>8118122</v>
      </c>
      <c r="D112" s="115" t="s">
        <v>532</v>
      </c>
      <c r="E112" s="116" t="s">
        <v>533</v>
      </c>
      <c r="F112" s="116" t="s">
        <v>534</v>
      </c>
      <c r="G112" s="117" t="s">
        <v>535</v>
      </c>
      <c r="H112" s="116" t="s">
        <v>130</v>
      </c>
      <c r="I112" s="115" t="s">
        <v>108</v>
      </c>
      <c r="J112" s="118">
        <v>289.61</v>
      </c>
      <c r="K112" s="119">
        <v>144747331.16500396</v>
      </c>
    </row>
    <row r="113" spans="2:11" ht="14" x14ac:dyDescent="0.15">
      <c r="B113" s="115">
        <v>107</v>
      </c>
      <c r="C113" s="115">
        <v>8118400</v>
      </c>
      <c r="D113" s="115" t="s">
        <v>536</v>
      </c>
      <c r="E113" s="116" t="s">
        <v>537</v>
      </c>
      <c r="F113" s="116" t="s">
        <v>538</v>
      </c>
      <c r="G113" s="117" t="s">
        <v>539</v>
      </c>
      <c r="H113" s="116" t="s">
        <v>141</v>
      </c>
      <c r="I113" s="115" t="s">
        <v>136</v>
      </c>
      <c r="J113" s="118">
        <v>640.48</v>
      </c>
      <c r="K113" s="119">
        <v>24521559.798771501</v>
      </c>
    </row>
    <row r="114" spans="2:11" ht="14" x14ac:dyDescent="0.15">
      <c r="B114" s="115">
        <v>108</v>
      </c>
      <c r="C114" s="115">
        <v>8117659</v>
      </c>
      <c r="D114" s="115" t="s">
        <v>540</v>
      </c>
      <c r="E114" s="116" t="s">
        <v>541</v>
      </c>
      <c r="F114" s="116" t="s">
        <v>542</v>
      </c>
      <c r="G114" s="117" t="s">
        <v>543</v>
      </c>
      <c r="H114" s="116" t="s">
        <v>130</v>
      </c>
      <c r="I114" s="115" t="s">
        <v>108</v>
      </c>
      <c r="J114" s="118">
        <v>622.64</v>
      </c>
      <c r="K114" s="119">
        <v>96169523.063581258</v>
      </c>
    </row>
    <row r="115" spans="2:11" ht="14" x14ac:dyDescent="0.15">
      <c r="B115" s="114">
        <v>109</v>
      </c>
      <c r="C115" s="115">
        <v>8121561</v>
      </c>
      <c r="D115" s="115" t="s">
        <v>544</v>
      </c>
      <c r="E115" s="116" t="s">
        <v>545</v>
      </c>
      <c r="F115" s="116" t="s">
        <v>546</v>
      </c>
      <c r="G115" s="116" t="s">
        <v>547</v>
      </c>
      <c r="H115" s="116" t="s">
        <v>452</v>
      </c>
      <c r="I115" s="115" t="s">
        <v>527</v>
      </c>
      <c r="J115" s="118">
        <v>0</v>
      </c>
      <c r="K115" s="119">
        <v>899377433</v>
      </c>
    </row>
    <row r="116" spans="2:11" ht="15" x14ac:dyDescent="0.2">
      <c r="B116" s="238" t="s">
        <v>548</v>
      </c>
      <c r="C116" s="238"/>
      <c r="D116" s="238"/>
      <c r="E116" s="238"/>
      <c r="F116" s="238"/>
      <c r="G116" s="238"/>
      <c r="H116" s="238"/>
      <c r="I116" s="238"/>
      <c r="J116" s="238"/>
      <c r="K116" s="155">
        <f>SUM(K7:K115)</f>
        <v>68212556877.763474</v>
      </c>
    </row>
  </sheetData>
  <mergeCells count="4">
    <mergeCell ref="B116:J116"/>
    <mergeCell ref="B2:K2"/>
    <mergeCell ref="B3:K3"/>
    <mergeCell ref="B5:K5"/>
  </mergeCells>
  <dataValidations count="1">
    <dataValidation type="list" allowBlank="1" showInputMessage="1" showErrorMessage="1" sqref="H42" xr:uid="{45E34024-5747-104D-B171-D11A094AA3B1}">
      <formula1>CLASE</formula1>
    </dataValidation>
  </dataValidation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F1BDF-D15A-4595-95CF-45DC9A69B1D6}">
  <dimension ref="A1:AC59"/>
  <sheetViews>
    <sheetView showGridLines="0" zoomScale="90" zoomScaleNormal="90" workbookViewId="0">
      <pane ySplit="5" topLeftCell="A6" activePane="bottomLeft" state="frozen"/>
      <selection pane="bottomLeft" activeCell="G22" sqref="G22"/>
    </sheetView>
  </sheetViews>
  <sheetFormatPr baseColWidth="10" defaultColWidth="9" defaultRowHeight="16" x14ac:dyDescent="0.2"/>
  <cols>
    <col min="1" max="1" width="1.6640625" style="58" customWidth="1"/>
    <col min="2" max="2" width="7.5" style="58" customWidth="1"/>
    <col min="3" max="3" width="12.83203125" style="58" customWidth="1"/>
    <col min="4" max="4" width="20" style="58" customWidth="1"/>
    <col min="5" max="5" width="16.5" style="58" customWidth="1"/>
    <col min="6" max="6" width="19.1640625" style="59" customWidth="1"/>
    <col min="7" max="7" width="7.83203125" style="58" customWidth="1"/>
    <col min="8" max="8" width="15.6640625" style="59" customWidth="1"/>
    <col min="9" max="9" width="17.5" style="59" customWidth="1"/>
    <col min="10" max="10" width="18.1640625" style="153" customWidth="1"/>
    <col min="11" max="11" width="14.5" style="59" customWidth="1"/>
    <col min="12" max="12" width="8.6640625" style="59" customWidth="1"/>
    <col min="13" max="13" width="16.6640625" style="58" customWidth="1"/>
    <col min="14" max="14" width="67.6640625" style="150" hidden="1" customWidth="1"/>
    <col min="15" max="16384" width="9" style="58"/>
  </cols>
  <sheetData>
    <row r="1" spans="2:14" ht="7.5" customHeight="1" x14ac:dyDescent="0.2">
      <c r="B1" s="26"/>
      <c r="C1" s="26"/>
      <c r="D1" s="26"/>
      <c r="E1" s="26"/>
      <c r="F1" s="147"/>
      <c r="G1" s="26"/>
      <c r="H1" s="147"/>
      <c r="I1" s="147"/>
      <c r="J1" s="151"/>
    </row>
    <row r="2" spans="2:14" ht="16.5" customHeight="1" x14ac:dyDescent="0.2">
      <c r="B2" s="237" t="s">
        <v>645</v>
      </c>
      <c r="C2" s="237"/>
      <c r="D2" s="237"/>
      <c r="E2" s="237"/>
      <c r="F2" s="237"/>
      <c r="G2" s="237"/>
      <c r="H2" s="237"/>
      <c r="I2" s="237"/>
      <c r="J2" s="237"/>
      <c r="K2" s="237"/>
      <c r="L2" s="57"/>
      <c r="M2" s="57"/>
    </row>
    <row r="3" spans="2:14" ht="21" customHeight="1" x14ac:dyDescent="0.2">
      <c r="B3" s="237" t="s">
        <v>68</v>
      </c>
      <c r="C3" s="237"/>
      <c r="D3" s="237"/>
      <c r="E3" s="237"/>
      <c r="F3" s="237"/>
      <c r="G3" s="237"/>
      <c r="H3" s="237"/>
      <c r="I3" s="237"/>
      <c r="J3" s="237"/>
      <c r="K3" s="237"/>
      <c r="L3" s="57"/>
      <c r="M3" s="57"/>
    </row>
    <row r="4" spans="2:14" ht="7.5" customHeight="1" x14ac:dyDescent="0.2">
      <c r="B4" s="26"/>
      <c r="C4" s="26"/>
      <c r="D4" s="26"/>
      <c r="E4" s="26"/>
      <c r="F4" s="147"/>
      <c r="G4" s="26"/>
      <c r="H4" s="147"/>
      <c r="I4" s="147"/>
      <c r="J4" s="151"/>
    </row>
    <row r="5" spans="2:14" ht="30" customHeight="1" x14ac:dyDescent="0.2">
      <c r="B5" s="60" t="s">
        <v>2</v>
      </c>
      <c r="C5" s="60" t="s">
        <v>45</v>
      </c>
      <c r="D5" s="60" t="s">
        <v>24</v>
      </c>
      <c r="E5" s="60" t="s">
        <v>23</v>
      </c>
      <c r="F5" s="60" t="s">
        <v>35</v>
      </c>
      <c r="G5" s="60" t="s">
        <v>3</v>
      </c>
      <c r="H5" s="60" t="s">
        <v>33</v>
      </c>
      <c r="I5" s="60" t="s">
        <v>36</v>
      </c>
      <c r="J5" s="152" t="s">
        <v>37</v>
      </c>
      <c r="K5" s="61" t="s">
        <v>31</v>
      </c>
      <c r="L5" s="61" t="s">
        <v>69</v>
      </c>
      <c r="M5" s="61" t="s">
        <v>70</v>
      </c>
    </row>
    <row r="6" spans="2:14" ht="30" customHeight="1" x14ac:dyDescent="0.15">
      <c r="B6" s="130" t="s">
        <v>549</v>
      </c>
      <c r="C6" s="144" t="s">
        <v>600</v>
      </c>
      <c r="D6" s="130" t="s">
        <v>71</v>
      </c>
      <c r="E6" s="130" t="s">
        <v>42</v>
      </c>
      <c r="F6" s="174" t="s">
        <v>99</v>
      </c>
      <c r="G6" s="130">
        <v>2010</v>
      </c>
      <c r="H6" s="161">
        <v>249</v>
      </c>
      <c r="I6" s="144" t="s">
        <v>729</v>
      </c>
      <c r="J6" s="175" t="s">
        <v>728</v>
      </c>
      <c r="K6" s="185" t="s">
        <v>876</v>
      </c>
      <c r="L6" s="165">
        <v>130</v>
      </c>
      <c r="M6" s="168">
        <v>761400</v>
      </c>
      <c r="N6" s="150" t="s">
        <v>624</v>
      </c>
    </row>
    <row r="7" spans="2:14" ht="30" customHeight="1" x14ac:dyDescent="0.15">
      <c r="B7" s="130" t="s">
        <v>550</v>
      </c>
      <c r="C7" s="144" t="s">
        <v>600</v>
      </c>
      <c r="D7" s="130" t="s">
        <v>71</v>
      </c>
      <c r="E7" s="130" t="s">
        <v>42</v>
      </c>
      <c r="F7" s="174" t="s">
        <v>99</v>
      </c>
      <c r="G7" s="130">
        <v>2014</v>
      </c>
      <c r="H7" s="161">
        <v>249</v>
      </c>
      <c r="I7" s="144" t="s">
        <v>616</v>
      </c>
      <c r="J7" s="175" t="s">
        <v>613</v>
      </c>
      <c r="K7" s="186" t="s">
        <v>876</v>
      </c>
      <c r="L7" s="165">
        <v>130</v>
      </c>
      <c r="M7" s="168">
        <v>761400</v>
      </c>
      <c r="N7" s="150" t="s">
        <v>624</v>
      </c>
    </row>
    <row r="8" spans="2:14" ht="30" customHeight="1" x14ac:dyDescent="0.15">
      <c r="B8" s="130" t="s">
        <v>551</v>
      </c>
      <c r="C8" s="144" t="s">
        <v>600</v>
      </c>
      <c r="D8" s="130" t="s">
        <v>71</v>
      </c>
      <c r="E8" s="130" t="s">
        <v>42</v>
      </c>
      <c r="F8" s="174" t="s">
        <v>99</v>
      </c>
      <c r="G8" s="130">
        <v>2014</v>
      </c>
      <c r="H8" s="161">
        <v>249</v>
      </c>
      <c r="I8" s="144" t="s">
        <v>617</v>
      </c>
      <c r="J8" s="175" t="s">
        <v>618</v>
      </c>
      <c r="K8" s="191">
        <v>46585</v>
      </c>
      <c r="L8" s="165">
        <v>130</v>
      </c>
      <c r="M8" s="168">
        <v>761400</v>
      </c>
    </row>
    <row r="9" spans="2:14" ht="30" customHeight="1" x14ac:dyDescent="0.15">
      <c r="B9" s="130" t="s">
        <v>552</v>
      </c>
      <c r="C9" s="144" t="s">
        <v>600</v>
      </c>
      <c r="D9" s="130" t="s">
        <v>71</v>
      </c>
      <c r="E9" s="130" t="s">
        <v>42</v>
      </c>
      <c r="F9" s="174" t="s">
        <v>99</v>
      </c>
      <c r="G9" s="130">
        <v>2014</v>
      </c>
      <c r="H9" s="161">
        <v>249</v>
      </c>
      <c r="I9" s="144" t="s">
        <v>619</v>
      </c>
      <c r="J9" s="175" t="s">
        <v>620</v>
      </c>
      <c r="K9" s="191">
        <v>46470</v>
      </c>
      <c r="L9" s="166">
        <v>130</v>
      </c>
      <c r="M9" s="168">
        <v>761400</v>
      </c>
    </row>
    <row r="10" spans="2:14" ht="30" customHeight="1" x14ac:dyDescent="0.15">
      <c r="B10" s="130" t="s">
        <v>553</v>
      </c>
      <c r="C10" s="144" t="s">
        <v>600</v>
      </c>
      <c r="D10" s="130" t="s">
        <v>71</v>
      </c>
      <c r="E10" s="130" t="s">
        <v>42</v>
      </c>
      <c r="F10" s="174" t="s">
        <v>621</v>
      </c>
      <c r="G10" s="130">
        <v>2014</v>
      </c>
      <c r="H10" s="161">
        <v>124</v>
      </c>
      <c r="I10" s="144" t="s">
        <v>622</v>
      </c>
      <c r="J10" s="175" t="s">
        <v>623</v>
      </c>
      <c r="K10" s="191">
        <v>46392</v>
      </c>
      <c r="L10" s="166">
        <v>120</v>
      </c>
      <c r="M10" s="168">
        <v>343300</v>
      </c>
    </row>
    <row r="11" spans="2:14" ht="30" customHeight="1" x14ac:dyDescent="0.15">
      <c r="B11" s="130" t="s">
        <v>554</v>
      </c>
      <c r="C11" s="144" t="s">
        <v>600</v>
      </c>
      <c r="D11" s="130" t="s">
        <v>71</v>
      </c>
      <c r="E11" s="130" t="s">
        <v>610</v>
      </c>
      <c r="F11" s="174" t="s">
        <v>647</v>
      </c>
      <c r="G11" s="130">
        <v>2008</v>
      </c>
      <c r="H11" s="161">
        <v>644</v>
      </c>
      <c r="I11" s="144" t="s">
        <v>723</v>
      </c>
      <c r="J11" s="175" t="s">
        <v>722</v>
      </c>
      <c r="K11" s="191">
        <v>46324</v>
      </c>
      <c r="L11" s="166">
        <v>130</v>
      </c>
      <c r="M11" s="168">
        <v>761400</v>
      </c>
      <c r="N11" s="149" t="s">
        <v>632</v>
      </c>
    </row>
    <row r="12" spans="2:14" ht="30" customHeight="1" x14ac:dyDescent="0.15">
      <c r="B12" s="130" t="s">
        <v>555</v>
      </c>
      <c r="C12" s="144" t="s">
        <v>600</v>
      </c>
      <c r="D12" s="130" t="s">
        <v>71</v>
      </c>
      <c r="E12" s="130" t="s">
        <v>42</v>
      </c>
      <c r="F12" s="174" t="s">
        <v>99</v>
      </c>
      <c r="G12" s="130">
        <v>2010</v>
      </c>
      <c r="H12" s="161">
        <v>249</v>
      </c>
      <c r="I12" s="144" t="s">
        <v>725</v>
      </c>
      <c r="J12" s="175" t="s">
        <v>724</v>
      </c>
      <c r="K12" s="192">
        <v>46474</v>
      </c>
      <c r="L12" s="166">
        <v>130</v>
      </c>
      <c r="M12" s="168">
        <v>761400</v>
      </c>
      <c r="N12" s="149"/>
    </row>
    <row r="13" spans="2:14" ht="30" customHeight="1" x14ac:dyDescent="0.2">
      <c r="B13" s="130" t="s">
        <v>556</v>
      </c>
      <c r="C13" s="144" t="s">
        <v>600</v>
      </c>
      <c r="D13" s="130" t="s">
        <v>71</v>
      </c>
      <c r="E13" s="130" t="s">
        <v>42</v>
      </c>
      <c r="F13" s="174" t="s">
        <v>727</v>
      </c>
      <c r="G13" s="130">
        <v>2010</v>
      </c>
      <c r="H13" s="161">
        <v>124</v>
      </c>
      <c r="I13" s="144" t="s">
        <v>730</v>
      </c>
      <c r="J13" s="175" t="s">
        <v>726</v>
      </c>
      <c r="K13" s="187" t="s">
        <v>876</v>
      </c>
      <c r="L13" s="166">
        <v>120</v>
      </c>
      <c r="M13" s="168">
        <v>343300</v>
      </c>
      <c r="N13" s="150" t="s">
        <v>624</v>
      </c>
    </row>
    <row r="14" spans="2:14" ht="30" customHeight="1" x14ac:dyDescent="0.15">
      <c r="B14" s="130" t="s">
        <v>557</v>
      </c>
      <c r="C14" s="144" t="s">
        <v>600</v>
      </c>
      <c r="D14" s="130" t="s">
        <v>71</v>
      </c>
      <c r="E14" s="130" t="s">
        <v>42</v>
      </c>
      <c r="F14" s="174" t="s">
        <v>727</v>
      </c>
      <c r="G14" s="130">
        <v>2010</v>
      </c>
      <c r="H14" s="161">
        <v>124</v>
      </c>
      <c r="I14" s="144" t="s">
        <v>732</v>
      </c>
      <c r="J14" s="175" t="s">
        <v>731</v>
      </c>
      <c r="K14" s="191">
        <v>46075</v>
      </c>
      <c r="L14" s="166">
        <v>120</v>
      </c>
      <c r="M14" s="168">
        <v>343300</v>
      </c>
      <c r="N14" s="150" t="s">
        <v>624</v>
      </c>
    </row>
    <row r="15" spans="2:14" ht="30" customHeight="1" x14ac:dyDescent="0.15">
      <c r="B15" s="130" t="s">
        <v>558</v>
      </c>
      <c r="C15" s="144" t="s">
        <v>600</v>
      </c>
      <c r="D15" s="130" t="s">
        <v>625</v>
      </c>
      <c r="E15" s="130" t="s">
        <v>41</v>
      </c>
      <c r="F15" s="174" t="s">
        <v>626</v>
      </c>
      <c r="G15" s="130">
        <v>2011</v>
      </c>
      <c r="H15" s="161">
        <v>4570</v>
      </c>
      <c r="I15" s="144" t="s">
        <v>627</v>
      </c>
      <c r="J15" s="175" t="s">
        <v>628</v>
      </c>
      <c r="K15" s="193" t="s">
        <v>631</v>
      </c>
      <c r="L15" s="166">
        <v>320</v>
      </c>
      <c r="M15" s="168">
        <v>1282800</v>
      </c>
      <c r="N15" s="150" t="s">
        <v>632</v>
      </c>
    </row>
    <row r="16" spans="2:14" ht="30" customHeight="1" x14ac:dyDescent="0.15">
      <c r="B16" s="130" t="s">
        <v>559</v>
      </c>
      <c r="C16" s="144" t="s">
        <v>600</v>
      </c>
      <c r="D16" s="130" t="s">
        <v>34</v>
      </c>
      <c r="E16" s="130" t="s">
        <v>606</v>
      </c>
      <c r="F16" s="174" t="s">
        <v>633</v>
      </c>
      <c r="G16" s="130">
        <v>2015</v>
      </c>
      <c r="H16" s="161">
        <v>2488</v>
      </c>
      <c r="I16" s="144" t="s">
        <v>634</v>
      </c>
      <c r="J16" s="175" t="s">
        <v>635</v>
      </c>
      <c r="K16" s="191">
        <v>46305</v>
      </c>
      <c r="L16" s="166">
        <v>310</v>
      </c>
      <c r="M16" s="168">
        <v>888400</v>
      </c>
      <c r="N16" s="150" t="s">
        <v>632</v>
      </c>
    </row>
    <row r="17" spans="2:14" ht="30" customHeight="1" x14ac:dyDescent="0.2">
      <c r="B17" s="130" t="s">
        <v>560</v>
      </c>
      <c r="C17" s="144" t="s">
        <v>600</v>
      </c>
      <c r="D17" s="130" t="s">
        <v>601</v>
      </c>
      <c r="E17" s="130" t="s">
        <v>607</v>
      </c>
      <c r="F17" s="174" t="s">
        <v>734</v>
      </c>
      <c r="G17" s="130">
        <v>2010</v>
      </c>
      <c r="H17" s="161">
        <v>4800</v>
      </c>
      <c r="I17" s="144" t="s">
        <v>735</v>
      </c>
      <c r="J17" s="175" t="s">
        <v>733</v>
      </c>
      <c r="K17" s="185" t="s">
        <v>876</v>
      </c>
      <c r="L17" s="166">
        <v>430</v>
      </c>
      <c r="M17" s="168">
        <v>1510600</v>
      </c>
      <c r="N17" s="150" t="s">
        <v>736</v>
      </c>
    </row>
    <row r="18" spans="2:14" ht="30" customHeight="1" x14ac:dyDescent="0.15">
      <c r="B18" s="130" t="s">
        <v>561</v>
      </c>
      <c r="C18" s="144" t="s">
        <v>600</v>
      </c>
      <c r="D18" s="130" t="s">
        <v>26</v>
      </c>
      <c r="E18" s="130" t="s">
        <v>27</v>
      </c>
      <c r="F18" s="174" t="s">
        <v>637</v>
      </c>
      <c r="G18" s="130">
        <v>2010</v>
      </c>
      <c r="H18" s="161">
        <v>4461</v>
      </c>
      <c r="I18" s="144" t="s">
        <v>638</v>
      </c>
      <c r="J18" s="175" t="s">
        <v>639</v>
      </c>
      <c r="K18" s="191" t="s">
        <v>876</v>
      </c>
      <c r="L18" s="166">
        <v>232</v>
      </c>
      <c r="M18" s="168">
        <v>1274000</v>
      </c>
      <c r="N18" s="150" t="s">
        <v>624</v>
      </c>
    </row>
    <row r="19" spans="2:14" ht="30" customHeight="1" x14ac:dyDescent="0.15">
      <c r="B19" s="176" t="s">
        <v>614</v>
      </c>
      <c r="C19" s="144" t="s">
        <v>600</v>
      </c>
      <c r="D19" s="130" t="s">
        <v>787</v>
      </c>
      <c r="E19" s="130" t="s">
        <v>615</v>
      </c>
      <c r="F19" s="174" t="s">
        <v>831</v>
      </c>
      <c r="G19" s="130">
        <v>2010</v>
      </c>
      <c r="H19" s="161" t="s">
        <v>73</v>
      </c>
      <c r="I19" s="144" t="s">
        <v>840</v>
      </c>
      <c r="J19" s="175" t="s">
        <v>841</v>
      </c>
      <c r="K19" s="194">
        <v>46321</v>
      </c>
      <c r="L19" s="166">
        <v>320</v>
      </c>
      <c r="M19" s="168">
        <v>1282800</v>
      </c>
      <c r="N19" s="150" t="s">
        <v>842</v>
      </c>
    </row>
    <row r="20" spans="2:14" ht="30" customHeight="1" x14ac:dyDescent="0.15">
      <c r="B20" s="130" t="s">
        <v>562</v>
      </c>
      <c r="C20" s="144" t="s">
        <v>600</v>
      </c>
      <c r="D20" s="130" t="s">
        <v>602</v>
      </c>
      <c r="E20" s="130" t="s">
        <v>640</v>
      </c>
      <c r="F20" s="174" t="s">
        <v>641</v>
      </c>
      <c r="G20" s="130">
        <v>2011</v>
      </c>
      <c r="H20" s="161">
        <v>8300</v>
      </c>
      <c r="I20" s="144">
        <v>73119414</v>
      </c>
      <c r="J20" s="175" t="s">
        <v>642</v>
      </c>
      <c r="K20" s="191">
        <v>46558</v>
      </c>
      <c r="L20" s="166">
        <v>320</v>
      </c>
      <c r="M20" s="168">
        <v>1282800</v>
      </c>
    </row>
    <row r="21" spans="2:14" ht="30" customHeight="1" x14ac:dyDescent="0.2">
      <c r="B21" s="130" t="s">
        <v>563</v>
      </c>
      <c r="C21" s="144" t="s">
        <v>600</v>
      </c>
      <c r="D21" s="130" t="s">
        <v>26</v>
      </c>
      <c r="E21" s="130" t="s">
        <v>609</v>
      </c>
      <c r="F21" s="174" t="s">
        <v>737</v>
      </c>
      <c r="G21" s="130">
        <v>2003</v>
      </c>
      <c r="H21" s="161">
        <v>3000</v>
      </c>
      <c r="I21" s="144" t="s">
        <v>739</v>
      </c>
      <c r="J21" s="175" t="s">
        <v>738</v>
      </c>
      <c r="K21" s="188" t="s">
        <v>876</v>
      </c>
      <c r="L21" s="166">
        <v>232</v>
      </c>
      <c r="M21" s="168">
        <v>1274000</v>
      </c>
      <c r="N21" s="150" t="s">
        <v>736</v>
      </c>
    </row>
    <row r="22" spans="2:14" ht="30" customHeight="1" x14ac:dyDescent="0.15">
      <c r="B22" s="130" t="s">
        <v>564</v>
      </c>
      <c r="C22" s="144" t="s">
        <v>600</v>
      </c>
      <c r="D22" s="136" t="s">
        <v>603</v>
      </c>
      <c r="E22" s="130" t="s">
        <v>743</v>
      </c>
      <c r="F22" s="144" t="s">
        <v>744</v>
      </c>
      <c r="G22" s="130">
        <v>1995</v>
      </c>
      <c r="H22" s="167">
        <v>4500</v>
      </c>
      <c r="I22" s="167" t="s">
        <v>742</v>
      </c>
      <c r="J22" s="177" t="s">
        <v>740</v>
      </c>
      <c r="K22" s="195" t="s">
        <v>741</v>
      </c>
      <c r="L22" s="144">
        <v>430</v>
      </c>
      <c r="M22" s="170">
        <v>1728304</v>
      </c>
    </row>
    <row r="23" spans="2:14" ht="30" customHeight="1" x14ac:dyDescent="0.2">
      <c r="B23" s="130" t="s">
        <v>565</v>
      </c>
      <c r="C23" s="144" t="s">
        <v>600</v>
      </c>
      <c r="D23" s="136" t="s">
        <v>603</v>
      </c>
      <c r="E23" s="136" t="s">
        <v>97</v>
      </c>
      <c r="F23" s="167" t="s">
        <v>746</v>
      </c>
      <c r="G23" s="130">
        <v>2001</v>
      </c>
      <c r="H23" s="167" t="s">
        <v>73</v>
      </c>
      <c r="I23" s="167" t="s">
        <v>747</v>
      </c>
      <c r="J23" s="177" t="s">
        <v>747</v>
      </c>
      <c r="K23" s="189" t="s">
        <v>876</v>
      </c>
      <c r="L23" s="167">
        <v>430</v>
      </c>
      <c r="M23" s="169">
        <v>1728304</v>
      </c>
      <c r="N23" s="150" t="s">
        <v>736</v>
      </c>
    </row>
    <row r="24" spans="2:14" x14ac:dyDescent="0.15">
      <c r="B24" s="130" t="s">
        <v>566</v>
      </c>
      <c r="C24" s="144" t="s">
        <v>600</v>
      </c>
      <c r="D24" s="136" t="s">
        <v>71</v>
      </c>
      <c r="E24" s="136" t="s">
        <v>610</v>
      </c>
      <c r="F24" s="167" t="s">
        <v>647</v>
      </c>
      <c r="G24" s="130">
        <v>2020</v>
      </c>
      <c r="H24" s="167">
        <v>644</v>
      </c>
      <c r="I24" s="167" t="s">
        <v>648</v>
      </c>
      <c r="J24" s="177" t="s">
        <v>649</v>
      </c>
      <c r="K24" s="196" t="s">
        <v>876</v>
      </c>
      <c r="L24" s="167">
        <v>130</v>
      </c>
      <c r="M24" s="169">
        <v>761400</v>
      </c>
      <c r="N24" s="150" t="s">
        <v>624</v>
      </c>
    </row>
    <row r="25" spans="2:14" ht="18" customHeight="1" x14ac:dyDescent="0.15">
      <c r="B25" s="130" t="s">
        <v>567</v>
      </c>
      <c r="C25" s="144" t="s">
        <v>600</v>
      </c>
      <c r="D25" s="136" t="s">
        <v>71</v>
      </c>
      <c r="E25" s="136" t="s">
        <v>610</v>
      </c>
      <c r="F25" s="167" t="s">
        <v>647</v>
      </c>
      <c r="G25" s="130">
        <v>2020</v>
      </c>
      <c r="H25" s="167">
        <v>644</v>
      </c>
      <c r="I25" s="167" t="s">
        <v>651</v>
      </c>
      <c r="J25" s="177" t="s">
        <v>652</v>
      </c>
      <c r="K25" s="191" t="s">
        <v>876</v>
      </c>
      <c r="L25" s="167">
        <v>130</v>
      </c>
      <c r="M25" s="169">
        <v>761400</v>
      </c>
      <c r="N25" s="150" t="s">
        <v>624</v>
      </c>
    </row>
    <row r="26" spans="2:14" x14ac:dyDescent="0.15">
      <c r="B26" s="130" t="s">
        <v>568</v>
      </c>
      <c r="C26" s="144" t="s">
        <v>600</v>
      </c>
      <c r="D26" s="136" t="s">
        <v>71</v>
      </c>
      <c r="E26" s="136" t="s">
        <v>610</v>
      </c>
      <c r="F26" s="167" t="s">
        <v>647</v>
      </c>
      <c r="G26" s="130">
        <v>2020</v>
      </c>
      <c r="H26" s="167">
        <v>644</v>
      </c>
      <c r="I26" s="167" t="s">
        <v>654</v>
      </c>
      <c r="J26" s="177" t="s">
        <v>653</v>
      </c>
      <c r="K26" s="191" t="s">
        <v>876</v>
      </c>
      <c r="L26" s="167">
        <v>130</v>
      </c>
      <c r="M26" s="169">
        <v>761400</v>
      </c>
      <c r="N26" s="150" t="s">
        <v>624</v>
      </c>
    </row>
    <row r="27" spans="2:14" x14ac:dyDescent="0.2">
      <c r="B27" s="130" t="s">
        <v>569</v>
      </c>
      <c r="C27" s="144" t="s">
        <v>600</v>
      </c>
      <c r="D27" s="136" t="s">
        <v>71</v>
      </c>
      <c r="E27" s="136" t="s">
        <v>610</v>
      </c>
      <c r="F27" s="167" t="s">
        <v>647</v>
      </c>
      <c r="G27" s="130">
        <v>2020</v>
      </c>
      <c r="H27" s="167">
        <v>644</v>
      </c>
      <c r="I27" s="167" t="s">
        <v>656</v>
      </c>
      <c r="J27" s="177" t="s">
        <v>655</v>
      </c>
      <c r="K27" s="187" t="s">
        <v>876</v>
      </c>
      <c r="L27" s="167">
        <v>130</v>
      </c>
      <c r="M27" s="169">
        <v>761400</v>
      </c>
      <c r="N27" s="150" t="s">
        <v>624</v>
      </c>
    </row>
    <row r="28" spans="2:14" x14ac:dyDescent="0.2">
      <c r="B28" s="130" t="s">
        <v>570</v>
      </c>
      <c r="C28" s="144" t="s">
        <v>600</v>
      </c>
      <c r="D28" s="136" t="s">
        <v>71</v>
      </c>
      <c r="E28" s="136" t="s">
        <v>610</v>
      </c>
      <c r="F28" s="167" t="s">
        <v>647</v>
      </c>
      <c r="G28" s="130">
        <v>2020</v>
      </c>
      <c r="H28" s="167">
        <v>644</v>
      </c>
      <c r="I28" s="167" t="s">
        <v>658</v>
      </c>
      <c r="J28" s="177" t="s">
        <v>657</v>
      </c>
      <c r="K28" s="187" t="s">
        <v>876</v>
      </c>
      <c r="L28" s="167">
        <v>130</v>
      </c>
      <c r="M28" s="169">
        <v>761400</v>
      </c>
      <c r="N28" s="150" t="s">
        <v>624</v>
      </c>
    </row>
    <row r="29" spans="2:14" x14ac:dyDescent="0.15">
      <c r="B29" s="130" t="s">
        <v>571</v>
      </c>
      <c r="C29" s="144" t="s">
        <v>600</v>
      </c>
      <c r="D29" s="136" t="s">
        <v>71</v>
      </c>
      <c r="E29" s="136" t="s">
        <v>610</v>
      </c>
      <c r="F29" s="167" t="s">
        <v>647</v>
      </c>
      <c r="G29" s="130">
        <v>2020</v>
      </c>
      <c r="H29" s="167">
        <v>644</v>
      </c>
      <c r="I29" s="167" t="s">
        <v>660</v>
      </c>
      <c r="J29" s="177" t="s">
        <v>659</v>
      </c>
      <c r="K29" s="191">
        <v>46563</v>
      </c>
      <c r="L29" s="167">
        <v>130</v>
      </c>
      <c r="M29" s="169">
        <v>761400</v>
      </c>
    </row>
    <row r="30" spans="2:14" x14ac:dyDescent="0.2">
      <c r="B30" s="130" t="s">
        <v>572</v>
      </c>
      <c r="C30" s="144" t="s">
        <v>600</v>
      </c>
      <c r="D30" s="136" t="s">
        <v>71</v>
      </c>
      <c r="E30" s="136" t="s">
        <v>610</v>
      </c>
      <c r="F30" s="167" t="s">
        <v>647</v>
      </c>
      <c r="G30" s="130">
        <v>2020</v>
      </c>
      <c r="H30" s="167">
        <v>644</v>
      </c>
      <c r="I30" s="167" t="s">
        <v>662</v>
      </c>
      <c r="J30" s="177" t="s">
        <v>661</v>
      </c>
      <c r="K30" s="187" t="s">
        <v>876</v>
      </c>
      <c r="L30" s="167">
        <v>130</v>
      </c>
      <c r="M30" s="169">
        <v>761400</v>
      </c>
      <c r="N30" s="150" t="s">
        <v>624</v>
      </c>
    </row>
    <row r="31" spans="2:14" x14ac:dyDescent="0.2">
      <c r="B31" s="130" t="s">
        <v>573</v>
      </c>
      <c r="C31" s="144" t="s">
        <v>600</v>
      </c>
      <c r="D31" s="136" t="s">
        <v>71</v>
      </c>
      <c r="E31" s="136" t="s">
        <v>610</v>
      </c>
      <c r="F31" s="167" t="s">
        <v>647</v>
      </c>
      <c r="G31" s="130">
        <v>2020</v>
      </c>
      <c r="H31" s="167">
        <v>644</v>
      </c>
      <c r="I31" s="167" t="s">
        <v>664</v>
      </c>
      <c r="J31" s="177" t="s">
        <v>663</v>
      </c>
      <c r="K31" s="187" t="s">
        <v>876</v>
      </c>
      <c r="L31" s="167">
        <v>130</v>
      </c>
      <c r="M31" s="169">
        <v>761400</v>
      </c>
      <c r="N31" s="150" t="s">
        <v>624</v>
      </c>
    </row>
    <row r="32" spans="2:14" x14ac:dyDescent="0.2">
      <c r="B32" s="130" t="s">
        <v>574</v>
      </c>
      <c r="C32" s="144" t="s">
        <v>600</v>
      </c>
      <c r="D32" s="136" t="s">
        <v>71</v>
      </c>
      <c r="E32" s="136" t="s">
        <v>610</v>
      </c>
      <c r="F32" s="167" t="s">
        <v>647</v>
      </c>
      <c r="G32" s="130">
        <v>2020</v>
      </c>
      <c r="H32" s="167">
        <v>644</v>
      </c>
      <c r="I32" s="167" t="s">
        <v>666</v>
      </c>
      <c r="J32" s="177" t="s">
        <v>665</v>
      </c>
      <c r="K32" s="187" t="s">
        <v>876</v>
      </c>
      <c r="L32" s="167">
        <v>130</v>
      </c>
      <c r="M32" s="169">
        <v>761400</v>
      </c>
      <c r="N32" s="150" t="s">
        <v>624</v>
      </c>
    </row>
    <row r="33" spans="1:29" x14ac:dyDescent="0.15">
      <c r="B33" s="130" t="s">
        <v>575</v>
      </c>
      <c r="C33" s="144" t="s">
        <v>600</v>
      </c>
      <c r="D33" s="136" t="s">
        <v>71</v>
      </c>
      <c r="E33" s="136" t="s">
        <v>610</v>
      </c>
      <c r="F33" s="167" t="s">
        <v>647</v>
      </c>
      <c r="G33" s="130">
        <v>2020</v>
      </c>
      <c r="H33" s="167">
        <v>644</v>
      </c>
      <c r="I33" s="167" t="s">
        <v>668</v>
      </c>
      <c r="J33" s="177" t="s">
        <v>667</v>
      </c>
      <c r="K33" s="191">
        <v>46563</v>
      </c>
      <c r="L33" s="167">
        <v>130</v>
      </c>
      <c r="M33" s="169">
        <v>761400</v>
      </c>
    </row>
    <row r="34" spans="1:29" x14ac:dyDescent="0.2">
      <c r="B34" s="130" t="s">
        <v>576</v>
      </c>
      <c r="C34" s="144" t="s">
        <v>600</v>
      </c>
      <c r="D34" s="136" t="s">
        <v>71</v>
      </c>
      <c r="E34" s="136" t="s">
        <v>610</v>
      </c>
      <c r="F34" s="167" t="s">
        <v>647</v>
      </c>
      <c r="G34" s="130">
        <v>2020</v>
      </c>
      <c r="H34" s="167">
        <v>644</v>
      </c>
      <c r="I34" s="167" t="s">
        <v>670</v>
      </c>
      <c r="J34" s="177" t="s">
        <v>669</v>
      </c>
      <c r="K34" s="187" t="s">
        <v>876</v>
      </c>
      <c r="L34" s="167">
        <v>130</v>
      </c>
      <c r="M34" s="169">
        <v>761400</v>
      </c>
      <c r="N34" s="150" t="s">
        <v>624</v>
      </c>
    </row>
    <row r="35" spans="1:29" x14ac:dyDescent="0.2">
      <c r="B35" s="130" t="s">
        <v>577</v>
      </c>
      <c r="C35" s="144" t="s">
        <v>600</v>
      </c>
      <c r="D35" s="136" t="s">
        <v>71</v>
      </c>
      <c r="E35" s="136" t="s">
        <v>610</v>
      </c>
      <c r="F35" s="167" t="s">
        <v>647</v>
      </c>
      <c r="G35" s="130">
        <v>2018</v>
      </c>
      <c r="H35" s="167">
        <v>644</v>
      </c>
      <c r="I35" s="167" t="s">
        <v>672</v>
      </c>
      <c r="J35" s="177" t="s">
        <v>671</v>
      </c>
      <c r="K35" s="190" t="s">
        <v>876</v>
      </c>
      <c r="L35" s="167">
        <v>130</v>
      </c>
      <c r="M35" s="169">
        <v>761400</v>
      </c>
      <c r="N35" s="150" t="s">
        <v>624</v>
      </c>
    </row>
    <row r="36" spans="1:29" x14ac:dyDescent="0.15">
      <c r="B36" s="130" t="s">
        <v>578</v>
      </c>
      <c r="C36" s="144" t="s">
        <v>600</v>
      </c>
      <c r="D36" s="136" t="s">
        <v>71</v>
      </c>
      <c r="E36" s="136" t="s">
        <v>610</v>
      </c>
      <c r="F36" s="167" t="s">
        <v>647</v>
      </c>
      <c r="G36" s="130">
        <v>2018</v>
      </c>
      <c r="H36" s="167">
        <v>644</v>
      </c>
      <c r="I36" s="167" t="s">
        <v>674</v>
      </c>
      <c r="J36" s="177" t="s">
        <v>673</v>
      </c>
      <c r="K36" s="191">
        <v>46300</v>
      </c>
      <c r="L36" s="167">
        <v>130</v>
      </c>
      <c r="M36" s="169">
        <v>761400</v>
      </c>
      <c r="N36" s="150" t="s">
        <v>632</v>
      </c>
    </row>
    <row r="37" spans="1:29" x14ac:dyDescent="0.15">
      <c r="B37" s="130" t="s">
        <v>579</v>
      </c>
      <c r="C37" s="144" t="s">
        <v>600</v>
      </c>
      <c r="D37" s="136" t="s">
        <v>71</v>
      </c>
      <c r="E37" s="136" t="s">
        <v>610</v>
      </c>
      <c r="F37" s="167" t="s">
        <v>647</v>
      </c>
      <c r="G37" s="130">
        <v>2018</v>
      </c>
      <c r="H37" s="167">
        <v>644</v>
      </c>
      <c r="I37" s="167" t="s">
        <v>676</v>
      </c>
      <c r="J37" s="177" t="s">
        <v>675</v>
      </c>
      <c r="K37" s="191">
        <v>46300</v>
      </c>
      <c r="L37" s="167">
        <v>130</v>
      </c>
      <c r="M37" s="169">
        <v>761400</v>
      </c>
      <c r="N37" s="150" t="s">
        <v>632</v>
      </c>
    </row>
    <row r="38" spans="1:29" x14ac:dyDescent="0.15">
      <c r="B38" s="130" t="s">
        <v>580</v>
      </c>
      <c r="C38" s="144" t="s">
        <v>600</v>
      </c>
      <c r="D38" s="136" t="s">
        <v>71</v>
      </c>
      <c r="E38" s="136" t="s">
        <v>610</v>
      </c>
      <c r="F38" s="167" t="s">
        <v>647</v>
      </c>
      <c r="G38" s="130">
        <v>2018</v>
      </c>
      <c r="H38" s="167">
        <v>644</v>
      </c>
      <c r="I38" s="167" t="s">
        <v>678</v>
      </c>
      <c r="J38" s="177" t="s">
        <v>677</v>
      </c>
      <c r="K38" s="192" t="s">
        <v>876</v>
      </c>
      <c r="L38" s="167">
        <v>130</v>
      </c>
      <c r="M38" s="169">
        <v>761400</v>
      </c>
      <c r="N38" s="150" t="s">
        <v>624</v>
      </c>
    </row>
    <row r="39" spans="1:29" x14ac:dyDescent="0.15">
      <c r="B39" s="130" t="s">
        <v>581</v>
      </c>
      <c r="C39" s="144" t="s">
        <v>600</v>
      </c>
      <c r="D39" s="136" t="s">
        <v>34</v>
      </c>
      <c r="E39" s="136" t="s">
        <v>606</v>
      </c>
      <c r="F39" s="167" t="s">
        <v>679</v>
      </c>
      <c r="G39" s="130">
        <v>2018</v>
      </c>
      <c r="H39" s="167">
        <v>2488</v>
      </c>
      <c r="I39" s="167" t="s">
        <v>681</v>
      </c>
      <c r="J39" s="177" t="s">
        <v>680</v>
      </c>
      <c r="K39" s="191">
        <v>46367</v>
      </c>
      <c r="L39" s="167">
        <v>221</v>
      </c>
      <c r="M39" s="169">
        <v>946600</v>
      </c>
    </row>
    <row r="40" spans="1:29" x14ac:dyDescent="0.15">
      <c r="B40" s="130" t="s">
        <v>582</v>
      </c>
      <c r="C40" s="144" t="s">
        <v>600</v>
      </c>
      <c r="D40" s="136" t="s">
        <v>71</v>
      </c>
      <c r="E40" s="136" t="s">
        <v>42</v>
      </c>
      <c r="F40" s="167" t="s">
        <v>682</v>
      </c>
      <c r="G40" s="130">
        <v>2022</v>
      </c>
      <c r="H40" s="167">
        <v>149</v>
      </c>
      <c r="I40" s="167" t="s">
        <v>684</v>
      </c>
      <c r="J40" s="177" t="s">
        <v>683</v>
      </c>
      <c r="K40" s="191">
        <v>46361</v>
      </c>
      <c r="L40" s="167">
        <v>120</v>
      </c>
      <c r="M40" s="169">
        <v>343300</v>
      </c>
    </row>
    <row r="41" spans="1:29" x14ac:dyDescent="0.15">
      <c r="B41" s="130" t="s">
        <v>583</v>
      </c>
      <c r="C41" s="144" t="s">
        <v>600</v>
      </c>
      <c r="D41" s="136" t="s">
        <v>71</v>
      </c>
      <c r="E41" s="136" t="s">
        <v>42</v>
      </c>
      <c r="F41" s="167" t="s">
        <v>682</v>
      </c>
      <c r="G41" s="130">
        <v>2022</v>
      </c>
      <c r="H41" s="167">
        <v>149</v>
      </c>
      <c r="I41" s="167" t="s">
        <v>686</v>
      </c>
      <c r="J41" s="177" t="s">
        <v>685</v>
      </c>
      <c r="K41" s="191">
        <v>46361</v>
      </c>
      <c r="L41" s="167">
        <v>120</v>
      </c>
      <c r="M41" s="169">
        <v>343300</v>
      </c>
    </row>
    <row r="42" spans="1:29" x14ac:dyDescent="0.15">
      <c r="B42" s="130" t="s">
        <v>584</v>
      </c>
      <c r="C42" s="144" t="s">
        <v>600</v>
      </c>
      <c r="D42" s="136" t="s">
        <v>71</v>
      </c>
      <c r="E42" s="136" t="s">
        <v>42</v>
      </c>
      <c r="F42" s="167" t="s">
        <v>682</v>
      </c>
      <c r="G42" s="130">
        <v>2022</v>
      </c>
      <c r="H42" s="167">
        <v>149</v>
      </c>
      <c r="I42" s="167" t="s">
        <v>688</v>
      </c>
      <c r="J42" s="177" t="s">
        <v>687</v>
      </c>
      <c r="K42" s="191">
        <v>46361</v>
      </c>
      <c r="L42" s="167">
        <v>120</v>
      </c>
      <c r="M42" s="169">
        <v>343300</v>
      </c>
    </row>
    <row r="43" spans="1:29" x14ac:dyDescent="0.15">
      <c r="B43" s="130" t="s">
        <v>585</v>
      </c>
      <c r="C43" s="144" t="s">
        <v>600</v>
      </c>
      <c r="D43" s="136" t="s">
        <v>71</v>
      </c>
      <c r="E43" s="136" t="s">
        <v>42</v>
      </c>
      <c r="F43" s="167" t="s">
        <v>682</v>
      </c>
      <c r="G43" s="130">
        <v>2022</v>
      </c>
      <c r="H43" s="167">
        <v>149</v>
      </c>
      <c r="I43" s="167" t="s">
        <v>690</v>
      </c>
      <c r="J43" s="177" t="s">
        <v>689</v>
      </c>
      <c r="K43" s="191">
        <v>46361</v>
      </c>
      <c r="L43" s="167">
        <v>120</v>
      </c>
      <c r="M43" s="169">
        <v>343300</v>
      </c>
    </row>
    <row r="44" spans="1:29" x14ac:dyDescent="0.15">
      <c r="B44" s="130" t="s">
        <v>586</v>
      </c>
      <c r="C44" s="144" t="s">
        <v>600</v>
      </c>
      <c r="D44" s="136" t="s">
        <v>71</v>
      </c>
      <c r="E44" s="136" t="s">
        <v>42</v>
      </c>
      <c r="F44" s="167" t="s">
        <v>682</v>
      </c>
      <c r="G44" s="130">
        <v>2022</v>
      </c>
      <c r="H44" s="167">
        <v>149</v>
      </c>
      <c r="I44" s="167" t="s">
        <v>692</v>
      </c>
      <c r="J44" s="177" t="s">
        <v>691</v>
      </c>
      <c r="K44" s="191">
        <v>46361</v>
      </c>
      <c r="L44" s="167">
        <v>120</v>
      </c>
      <c r="M44" s="169">
        <v>343300</v>
      </c>
    </row>
    <row r="45" spans="1:29" x14ac:dyDescent="0.15">
      <c r="B45" s="130" t="s">
        <v>587</v>
      </c>
      <c r="C45" s="144" t="s">
        <v>600</v>
      </c>
      <c r="D45" s="136" t="s">
        <v>71</v>
      </c>
      <c r="E45" s="136" t="s">
        <v>42</v>
      </c>
      <c r="F45" s="167" t="s">
        <v>621</v>
      </c>
      <c r="G45" s="130">
        <v>2018</v>
      </c>
      <c r="H45" s="167">
        <v>124</v>
      </c>
      <c r="I45" s="167" t="s">
        <v>694</v>
      </c>
      <c r="J45" s="177" t="s">
        <v>693</v>
      </c>
      <c r="K45" s="192">
        <v>46048</v>
      </c>
      <c r="L45" s="167">
        <v>120</v>
      </c>
      <c r="M45" s="169">
        <v>343300</v>
      </c>
      <c r="N45" s="150" t="s">
        <v>624</v>
      </c>
    </row>
    <row r="46" spans="1:29" s="62" customFormat="1" x14ac:dyDescent="0.15">
      <c r="A46" s="58"/>
      <c r="B46" s="130" t="s">
        <v>588</v>
      </c>
      <c r="C46" s="144" t="s">
        <v>600</v>
      </c>
      <c r="D46" s="136" t="s">
        <v>34</v>
      </c>
      <c r="E46" s="136" t="s">
        <v>97</v>
      </c>
      <c r="F46" s="167" t="s">
        <v>98</v>
      </c>
      <c r="G46" s="130">
        <v>2010</v>
      </c>
      <c r="H46" s="167">
        <v>2499</v>
      </c>
      <c r="I46" s="167" t="s">
        <v>696</v>
      </c>
      <c r="J46" s="177" t="s">
        <v>695</v>
      </c>
      <c r="K46" s="191">
        <v>46575</v>
      </c>
      <c r="L46" s="167">
        <v>222</v>
      </c>
      <c r="M46" s="169">
        <v>1121400</v>
      </c>
      <c r="N46" s="150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</row>
    <row r="47" spans="1:29" x14ac:dyDescent="0.15">
      <c r="B47" s="130" t="s">
        <v>589</v>
      </c>
      <c r="C47" s="144" t="s">
        <v>600</v>
      </c>
      <c r="D47" s="136" t="s">
        <v>601</v>
      </c>
      <c r="E47" s="136" t="s">
        <v>41</v>
      </c>
      <c r="F47" s="167" t="s">
        <v>749</v>
      </c>
      <c r="G47" s="130">
        <v>2000</v>
      </c>
      <c r="H47" s="167">
        <v>4800</v>
      </c>
      <c r="I47" s="167" t="s">
        <v>751</v>
      </c>
      <c r="J47" s="177" t="s">
        <v>750</v>
      </c>
      <c r="K47" s="197">
        <v>46547</v>
      </c>
      <c r="L47" s="167">
        <v>430</v>
      </c>
      <c r="M47" s="169">
        <v>1726414</v>
      </c>
    </row>
    <row r="48" spans="1:29" x14ac:dyDescent="0.15">
      <c r="B48" s="130" t="s">
        <v>590</v>
      </c>
      <c r="C48" s="144" t="s">
        <v>600</v>
      </c>
      <c r="D48" s="136" t="s">
        <v>71</v>
      </c>
      <c r="E48" s="136" t="s">
        <v>42</v>
      </c>
      <c r="F48" s="167" t="s">
        <v>621</v>
      </c>
      <c r="G48" s="130">
        <v>2020</v>
      </c>
      <c r="H48" s="167">
        <v>124</v>
      </c>
      <c r="I48" s="167" t="s">
        <v>699</v>
      </c>
      <c r="J48" s="177" t="s">
        <v>698</v>
      </c>
      <c r="K48" s="198">
        <v>46576</v>
      </c>
      <c r="L48" s="167">
        <v>120</v>
      </c>
      <c r="M48" s="169">
        <v>343300</v>
      </c>
    </row>
    <row r="49" spans="2:14" x14ac:dyDescent="0.15">
      <c r="B49" s="130" t="s">
        <v>591</v>
      </c>
      <c r="C49" s="144" t="s">
        <v>600</v>
      </c>
      <c r="D49" s="136" t="s">
        <v>71</v>
      </c>
      <c r="E49" s="136" t="s">
        <v>42</v>
      </c>
      <c r="F49" s="167" t="s">
        <v>99</v>
      </c>
      <c r="G49" s="130">
        <v>2022</v>
      </c>
      <c r="H49" s="167">
        <v>249</v>
      </c>
      <c r="I49" s="167" t="s">
        <v>702</v>
      </c>
      <c r="J49" s="177" t="s">
        <v>701</v>
      </c>
      <c r="K49" s="191">
        <v>46451</v>
      </c>
      <c r="L49" s="167">
        <v>130</v>
      </c>
      <c r="M49" s="169">
        <v>761400</v>
      </c>
    </row>
    <row r="50" spans="2:14" x14ac:dyDescent="0.15">
      <c r="B50" s="130" t="s">
        <v>592</v>
      </c>
      <c r="C50" s="144" t="s">
        <v>600</v>
      </c>
      <c r="D50" s="136" t="s">
        <v>71</v>
      </c>
      <c r="E50" s="136" t="s">
        <v>42</v>
      </c>
      <c r="F50" s="167" t="s">
        <v>99</v>
      </c>
      <c r="G50" s="130">
        <v>2024</v>
      </c>
      <c r="H50" s="167">
        <v>249</v>
      </c>
      <c r="I50" s="167" t="s">
        <v>704</v>
      </c>
      <c r="J50" s="177" t="s">
        <v>703</v>
      </c>
      <c r="K50" s="191">
        <v>46581</v>
      </c>
      <c r="L50" s="167">
        <v>130</v>
      </c>
      <c r="M50" s="169">
        <v>761400</v>
      </c>
    </row>
    <row r="51" spans="2:14" x14ac:dyDescent="0.15">
      <c r="B51" s="130" t="s">
        <v>593</v>
      </c>
      <c r="C51" s="144" t="s">
        <v>600</v>
      </c>
      <c r="D51" s="136" t="s">
        <v>71</v>
      </c>
      <c r="E51" s="136" t="s">
        <v>42</v>
      </c>
      <c r="F51" s="167" t="s">
        <v>99</v>
      </c>
      <c r="G51" s="130">
        <v>2024</v>
      </c>
      <c r="H51" s="167">
        <v>249</v>
      </c>
      <c r="I51" s="167" t="s">
        <v>707</v>
      </c>
      <c r="J51" s="177" t="s">
        <v>706</v>
      </c>
      <c r="K51" s="191">
        <v>46581</v>
      </c>
      <c r="L51" s="167">
        <v>130</v>
      </c>
      <c r="M51" s="169">
        <v>761400</v>
      </c>
    </row>
    <row r="52" spans="2:14" x14ac:dyDescent="0.15">
      <c r="B52" s="130" t="s">
        <v>594</v>
      </c>
      <c r="C52" s="144" t="s">
        <v>600</v>
      </c>
      <c r="D52" s="136" t="s">
        <v>71</v>
      </c>
      <c r="E52" s="136" t="s">
        <v>42</v>
      </c>
      <c r="F52" s="167" t="s">
        <v>99</v>
      </c>
      <c r="G52" s="130">
        <v>2024</v>
      </c>
      <c r="H52" s="167">
        <v>249</v>
      </c>
      <c r="I52" s="167" t="s">
        <v>709</v>
      </c>
      <c r="J52" s="177" t="s">
        <v>708</v>
      </c>
      <c r="K52" s="191">
        <v>46581</v>
      </c>
      <c r="L52" s="167">
        <v>130</v>
      </c>
      <c r="M52" s="169">
        <v>761400</v>
      </c>
    </row>
    <row r="53" spans="2:14" x14ac:dyDescent="0.15">
      <c r="B53" s="130" t="s">
        <v>849</v>
      </c>
      <c r="C53" s="144" t="s">
        <v>600</v>
      </c>
      <c r="D53" s="136" t="s">
        <v>71</v>
      </c>
      <c r="E53" s="136" t="s">
        <v>610</v>
      </c>
      <c r="F53" s="167" t="s">
        <v>859</v>
      </c>
      <c r="G53" s="130">
        <v>2015</v>
      </c>
      <c r="H53" s="167">
        <v>248</v>
      </c>
      <c r="I53" s="167" t="s">
        <v>850</v>
      </c>
      <c r="J53" s="177" t="s">
        <v>851</v>
      </c>
      <c r="K53" s="199">
        <v>46266</v>
      </c>
      <c r="L53" s="167">
        <v>130</v>
      </c>
      <c r="M53" s="169">
        <v>761400</v>
      </c>
      <c r="N53" s="150" t="s">
        <v>644</v>
      </c>
    </row>
    <row r="54" spans="2:14" x14ac:dyDescent="0.15">
      <c r="B54" s="130" t="s">
        <v>595</v>
      </c>
      <c r="C54" s="144" t="s">
        <v>600</v>
      </c>
      <c r="D54" s="136" t="s">
        <v>71</v>
      </c>
      <c r="E54" s="136" t="s">
        <v>610</v>
      </c>
      <c r="F54" s="167" t="s">
        <v>711</v>
      </c>
      <c r="G54" s="130">
        <v>2025</v>
      </c>
      <c r="H54" s="167">
        <v>249</v>
      </c>
      <c r="I54" s="167" t="s">
        <v>713</v>
      </c>
      <c r="J54" s="177" t="s">
        <v>712</v>
      </c>
      <c r="K54" s="191">
        <v>46375</v>
      </c>
      <c r="L54" s="167">
        <v>130</v>
      </c>
      <c r="M54" s="169">
        <v>761400</v>
      </c>
    </row>
    <row r="55" spans="2:14" x14ac:dyDescent="0.15">
      <c r="B55" s="130" t="s">
        <v>596</v>
      </c>
      <c r="C55" s="144" t="s">
        <v>600</v>
      </c>
      <c r="D55" s="136" t="s">
        <v>71</v>
      </c>
      <c r="E55" s="136" t="s">
        <v>610</v>
      </c>
      <c r="F55" s="167" t="s">
        <v>711</v>
      </c>
      <c r="G55" s="130">
        <v>2025</v>
      </c>
      <c r="H55" s="167">
        <v>249</v>
      </c>
      <c r="I55" s="167" t="s">
        <v>715</v>
      </c>
      <c r="J55" s="177" t="s">
        <v>714</v>
      </c>
      <c r="K55" s="191">
        <v>46375</v>
      </c>
      <c r="L55" s="167">
        <v>130</v>
      </c>
      <c r="M55" s="169">
        <v>761400</v>
      </c>
    </row>
    <row r="56" spans="2:14" x14ac:dyDescent="0.15">
      <c r="B56" s="130" t="s">
        <v>597</v>
      </c>
      <c r="C56" s="144" t="s">
        <v>600</v>
      </c>
      <c r="D56" s="136" t="s">
        <v>71</v>
      </c>
      <c r="E56" s="136" t="s">
        <v>610</v>
      </c>
      <c r="F56" s="167" t="s">
        <v>711</v>
      </c>
      <c r="G56" s="130">
        <v>2025</v>
      </c>
      <c r="H56" s="167">
        <v>249</v>
      </c>
      <c r="I56" s="167" t="s">
        <v>717</v>
      </c>
      <c r="J56" s="177" t="s">
        <v>716</v>
      </c>
      <c r="K56" s="191">
        <v>46375</v>
      </c>
      <c r="L56" s="167">
        <v>130</v>
      </c>
      <c r="M56" s="169">
        <v>761400</v>
      </c>
    </row>
    <row r="57" spans="2:14" x14ac:dyDescent="0.15">
      <c r="B57" s="130" t="s">
        <v>598</v>
      </c>
      <c r="C57" s="144" t="s">
        <v>600</v>
      </c>
      <c r="D57" s="136" t="s">
        <v>71</v>
      </c>
      <c r="E57" s="136" t="s">
        <v>610</v>
      </c>
      <c r="F57" s="167" t="s">
        <v>711</v>
      </c>
      <c r="G57" s="130">
        <v>2025</v>
      </c>
      <c r="H57" s="167">
        <v>249</v>
      </c>
      <c r="I57" s="167" t="s">
        <v>719</v>
      </c>
      <c r="J57" s="177" t="s">
        <v>718</v>
      </c>
      <c r="K57" s="191">
        <v>46375</v>
      </c>
      <c r="L57" s="167">
        <v>130</v>
      </c>
      <c r="M57" s="169">
        <v>761400</v>
      </c>
    </row>
    <row r="58" spans="2:14" x14ac:dyDescent="0.15">
      <c r="B58" s="178" t="s">
        <v>599</v>
      </c>
      <c r="C58" s="179" t="s">
        <v>600</v>
      </c>
      <c r="D58" s="180" t="s">
        <v>71</v>
      </c>
      <c r="E58" s="180" t="s">
        <v>610</v>
      </c>
      <c r="F58" s="171" t="s">
        <v>711</v>
      </c>
      <c r="G58" s="178">
        <v>2025</v>
      </c>
      <c r="H58" s="171">
        <v>249</v>
      </c>
      <c r="I58" s="171" t="s">
        <v>721</v>
      </c>
      <c r="J58" s="181" t="s">
        <v>720</v>
      </c>
      <c r="K58" s="200">
        <v>46375</v>
      </c>
      <c r="L58" s="171">
        <v>130</v>
      </c>
      <c r="M58" s="172">
        <v>761400</v>
      </c>
    </row>
    <row r="59" spans="2:14" x14ac:dyDescent="0.2">
      <c r="B59" s="241" t="s">
        <v>864</v>
      </c>
      <c r="C59" s="242"/>
      <c r="D59" s="242"/>
      <c r="E59" s="242"/>
      <c r="F59" s="242"/>
      <c r="G59" s="242"/>
      <c r="H59" s="242"/>
      <c r="I59" s="242"/>
      <c r="J59" s="242"/>
      <c r="K59" s="242"/>
      <c r="L59" s="243"/>
      <c r="M59" s="173">
        <f>SUM(M6:M58)</f>
        <v>43082822</v>
      </c>
    </row>
  </sheetData>
  <autoFilter ref="B5:M59" xr:uid="{499F1BDF-D15A-4595-95CF-45DC9A69B1D6}"/>
  <mergeCells count="3">
    <mergeCell ref="B2:K2"/>
    <mergeCell ref="B3:K3"/>
    <mergeCell ref="B59:L59"/>
  </mergeCells>
  <pageMargins left="0.7" right="0.7" top="0.75" bottom="0.75" header="0.3" footer="0.3"/>
  <pageSetup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64"/>
  <sheetViews>
    <sheetView showGridLines="0" topLeftCell="A3" zoomScaleNormal="100" workbookViewId="0">
      <pane ySplit="3" topLeftCell="A6" activePane="bottomLeft" state="frozen"/>
      <selection activeCell="A3" sqref="A3"/>
      <selection pane="bottomLeft" activeCell="I21" sqref="I21"/>
    </sheetView>
  </sheetViews>
  <sheetFormatPr baseColWidth="10" defaultColWidth="9" defaultRowHeight="14" x14ac:dyDescent="0.2"/>
  <cols>
    <col min="1" max="1" width="6.1640625" style="71" customWidth="1"/>
    <col min="2" max="2" width="7.6640625" style="72" customWidth="1"/>
    <col min="3" max="3" width="10.5" style="72" customWidth="1"/>
    <col min="4" max="4" width="14" style="72" customWidth="1"/>
    <col min="5" max="5" width="19.6640625" style="71" customWidth="1"/>
    <col min="6" max="6" width="17.6640625" style="145" customWidth="1"/>
    <col min="7" max="7" width="8" style="71" customWidth="1"/>
    <col min="8" max="8" width="10.6640625" style="145" customWidth="1"/>
    <col min="9" max="9" width="17.1640625" style="71" customWidth="1"/>
    <col min="10" max="10" width="18.6640625" style="145" customWidth="1"/>
    <col min="11" max="11" width="10.1640625" style="71" customWidth="1"/>
    <col min="12" max="12" width="17.6640625" style="71" customWidth="1"/>
    <col min="13" max="13" width="52.33203125" style="71" customWidth="1"/>
    <col min="14" max="14" width="11.33203125" style="71" customWidth="1"/>
    <col min="15" max="16" width="9.6640625" style="72" bestFit="1" customWidth="1"/>
    <col min="17" max="16384" width="9" style="72"/>
  </cols>
  <sheetData>
    <row r="1" spans="2:13" s="71" customFormat="1" ht="8.25" customHeight="1" x14ac:dyDescent="0.2">
      <c r="F1" s="145"/>
      <c r="H1" s="145"/>
      <c r="J1" s="145"/>
    </row>
    <row r="2" spans="2:13" s="71" customFormat="1" ht="20.25" customHeight="1" x14ac:dyDescent="0.2">
      <c r="B2" s="244" t="s">
        <v>32</v>
      </c>
      <c r="C2" s="244"/>
      <c r="D2" s="244"/>
      <c r="E2" s="244"/>
      <c r="F2" s="244"/>
      <c r="G2" s="244"/>
      <c r="H2" s="244"/>
      <c r="I2" s="244"/>
      <c r="J2" s="244"/>
      <c r="K2" s="244"/>
      <c r="L2" s="244"/>
    </row>
    <row r="3" spans="2:13" s="71" customFormat="1" ht="30" customHeight="1" x14ac:dyDescent="0.2">
      <c r="B3" s="244" t="s">
        <v>22</v>
      </c>
      <c r="C3" s="244"/>
      <c r="D3" s="244"/>
      <c r="E3" s="244"/>
      <c r="F3" s="244"/>
      <c r="G3" s="244"/>
      <c r="H3" s="244"/>
      <c r="I3" s="244"/>
      <c r="J3" s="244"/>
      <c r="K3" s="244"/>
      <c r="L3" s="244"/>
    </row>
    <row r="4" spans="2:13" s="71" customFormat="1" ht="12" customHeight="1" thickBot="1" x14ac:dyDescent="0.25">
      <c r="F4" s="145"/>
      <c r="H4" s="145"/>
      <c r="J4" s="145"/>
    </row>
    <row r="5" spans="2:13" ht="45" x14ac:dyDescent="0.2">
      <c r="B5" s="127" t="s">
        <v>2</v>
      </c>
      <c r="C5" s="127" t="s">
        <v>45</v>
      </c>
      <c r="D5" s="127" t="s">
        <v>24</v>
      </c>
      <c r="E5" s="127" t="s">
        <v>23</v>
      </c>
      <c r="F5" s="128" t="s">
        <v>35</v>
      </c>
      <c r="G5" s="127" t="s">
        <v>3</v>
      </c>
      <c r="H5" s="127" t="s">
        <v>33</v>
      </c>
      <c r="I5" s="127" t="s">
        <v>37</v>
      </c>
      <c r="J5" s="127" t="s">
        <v>38</v>
      </c>
      <c r="K5" s="127" t="s">
        <v>39</v>
      </c>
      <c r="L5" s="129" t="s">
        <v>40</v>
      </c>
    </row>
    <row r="6" spans="2:13" x14ac:dyDescent="0.2">
      <c r="B6" s="130" t="s">
        <v>549</v>
      </c>
      <c r="C6" s="131" t="s">
        <v>600</v>
      </c>
      <c r="D6" s="130" t="s">
        <v>71</v>
      </c>
      <c r="E6" s="130" t="s">
        <v>42</v>
      </c>
      <c r="F6" s="132" t="s">
        <v>99</v>
      </c>
      <c r="G6" s="130">
        <v>2010</v>
      </c>
      <c r="H6" s="133">
        <v>249</v>
      </c>
      <c r="I6" s="131" t="s">
        <v>728</v>
      </c>
      <c r="J6" s="131" t="s">
        <v>643</v>
      </c>
      <c r="K6" s="134">
        <v>9817137</v>
      </c>
      <c r="L6" s="135">
        <v>8500000</v>
      </c>
    </row>
    <row r="7" spans="2:13" x14ac:dyDescent="0.2">
      <c r="B7" s="130" t="s">
        <v>550</v>
      </c>
      <c r="C7" s="131" t="s">
        <v>600</v>
      </c>
      <c r="D7" s="130" t="s">
        <v>71</v>
      </c>
      <c r="E7" s="130" t="s">
        <v>611</v>
      </c>
      <c r="F7" s="132" t="s">
        <v>99</v>
      </c>
      <c r="G7" s="130">
        <v>2014</v>
      </c>
      <c r="H7" s="133">
        <v>249</v>
      </c>
      <c r="I7" s="131" t="s">
        <v>613</v>
      </c>
      <c r="J7" s="131" t="s">
        <v>612</v>
      </c>
      <c r="K7" s="134">
        <v>9817137</v>
      </c>
      <c r="L7" s="135">
        <v>11400000</v>
      </c>
    </row>
    <row r="8" spans="2:13" x14ac:dyDescent="0.2">
      <c r="B8" s="130" t="s">
        <v>551</v>
      </c>
      <c r="C8" s="131" t="s">
        <v>600</v>
      </c>
      <c r="D8" s="130" t="s">
        <v>71</v>
      </c>
      <c r="E8" s="130" t="s">
        <v>42</v>
      </c>
      <c r="F8" s="132" t="s">
        <v>99</v>
      </c>
      <c r="G8" s="130">
        <v>2014</v>
      </c>
      <c r="H8" s="133">
        <v>249</v>
      </c>
      <c r="I8" s="144" t="s">
        <v>618</v>
      </c>
      <c r="J8" s="131" t="s">
        <v>612</v>
      </c>
      <c r="K8" s="134">
        <v>9817137</v>
      </c>
      <c r="L8" s="135">
        <v>11400000</v>
      </c>
    </row>
    <row r="9" spans="2:13" x14ac:dyDescent="0.2">
      <c r="B9" s="130" t="s">
        <v>552</v>
      </c>
      <c r="C9" s="131" t="s">
        <v>600</v>
      </c>
      <c r="D9" s="130" t="s">
        <v>71</v>
      </c>
      <c r="E9" s="130" t="s">
        <v>42</v>
      </c>
      <c r="F9" s="132" t="s">
        <v>99</v>
      </c>
      <c r="G9" s="130">
        <v>2014</v>
      </c>
      <c r="H9" s="133">
        <v>249</v>
      </c>
      <c r="I9" s="131" t="s">
        <v>620</v>
      </c>
      <c r="J9" s="131" t="s">
        <v>612</v>
      </c>
      <c r="K9" s="134">
        <v>9817137</v>
      </c>
      <c r="L9" s="135">
        <v>11400000</v>
      </c>
    </row>
    <row r="10" spans="2:13" x14ac:dyDescent="0.2">
      <c r="B10" s="130" t="s">
        <v>553</v>
      </c>
      <c r="C10" s="131" t="s">
        <v>600</v>
      </c>
      <c r="D10" s="130" t="s">
        <v>71</v>
      </c>
      <c r="E10" s="130" t="s">
        <v>42</v>
      </c>
      <c r="F10" s="132" t="s">
        <v>621</v>
      </c>
      <c r="G10" s="130">
        <v>2014</v>
      </c>
      <c r="H10" s="133">
        <v>124</v>
      </c>
      <c r="I10" s="131" t="s">
        <v>623</v>
      </c>
      <c r="J10" s="131" t="s">
        <v>43</v>
      </c>
      <c r="K10" s="134">
        <v>9817110</v>
      </c>
      <c r="L10" s="135">
        <v>6300000</v>
      </c>
      <c r="M10" s="73"/>
    </row>
    <row r="11" spans="2:13" x14ac:dyDescent="0.2">
      <c r="B11" s="130" t="s">
        <v>554</v>
      </c>
      <c r="C11" s="131" t="s">
        <v>600</v>
      </c>
      <c r="D11" s="130" t="s">
        <v>71</v>
      </c>
      <c r="E11" s="130" t="s">
        <v>610</v>
      </c>
      <c r="F11" s="132" t="s">
        <v>647</v>
      </c>
      <c r="G11" s="130">
        <v>2008</v>
      </c>
      <c r="H11" s="133">
        <v>644</v>
      </c>
      <c r="I11" s="131" t="s">
        <v>722</v>
      </c>
      <c r="J11" s="131" t="s">
        <v>43</v>
      </c>
      <c r="K11" s="134">
        <v>8817058</v>
      </c>
      <c r="L11" s="135">
        <v>24700000</v>
      </c>
      <c r="M11" s="148"/>
    </row>
    <row r="12" spans="2:13" ht="14" customHeight="1" x14ac:dyDescent="0.2">
      <c r="B12" s="130" t="s">
        <v>555</v>
      </c>
      <c r="C12" s="131" t="s">
        <v>600</v>
      </c>
      <c r="D12" s="130" t="s">
        <v>71</v>
      </c>
      <c r="E12" s="130" t="s">
        <v>42</v>
      </c>
      <c r="F12" s="132" t="s">
        <v>99</v>
      </c>
      <c r="G12" s="130">
        <v>2010</v>
      </c>
      <c r="H12" s="133">
        <v>249</v>
      </c>
      <c r="I12" s="131" t="s">
        <v>724</v>
      </c>
      <c r="J12" s="131" t="s">
        <v>650</v>
      </c>
      <c r="K12" s="134">
        <v>9817137</v>
      </c>
      <c r="L12" s="135">
        <v>8500000</v>
      </c>
      <c r="M12" s="148"/>
    </row>
    <row r="13" spans="2:13" x14ac:dyDescent="0.2">
      <c r="B13" s="130" t="s">
        <v>556</v>
      </c>
      <c r="C13" s="131" t="s">
        <v>600</v>
      </c>
      <c r="D13" s="130" t="s">
        <v>71</v>
      </c>
      <c r="E13" s="130" t="s">
        <v>42</v>
      </c>
      <c r="F13" s="132" t="s">
        <v>727</v>
      </c>
      <c r="G13" s="130">
        <v>2010</v>
      </c>
      <c r="H13" s="133">
        <v>124</v>
      </c>
      <c r="I13" s="131" t="s">
        <v>726</v>
      </c>
      <c r="J13" s="131" t="s">
        <v>643</v>
      </c>
      <c r="K13" s="134">
        <v>9817110</v>
      </c>
      <c r="L13" s="135">
        <v>4700000</v>
      </c>
    </row>
    <row r="14" spans="2:13" x14ac:dyDescent="0.2">
      <c r="B14" s="130" t="s">
        <v>557</v>
      </c>
      <c r="C14" s="131" t="s">
        <v>600</v>
      </c>
      <c r="D14" s="130" t="s">
        <v>71</v>
      </c>
      <c r="E14" s="130" t="s">
        <v>42</v>
      </c>
      <c r="F14" s="132" t="s">
        <v>727</v>
      </c>
      <c r="G14" s="130">
        <v>2010</v>
      </c>
      <c r="H14" s="133">
        <v>124</v>
      </c>
      <c r="I14" s="131" t="s">
        <v>731</v>
      </c>
      <c r="J14" s="131" t="s">
        <v>643</v>
      </c>
      <c r="K14" s="134">
        <v>9817110</v>
      </c>
      <c r="L14" s="135">
        <v>4700000</v>
      </c>
    </row>
    <row r="15" spans="2:13" x14ac:dyDescent="0.2">
      <c r="B15" s="130" t="s">
        <v>558</v>
      </c>
      <c r="C15" s="131" t="s">
        <v>600</v>
      </c>
      <c r="D15" s="130" t="s">
        <v>625</v>
      </c>
      <c r="E15" s="130" t="s">
        <v>629</v>
      </c>
      <c r="F15" s="132" t="s">
        <v>626</v>
      </c>
      <c r="G15" s="130">
        <v>2011</v>
      </c>
      <c r="H15" s="133">
        <v>4570</v>
      </c>
      <c r="I15" s="131" t="s">
        <v>628</v>
      </c>
      <c r="J15" s="131" t="s">
        <v>630</v>
      </c>
      <c r="K15" s="134">
        <v>1604070</v>
      </c>
      <c r="L15" s="135">
        <v>101200000</v>
      </c>
    </row>
    <row r="16" spans="2:13" x14ac:dyDescent="0.2">
      <c r="B16" s="130" t="s">
        <v>559</v>
      </c>
      <c r="C16" s="131" t="s">
        <v>600</v>
      </c>
      <c r="D16" s="130" t="s">
        <v>34</v>
      </c>
      <c r="E16" s="130" t="s">
        <v>606</v>
      </c>
      <c r="F16" s="132" t="s">
        <v>633</v>
      </c>
      <c r="G16" s="130">
        <v>2015</v>
      </c>
      <c r="H16" s="133">
        <v>2488</v>
      </c>
      <c r="I16" s="131" t="s">
        <v>635</v>
      </c>
      <c r="J16" s="131" t="s">
        <v>636</v>
      </c>
      <c r="K16" s="134">
        <v>6407009</v>
      </c>
      <c r="L16" s="135">
        <v>100800000</v>
      </c>
    </row>
    <row r="17" spans="2:14" x14ac:dyDescent="0.2">
      <c r="B17" s="130" t="s">
        <v>560</v>
      </c>
      <c r="C17" s="131" t="s">
        <v>600</v>
      </c>
      <c r="D17" s="130" t="s">
        <v>748</v>
      </c>
      <c r="E17" s="130" t="s">
        <v>607</v>
      </c>
      <c r="F17" s="132"/>
      <c r="G17" s="130">
        <v>2010</v>
      </c>
      <c r="H17" s="133">
        <v>4800</v>
      </c>
      <c r="I17" s="131" t="s">
        <v>733</v>
      </c>
      <c r="J17" s="131" t="s">
        <v>733</v>
      </c>
      <c r="K17" s="134">
        <v>10403015</v>
      </c>
      <c r="L17" s="135">
        <v>96100000</v>
      </c>
      <c r="M17" s="150"/>
    </row>
    <row r="18" spans="2:14" x14ac:dyDescent="0.2">
      <c r="B18" s="130" t="s">
        <v>561</v>
      </c>
      <c r="C18" s="131" t="s">
        <v>600</v>
      </c>
      <c r="D18" s="130" t="s">
        <v>26</v>
      </c>
      <c r="E18" s="130" t="s">
        <v>27</v>
      </c>
      <c r="F18" s="132" t="s">
        <v>637</v>
      </c>
      <c r="G18" s="130">
        <v>2010</v>
      </c>
      <c r="H18" s="133">
        <v>4461</v>
      </c>
      <c r="I18" s="131" t="s">
        <v>639</v>
      </c>
      <c r="J18" s="131" t="s">
        <v>96</v>
      </c>
      <c r="K18" s="134">
        <v>9008137</v>
      </c>
      <c r="L18" s="135">
        <v>204900000</v>
      </c>
    </row>
    <row r="19" spans="2:14" x14ac:dyDescent="0.2">
      <c r="B19" s="130" t="s">
        <v>562</v>
      </c>
      <c r="C19" s="131" t="s">
        <v>600</v>
      </c>
      <c r="D19" s="130" t="s">
        <v>602</v>
      </c>
      <c r="E19" s="130" t="s">
        <v>608</v>
      </c>
      <c r="F19" s="132" t="s">
        <v>641</v>
      </c>
      <c r="G19" s="130">
        <v>2011</v>
      </c>
      <c r="H19" s="133">
        <v>8300</v>
      </c>
      <c r="I19" s="131" t="s">
        <v>642</v>
      </c>
      <c r="J19" s="131" t="s">
        <v>643</v>
      </c>
      <c r="K19" s="134">
        <v>4426004</v>
      </c>
      <c r="L19" s="135">
        <v>177800000</v>
      </c>
    </row>
    <row r="20" spans="2:14" x14ac:dyDescent="0.2">
      <c r="B20" s="130" t="s">
        <v>563</v>
      </c>
      <c r="C20" s="131" t="s">
        <v>600</v>
      </c>
      <c r="D20" s="130" t="s">
        <v>34</v>
      </c>
      <c r="E20" s="130" t="s">
        <v>609</v>
      </c>
      <c r="F20" s="132" t="s">
        <v>737</v>
      </c>
      <c r="G20" s="130">
        <v>2003</v>
      </c>
      <c r="H20" s="133">
        <v>3000</v>
      </c>
      <c r="I20" s="131" t="s">
        <v>738</v>
      </c>
      <c r="J20" s="131" t="s">
        <v>745</v>
      </c>
      <c r="K20" s="134">
        <v>6208046</v>
      </c>
      <c r="L20" s="135">
        <v>50100000</v>
      </c>
      <c r="M20" s="150"/>
    </row>
    <row r="21" spans="2:14" ht="26" x14ac:dyDescent="0.2">
      <c r="B21" s="130" t="s">
        <v>564</v>
      </c>
      <c r="C21" s="131" t="s">
        <v>600</v>
      </c>
      <c r="D21" s="136" t="s">
        <v>603</v>
      </c>
      <c r="E21" s="130" t="s">
        <v>743</v>
      </c>
      <c r="F21" s="132" t="s">
        <v>744</v>
      </c>
      <c r="G21" s="130">
        <v>1995</v>
      </c>
      <c r="H21" s="133">
        <v>4500</v>
      </c>
      <c r="I21" s="131" t="s">
        <v>740</v>
      </c>
      <c r="J21" s="131" t="s">
        <v>643</v>
      </c>
      <c r="K21" s="134">
        <v>3611002</v>
      </c>
      <c r="L21" s="135">
        <v>45700000</v>
      </c>
      <c r="M21" s="72"/>
    </row>
    <row r="22" spans="2:14" x14ac:dyDescent="0.2">
      <c r="B22" s="130" t="s">
        <v>565</v>
      </c>
      <c r="C22" s="131" t="s">
        <v>600</v>
      </c>
      <c r="D22" s="136" t="s">
        <v>860</v>
      </c>
      <c r="E22" s="136" t="s">
        <v>97</v>
      </c>
      <c r="F22" s="132" t="s">
        <v>746</v>
      </c>
      <c r="G22" s="130">
        <v>2001</v>
      </c>
      <c r="H22" s="133" t="s">
        <v>73</v>
      </c>
      <c r="I22" s="131" t="s">
        <v>747</v>
      </c>
      <c r="J22" s="131" t="s">
        <v>643</v>
      </c>
      <c r="K22" s="134">
        <v>3011016</v>
      </c>
      <c r="L22" s="135">
        <v>80300000</v>
      </c>
      <c r="M22" s="72"/>
    </row>
    <row r="23" spans="2:14" x14ac:dyDescent="0.2">
      <c r="B23" s="130" t="s">
        <v>566</v>
      </c>
      <c r="C23" s="131" t="s">
        <v>600</v>
      </c>
      <c r="D23" s="130" t="s">
        <v>71</v>
      </c>
      <c r="E23" s="136" t="s">
        <v>610</v>
      </c>
      <c r="F23" s="132" t="s">
        <v>647</v>
      </c>
      <c r="G23" s="130">
        <v>2020</v>
      </c>
      <c r="H23" s="133">
        <v>644</v>
      </c>
      <c r="I23" s="131" t="s">
        <v>649</v>
      </c>
      <c r="J23" s="131" t="s">
        <v>650</v>
      </c>
      <c r="K23" s="134">
        <v>8817058</v>
      </c>
      <c r="L23" s="135">
        <v>30800000</v>
      </c>
    </row>
    <row r="24" spans="2:14" x14ac:dyDescent="0.2">
      <c r="B24" s="130" t="s">
        <v>567</v>
      </c>
      <c r="C24" s="131" t="s">
        <v>600</v>
      </c>
      <c r="D24" s="130" t="s">
        <v>71</v>
      </c>
      <c r="E24" s="136" t="s">
        <v>610</v>
      </c>
      <c r="F24" s="132" t="s">
        <v>647</v>
      </c>
      <c r="G24" s="130">
        <v>2020</v>
      </c>
      <c r="I24" s="131" t="s">
        <v>652</v>
      </c>
      <c r="J24" s="131" t="s">
        <v>650</v>
      </c>
      <c r="K24" s="134">
        <v>8817058</v>
      </c>
      <c r="L24" s="135">
        <v>30800000</v>
      </c>
    </row>
    <row r="25" spans="2:14" ht="15" x14ac:dyDescent="0.2">
      <c r="B25" s="130" t="s">
        <v>568</v>
      </c>
      <c r="C25" s="131" t="s">
        <v>600</v>
      </c>
      <c r="D25" s="130" t="s">
        <v>71</v>
      </c>
      <c r="E25" s="136" t="s">
        <v>610</v>
      </c>
      <c r="F25" s="137" t="s">
        <v>647</v>
      </c>
      <c r="G25" s="130">
        <v>2020</v>
      </c>
      <c r="H25" s="138">
        <v>644</v>
      </c>
      <c r="I25" s="139" t="s">
        <v>653</v>
      </c>
      <c r="J25" s="140" t="s">
        <v>650</v>
      </c>
      <c r="K25" s="134">
        <v>8817058</v>
      </c>
      <c r="L25" s="135">
        <v>30800000</v>
      </c>
      <c r="M25" s="72"/>
      <c r="N25" s="72"/>
    </row>
    <row r="26" spans="2:14" x14ac:dyDescent="0.2">
      <c r="B26" s="130" t="s">
        <v>569</v>
      </c>
      <c r="C26" s="131" t="s">
        <v>600</v>
      </c>
      <c r="D26" s="130" t="s">
        <v>71</v>
      </c>
      <c r="E26" s="136" t="s">
        <v>610</v>
      </c>
      <c r="F26" s="146" t="s">
        <v>647</v>
      </c>
      <c r="G26" s="130">
        <v>2020</v>
      </c>
      <c r="H26" s="146">
        <v>644</v>
      </c>
      <c r="I26" s="139" t="s">
        <v>655</v>
      </c>
      <c r="J26" s="146" t="s">
        <v>650</v>
      </c>
      <c r="K26" s="134">
        <v>8817058</v>
      </c>
      <c r="L26" s="135">
        <v>30800000</v>
      </c>
      <c r="M26" s="72"/>
      <c r="N26" s="72"/>
    </row>
    <row r="27" spans="2:14" x14ac:dyDescent="0.2">
      <c r="B27" s="130" t="s">
        <v>570</v>
      </c>
      <c r="C27" s="131" t="s">
        <v>600</v>
      </c>
      <c r="D27" s="130" t="s">
        <v>71</v>
      </c>
      <c r="E27" s="136" t="s">
        <v>610</v>
      </c>
      <c r="F27" s="146" t="s">
        <v>647</v>
      </c>
      <c r="G27" s="130">
        <v>2020</v>
      </c>
      <c r="H27" s="146">
        <v>644</v>
      </c>
      <c r="I27" s="139" t="s">
        <v>657</v>
      </c>
      <c r="J27" s="146" t="s">
        <v>650</v>
      </c>
      <c r="K27" s="134">
        <v>8817058</v>
      </c>
      <c r="L27" s="135">
        <v>30800000</v>
      </c>
      <c r="M27" s="72"/>
      <c r="N27" s="72"/>
    </row>
    <row r="28" spans="2:14" x14ac:dyDescent="0.2">
      <c r="B28" s="130" t="s">
        <v>571</v>
      </c>
      <c r="C28" s="131" t="s">
        <v>600</v>
      </c>
      <c r="D28" s="130" t="s">
        <v>71</v>
      </c>
      <c r="E28" s="136" t="s">
        <v>610</v>
      </c>
      <c r="F28" s="146" t="s">
        <v>647</v>
      </c>
      <c r="G28" s="130">
        <v>2020</v>
      </c>
      <c r="H28" s="146">
        <v>644</v>
      </c>
      <c r="I28" s="139" t="s">
        <v>659</v>
      </c>
      <c r="J28" s="146" t="s">
        <v>650</v>
      </c>
      <c r="K28" s="134">
        <v>8817058</v>
      </c>
      <c r="L28" s="135">
        <v>30800000</v>
      </c>
      <c r="M28" s="72"/>
      <c r="N28" s="72"/>
    </row>
    <row r="29" spans="2:14" x14ac:dyDescent="0.2">
      <c r="B29" s="130" t="s">
        <v>572</v>
      </c>
      <c r="C29" s="131" t="s">
        <v>600</v>
      </c>
      <c r="D29" s="130" t="s">
        <v>71</v>
      </c>
      <c r="E29" s="136" t="s">
        <v>610</v>
      </c>
      <c r="F29" s="146" t="s">
        <v>647</v>
      </c>
      <c r="G29" s="130">
        <v>2020</v>
      </c>
      <c r="H29" s="146">
        <v>644</v>
      </c>
      <c r="I29" s="139" t="s">
        <v>661</v>
      </c>
      <c r="J29" s="146" t="s">
        <v>650</v>
      </c>
      <c r="K29" s="134">
        <v>8817058</v>
      </c>
      <c r="L29" s="135">
        <v>30800000</v>
      </c>
    </row>
    <row r="30" spans="2:14" x14ac:dyDescent="0.2">
      <c r="B30" s="130" t="s">
        <v>573</v>
      </c>
      <c r="C30" s="131" t="s">
        <v>600</v>
      </c>
      <c r="D30" s="130" t="s">
        <v>71</v>
      </c>
      <c r="E30" s="136" t="s">
        <v>610</v>
      </c>
      <c r="F30" s="146" t="s">
        <v>647</v>
      </c>
      <c r="G30" s="130">
        <v>2020</v>
      </c>
      <c r="H30" s="146">
        <v>644</v>
      </c>
      <c r="I30" s="139" t="s">
        <v>663</v>
      </c>
      <c r="J30" s="146" t="s">
        <v>650</v>
      </c>
      <c r="K30" s="134">
        <v>8817058</v>
      </c>
      <c r="L30" s="135">
        <v>30800000</v>
      </c>
    </row>
    <row r="31" spans="2:14" x14ac:dyDescent="0.2">
      <c r="B31" s="130" t="s">
        <v>574</v>
      </c>
      <c r="C31" s="131" t="s">
        <v>600</v>
      </c>
      <c r="D31" s="130" t="s">
        <v>71</v>
      </c>
      <c r="E31" s="136" t="s">
        <v>610</v>
      </c>
      <c r="F31" s="146" t="s">
        <v>647</v>
      </c>
      <c r="G31" s="130">
        <v>2020</v>
      </c>
      <c r="H31" s="146">
        <v>644</v>
      </c>
      <c r="I31" s="139" t="s">
        <v>665</v>
      </c>
      <c r="J31" s="146" t="s">
        <v>650</v>
      </c>
      <c r="K31" s="134">
        <v>8817058</v>
      </c>
      <c r="L31" s="135">
        <v>30800000</v>
      </c>
    </row>
    <row r="32" spans="2:14" x14ac:dyDescent="0.2">
      <c r="B32" s="130" t="s">
        <v>575</v>
      </c>
      <c r="C32" s="131" t="s">
        <v>600</v>
      </c>
      <c r="D32" s="130" t="s">
        <v>71</v>
      </c>
      <c r="E32" s="136" t="s">
        <v>610</v>
      </c>
      <c r="F32" s="146" t="s">
        <v>647</v>
      </c>
      <c r="G32" s="130">
        <v>2020</v>
      </c>
      <c r="H32" s="146">
        <v>644</v>
      </c>
      <c r="I32" s="139" t="s">
        <v>667</v>
      </c>
      <c r="J32" s="146" t="s">
        <v>650</v>
      </c>
      <c r="K32" s="134">
        <v>8817058</v>
      </c>
      <c r="L32" s="135">
        <v>30800000</v>
      </c>
    </row>
    <row r="33" spans="2:12" x14ac:dyDescent="0.2">
      <c r="B33" s="130" t="s">
        <v>576</v>
      </c>
      <c r="C33" s="131" t="s">
        <v>600</v>
      </c>
      <c r="D33" s="130" t="s">
        <v>71</v>
      </c>
      <c r="E33" s="136" t="s">
        <v>610</v>
      </c>
      <c r="F33" s="146" t="s">
        <v>647</v>
      </c>
      <c r="G33" s="130">
        <v>2020</v>
      </c>
      <c r="H33" s="146">
        <v>644</v>
      </c>
      <c r="I33" s="139" t="s">
        <v>669</v>
      </c>
      <c r="J33" s="146" t="s">
        <v>650</v>
      </c>
      <c r="K33" s="134">
        <v>8817058</v>
      </c>
      <c r="L33" s="135">
        <v>30800000</v>
      </c>
    </row>
    <row r="34" spans="2:12" x14ac:dyDescent="0.2">
      <c r="B34" s="130" t="s">
        <v>577</v>
      </c>
      <c r="C34" s="131" t="s">
        <v>600</v>
      </c>
      <c r="D34" s="130" t="s">
        <v>71</v>
      </c>
      <c r="E34" s="136" t="s">
        <v>610</v>
      </c>
      <c r="F34" s="146" t="s">
        <v>647</v>
      </c>
      <c r="G34" s="130">
        <v>2018</v>
      </c>
      <c r="H34" s="146">
        <v>644</v>
      </c>
      <c r="I34" s="139" t="s">
        <v>671</v>
      </c>
      <c r="J34" s="146" t="s">
        <v>650</v>
      </c>
      <c r="K34" s="134">
        <v>8817058</v>
      </c>
      <c r="L34" s="135">
        <v>28500000</v>
      </c>
    </row>
    <row r="35" spans="2:12" x14ac:dyDescent="0.2">
      <c r="B35" s="130" t="s">
        <v>578</v>
      </c>
      <c r="C35" s="131" t="s">
        <v>600</v>
      </c>
      <c r="D35" s="130" t="s">
        <v>71</v>
      </c>
      <c r="E35" s="136" t="s">
        <v>610</v>
      </c>
      <c r="F35" s="146" t="s">
        <v>647</v>
      </c>
      <c r="G35" s="130">
        <v>2018</v>
      </c>
      <c r="H35" s="146">
        <v>644</v>
      </c>
      <c r="I35" s="139" t="s">
        <v>673</v>
      </c>
      <c r="J35" s="146" t="s">
        <v>650</v>
      </c>
      <c r="K35" s="134">
        <v>8817058</v>
      </c>
      <c r="L35" s="135">
        <v>28500000</v>
      </c>
    </row>
    <row r="36" spans="2:12" x14ac:dyDescent="0.2">
      <c r="B36" s="130" t="s">
        <v>579</v>
      </c>
      <c r="C36" s="131" t="s">
        <v>600</v>
      </c>
      <c r="D36" s="130" t="s">
        <v>71</v>
      </c>
      <c r="E36" s="136" t="s">
        <v>610</v>
      </c>
      <c r="F36" s="146" t="s">
        <v>647</v>
      </c>
      <c r="G36" s="130">
        <v>2018</v>
      </c>
      <c r="H36" s="146">
        <v>644</v>
      </c>
      <c r="I36" s="139" t="s">
        <v>675</v>
      </c>
      <c r="J36" s="146" t="s">
        <v>650</v>
      </c>
      <c r="K36" s="134">
        <v>8817058</v>
      </c>
      <c r="L36" s="135">
        <v>28500000</v>
      </c>
    </row>
    <row r="37" spans="2:12" x14ac:dyDescent="0.2">
      <c r="B37" s="130" t="s">
        <v>580</v>
      </c>
      <c r="C37" s="131" t="s">
        <v>600</v>
      </c>
      <c r="D37" s="130" t="s">
        <v>71</v>
      </c>
      <c r="E37" s="136" t="s">
        <v>610</v>
      </c>
      <c r="F37" s="146" t="s">
        <v>647</v>
      </c>
      <c r="G37" s="130">
        <v>2018</v>
      </c>
      <c r="H37" s="146">
        <v>644</v>
      </c>
      <c r="I37" s="139" t="s">
        <v>677</v>
      </c>
      <c r="J37" s="146" t="s">
        <v>650</v>
      </c>
      <c r="K37" s="134">
        <v>8817058</v>
      </c>
      <c r="L37" s="135">
        <v>28500000</v>
      </c>
    </row>
    <row r="38" spans="2:12" x14ac:dyDescent="0.2">
      <c r="B38" s="130" t="s">
        <v>581</v>
      </c>
      <c r="C38" s="131" t="s">
        <v>600</v>
      </c>
      <c r="D38" s="136" t="s">
        <v>34</v>
      </c>
      <c r="E38" s="136" t="s">
        <v>606</v>
      </c>
      <c r="F38" s="146" t="s">
        <v>679</v>
      </c>
      <c r="G38" s="130">
        <v>2018</v>
      </c>
      <c r="H38" s="146">
        <v>2488</v>
      </c>
      <c r="I38" s="139" t="s">
        <v>680</v>
      </c>
      <c r="J38" s="146" t="s">
        <v>636</v>
      </c>
      <c r="K38" s="134">
        <v>6421064</v>
      </c>
      <c r="L38" s="135">
        <v>87500000</v>
      </c>
    </row>
    <row r="39" spans="2:12" x14ac:dyDescent="0.2">
      <c r="B39" s="130" t="s">
        <v>582</v>
      </c>
      <c r="C39" s="131" t="s">
        <v>600</v>
      </c>
      <c r="D39" s="130" t="s">
        <v>71</v>
      </c>
      <c r="E39" s="136" t="s">
        <v>42</v>
      </c>
      <c r="F39" s="146" t="s">
        <v>682</v>
      </c>
      <c r="G39" s="130">
        <v>2022</v>
      </c>
      <c r="H39" s="146">
        <v>149</v>
      </c>
      <c r="I39" s="139" t="s">
        <v>683</v>
      </c>
      <c r="J39" s="146" t="s">
        <v>44</v>
      </c>
      <c r="K39" s="134">
        <v>9817211</v>
      </c>
      <c r="L39" s="135">
        <v>11400000</v>
      </c>
    </row>
    <row r="40" spans="2:12" x14ac:dyDescent="0.2">
      <c r="B40" s="130" t="s">
        <v>583</v>
      </c>
      <c r="C40" s="131" t="s">
        <v>600</v>
      </c>
      <c r="D40" s="130" t="s">
        <v>71</v>
      </c>
      <c r="E40" s="136" t="s">
        <v>42</v>
      </c>
      <c r="F40" s="146" t="s">
        <v>682</v>
      </c>
      <c r="G40" s="130">
        <v>2022</v>
      </c>
      <c r="H40" s="146">
        <v>149</v>
      </c>
      <c r="I40" s="139" t="s">
        <v>685</v>
      </c>
      <c r="J40" s="146" t="s">
        <v>44</v>
      </c>
      <c r="K40" s="134">
        <v>9817211</v>
      </c>
      <c r="L40" s="135">
        <v>11400000</v>
      </c>
    </row>
    <row r="41" spans="2:12" x14ac:dyDescent="0.2">
      <c r="B41" s="130" t="s">
        <v>584</v>
      </c>
      <c r="C41" s="131" t="s">
        <v>600</v>
      </c>
      <c r="D41" s="130" t="s">
        <v>71</v>
      </c>
      <c r="E41" s="136" t="s">
        <v>42</v>
      </c>
      <c r="F41" s="146" t="s">
        <v>682</v>
      </c>
      <c r="G41" s="130">
        <v>2022</v>
      </c>
      <c r="H41" s="146">
        <v>149</v>
      </c>
      <c r="I41" s="139" t="s">
        <v>687</v>
      </c>
      <c r="J41" s="146" t="s">
        <v>44</v>
      </c>
      <c r="K41" s="134">
        <v>9817211</v>
      </c>
      <c r="L41" s="135">
        <v>11400000</v>
      </c>
    </row>
    <row r="42" spans="2:12" x14ac:dyDescent="0.2">
      <c r="B42" s="130" t="s">
        <v>585</v>
      </c>
      <c r="C42" s="131" t="s">
        <v>600</v>
      </c>
      <c r="D42" s="130" t="s">
        <v>71</v>
      </c>
      <c r="E42" s="136" t="s">
        <v>42</v>
      </c>
      <c r="F42" s="146" t="s">
        <v>682</v>
      </c>
      <c r="G42" s="130">
        <v>2022</v>
      </c>
      <c r="H42" s="146">
        <v>149</v>
      </c>
      <c r="I42" s="139" t="s">
        <v>689</v>
      </c>
      <c r="J42" s="146" t="s">
        <v>44</v>
      </c>
      <c r="K42" s="134">
        <v>9817211</v>
      </c>
      <c r="L42" s="135">
        <v>11400000</v>
      </c>
    </row>
    <row r="43" spans="2:12" x14ac:dyDescent="0.2">
      <c r="B43" s="130" t="s">
        <v>586</v>
      </c>
      <c r="C43" s="131" t="s">
        <v>600</v>
      </c>
      <c r="D43" s="130" t="s">
        <v>71</v>
      </c>
      <c r="E43" s="136" t="s">
        <v>42</v>
      </c>
      <c r="F43" s="146" t="s">
        <v>682</v>
      </c>
      <c r="G43" s="130">
        <v>2022</v>
      </c>
      <c r="H43" s="146">
        <v>149</v>
      </c>
      <c r="I43" s="139" t="s">
        <v>691</v>
      </c>
      <c r="J43" s="146" t="s">
        <v>44</v>
      </c>
      <c r="K43" s="134">
        <v>9817211</v>
      </c>
      <c r="L43" s="135">
        <v>11400000</v>
      </c>
    </row>
    <row r="44" spans="2:12" x14ac:dyDescent="0.2">
      <c r="B44" s="130" t="s">
        <v>587</v>
      </c>
      <c r="C44" s="131" t="s">
        <v>600</v>
      </c>
      <c r="D44" s="130" t="s">
        <v>71</v>
      </c>
      <c r="E44" s="136" t="s">
        <v>42</v>
      </c>
      <c r="F44" s="146" t="s">
        <v>621</v>
      </c>
      <c r="G44" s="130">
        <v>2018</v>
      </c>
      <c r="H44" s="146">
        <v>124</v>
      </c>
      <c r="I44" s="139" t="s">
        <v>693</v>
      </c>
      <c r="J44" s="146" t="s">
        <v>100</v>
      </c>
      <c r="K44" s="134">
        <v>9817188</v>
      </c>
      <c r="L44" s="135">
        <v>6900000</v>
      </c>
    </row>
    <row r="45" spans="2:12" x14ac:dyDescent="0.2">
      <c r="B45" s="130" t="s">
        <v>588</v>
      </c>
      <c r="C45" s="131" t="s">
        <v>600</v>
      </c>
      <c r="D45" s="136" t="s">
        <v>34</v>
      </c>
      <c r="E45" s="136" t="s">
        <v>97</v>
      </c>
      <c r="F45" s="146" t="s">
        <v>98</v>
      </c>
      <c r="G45" s="130">
        <v>2010</v>
      </c>
      <c r="H45" s="146">
        <v>2499</v>
      </c>
      <c r="I45" s="139" t="s">
        <v>695</v>
      </c>
      <c r="J45" s="146" t="s">
        <v>697</v>
      </c>
      <c r="K45" s="134">
        <v>3021059</v>
      </c>
      <c r="L45" s="135">
        <v>57800000</v>
      </c>
    </row>
    <row r="46" spans="2:12" x14ac:dyDescent="0.2">
      <c r="B46" s="130" t="s">
        <v>589</v>
      </c>
      <c r="C46" s="131" t="s">
        <v>600</v>
      </c>
      <c r="D46" s="136" t="s">
        <v>748</v>
      </c>
      <c r="E46" s="136" t="s">
        <v>629</v>
      </c>
      <c r="F46" s="146" t="s">
        <v>749</v>
      </c>
      <c r="G46" s="130">
        <v>2000</v>
      </c>
      <c r="H46" s="146">
        <v>4800</v>
      </c>
      <c r="I46" s="139" t="s">
        <v>750</v>
      </c>
      <c r="J46" s="146" t="s">
        <v>636</v>
      </c>
      <c r="K46" s="134">
        <v>1603080</v>
      </c>
      <c r="L46" s="135">
        <v>69800000</v>
      </c>
    </row>
    <row r="47" spans="2:12" x14ac:dyDescent="0.2">
      <c r="B47" s="130" t="s">
        <v>590</v>
      </c>
      <c r="C47" s="131" t="s">
        <v>600</v>
      </c>
      <c r="D47" s="130" t="s">
        <v>71</v>
      </c>
      <c r="E47" s="136" t="s">
        <v>42</v>
      </c>
      <c r="F47" s="146" t="s">
        <v>621</v>
      </c>
      <c r="G47" s="130">
        <v>2020</v>
      </c>
      <c r="H47" s="146">
        <v>124</v>
      </c>
      <c r="I47" s="139" t="s">
        <v>698</v>
      </c>
      <c r="J47" s="146" t="s">
        <v>700</v>
      </c>
      <c r="K47" s="134">
        <v>8817058</v>
      </c>
      <c r="L47" s="135">
        <v>30800000</v>
      </c>
    </row>
    <row r="48" spans="2:12" x14ac:dyDescent="0.2">
      <c r="B48" s="130" t="s">
        <v>591</v>
      </c>
      <c r="C48" s="131" t="s">
        <v>600</v>
      </c>
      <c r="D48" s="130" t="s">
        <v>71</v>
      </c>
      <c r="E48" s="136" t="s">
        <v>42</v>
      </c>
      <c r="F48" s="146" t="s">
        <v>99</v>
      </c>
      <c r="G48" s="141">
        <v>2022</v>
      </c>
      <c r="H48" s="146">
        <v>249</v>
      </c>
      <c r="I48" s="139" t="s">
        <v>701</v>
      </c>
      <c r="J48" s="146" t="s">
        <v>43</v>
      </c>
      <c r="K48" s="142">
        <v>9817211</v>
      </c>
      <c r="L48" s="135">
        <v>11400000</v>
      </c>
    </row>
    <row r="49" spans="2:12" x14ac:dyDescent="0.2">
      <c r="B49" s="130" t="s">
        <v>592</v>
      </c>
      <c r="C49" s="131" t="s">
        <v>600</v>
      </c>
      <c r="D49" s="130" t="s">
        <v>71</v>
      </c>
      <c r="E49" s="136" t="s">
        <v>42</v>
      </c>
      <c r="F49" s="146" t="s">
        <v>99</v>
      </c>
      <c r="G49" s="141">
        <v>2024</v>
      </c>
      <c r="H49" s="146">
        <v>249</v>
      </c>
      <c r="I49" s="139" t="s">
        <v>703</v>
      </c>
      <c r="J49" s="146" t="s">
        <v>705</v>
      </c>
      <c r="K49" s="142">
        <v>9817212</v>
      </c>
      <c r="L49" s="135">
        <v>22500000</v>
      </c>
    </row>
    <row r="50" spans="2:12" x14ac:dyDescent="0.2">
      <c r="B50" s="130" t="s">
        <v>593</v>
      </c>
      <c r="C50" s="131" t="s">
        <v>600</v>
      </c>
      <c r="D50" s="130" t="s">
        <v>71</v>
      </c>
      <c r="E50" s="136" t="s">
        <v>42</v>
      </c>
      <c r="F50" s="146" t="s">
        <v>99</v>
      </c>
      <c r="G50" s="141">
        <v>2024</v>
      </c>
      <c r="H50" s="146">
        <v>249</v>
      </c>
      <c r="I50" s="139" t="s">
        <v>706</v>
      </c>
      <c r="J50" s="146" t="s">
        <v>705</v>
      </c>
      <c r="K50" s="142">
        <v>9817212</v>
      </c>
      <c r="L50" s="135">
        <v>22500000</v>
      </c>
    </row>
    <row r="51" spans="2:12" x14ac:dyDescent="0.2">
      <c r="B51" s="130" t="s">
        <v>594</v>
      </c>
      <c r="C51" s="131" t="s">
        <v>600</v>
      </c>
      <c r="D51" s="130" t="s">
        <v>71</v>
      </c>
      <c r="E51" s="136" t="s">
        <v>42</v>
      </c>
      <c r="F51" s="146" t="s">
        <v>99</v>
      </c>
      <c r="G51" s="141">
        <v>2024</v>
      </c>
      <c r="H51" s="146">
        <v>249</v>
      </c>
      <c r="I51" s="139" t="s">
        <v>708</v>
      </c>
      <c r="J51" s="146" t="s">
        <v>710</v>
      </c>
      <c r="K51" s="142">
        <v>9817212</v>
      </c>
      <c r="L51" s="135">
        <v>22500000</v>
      </c>
    </row>
    <row r="52" spans="2:12" x14ac:dyDescent="0.2">
      <c r="B52" s="130" t="s">
        <v>849</v>
      </c>
      <c r="C52" s="131" t="s">
        <v>600</v>
      </c>
      <c r="D52" s="130" t="s">
        <v>71</v>
      </c>
      <c r="E52" s="136" t="s">
        <v>610</v>
      </c>
      <c r="F52" s="146" t="s">
        <v>859</v>
      </c>
      <c r="G52" s="141">
        <v>2015</v>
      </c>
      <c r="H52" s="146">
        <v>124</v>
      </c>
      <c r="I52" s="139" t="s">
        <v>851</v>
      </c>
      <c r="J52" s="146" t="s">
        <v>43</v>
      </c>
      <c r="K52" s="142">
        <v>8857024</v>
      </c>
      <c r="L52" s="135">
        <v>10000000</v>
      </c>
    </row>
    <row r="53" spans="2:12" x14ac:dyDescent="0.2">
      <c r="B53" s="130" t="s">
        <v>595</v>
      </c>
      <c r="C53" s="131" t="s">
        <v>600</v>
      </c>
      <c r="D53" s="130" t="s">
        <v>71</v>
      </c>
      <c r="E53" s="136" t="s">
        <v>610</v>
      </c>
      <c r="F53" s="146" t="s">
        <v>711</v>
      </c>
      <c r="G53" s="141">
        <v>2025</v>
      </c>
      <c r="H53" s="146">
        <v>249</v>
      </c>
      <c r="I53" s="139" t="s">
        <v>712</v>
      </c>
      <c r="J53" s="146" t="s">
        <v>44</v>
      </c>
      <c r="K53" s="142">
        <v>8817188</v>
      </c>
      <c r="L53" s="143">
        <v>18600000</v>
      </c>
    </row>
    <row r="54" spans="2:12" x14ac:dyDescent="0.2">
      <c r="B54" s="130" t="s">
        <v>596</v>
      </c>
      <c r="C54" s="131" t="s">
        <v>600</v>
      </c>
      <c r="D54" s="130" t="s">
        <v>71</v>
      </c>
      <c r="E54" s="136" t="s">
        <v>610</v>
      </c>
      <c r="F54" s="146" t="s">
        <v>711</v>
      </c>
      <c r="G54" s="141">
        <v>2025</v>
      </c>
      <c r="H54" s="146">
        <v>249</v>
      </c>
      <c r="I54" s="139" t="s">
        <v>714</v>
      </c>
      <c r="J54" s="146" t="s">
        <v>44</v>
      </c>
      <c r="K54" s="142">
        <v>8817188</v>
      </c>
      <c r="L54" s="143">
        <v>18600000</v>
      </c>
    </row>
    <row r="55" spans="2:12" x14ac:dyDescent="0.2">
      <c r="B55" s="130" t="s">
        <v>597</v>
      </c>
      <c r="C55" s="131" t="s">
        <v>600</v>
      </c>
      <c r="D55" s="130" t="s">
        <v>71</v>
      </c>
      <c r="E55" s="136" t="s">
        <v>610</v>
      </c>
      <c r="F55" s="146" t="s">
        <v>711</v>
      </c>
      <c r="G55" s="141">
        <v>2025</v>
      </c>
      <c r="H55" s="146">
        <v>249</v>
      </c>
      <c r="I55" s="139" t="s">
        <v>716</v>
      </c>
      <c r="J55" s="146" t="s">
        <v>44</v>
      </c>
      <c r="K55" s="142">
        <v>8817188</v>
      </c>
      <c r="L55" s="143">
        <v>18600000</v>
      </c>
    </row>
    <row r="56" spans="2:12" x14ac:dyDescent="0.2">
      <c r="B56" s="130" t="s">
        <v>598</v>
      </c>
      <c r="C56" s="131" t="s">
        <v>600</v>
      </c>
      <c r="D56" s="130" t="s">
        <v>71</v>
      </c>
      <c r="E56" s="136" t="s">
        <v>610</v>
      </c>
      <c r="F56" s="146" t="s">
        <v>711</v>
      </c>
      <c r="G56" s="141">
        <v>2025</v>
      </c>
      <c r="H56" s="146">
        <v>249</v>
      </c>
      <c r="I56" s="139" t="s">
        <v>718</v>
      </c>
      <c r="J56" s="146" t="s">
        <v>44</v>
      </c>
      <c r="K56" s="142">
        <v>8817188</v>
      </c>
      <c r="L56" s="143">
        <v>18600000</v>
      </c>
    </row>
    <row r="57" spans="2:12" x14ac:dyDescent="0.2">
      <c r="B57" s="130" t="s">
        <v>599</v>
      </c>
      <c r="C57" s="131" t="s">
        <v>600</v>
      </c>
      <c r="D57" s="130" t="s">
        <v>71</v>
      </c>
      <c r="E57" s="136" t="s">
        <v>610</v>
      </c>
      <c r="F57" s="146" t="s">
        <v>711</v>
      </c>
      <c r="G57" s="141">
        <v>2025</v>
      </c>
      <c r="H57" s="146">
        <v>249</v>
      </c>
      <c r="I57" s="139" t="s">
        <v>720</v>
      </c>
      <c r="J57" s="146" t="s">
        <v>44</v>
      </c>
      <c r="K57" s="134">
        <v>8817188</v>
      </c>
      <c r="L57" s="135">
        <v>18600000</v>
      </c>
    </row>
    <row r="58" spans="2:12" x14ac:dyDescent="0.2">
      <c r="L58" s="154">
        <f>SUM(L6:L57)</f>
        <v>1893000000</v>
      </c>
    </row>
    <row r="64" spans="2:12" x14ac:dyDescent="0.2">
      <c r="G64" s="133"/>
    </row>
  </sheetData>
  <autoFilter ref="B5:L24" xr:uid="{00000000-0001-0000-0400-000000000000}"/>
  <mergeCells count="2">
    <mergeCell ref="B2:L2"/>
    <mergeCell ref="B3:L3"/>
  </mergeCells>
  <phoneticPr fontId="75" type="noConversion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95AC7-1981-A543-BA9C-14710FC04B0C}">
  <dimension ref="A1:K11"/>
  <sheetViews>
    <sheetView showGridLines="0" zoomScaleNormal="100" workbookViewId="0">
      <selection activeCell="F16" sqref="F16"/>
    </sheetView>
  </sheetViews>
  <sheetFormatPr baseColWidth="10" defaultRowHeight="16" x14ac:dyDescent="0.2"/>
  <cols>
    <col min="1" max="1" width="3.6640625" customWidth="1"/>
    <col min="2" max="2" width="10.83203125" style="94"/>
    <col min="3" max="3" width="20.6640625" style="94" customWidth="1"/>
    <col min="4" max="4" width="13" style="94" customWidth="1"/>
    <col min="5" max="5" width="22.83203125" style="94" customWidth="1"/>
    <col min="6" max="7" width="10.83203125" style="94"/>
    <col min="8" max="8" width="19.33203125" style="94" customWidth="1"/>
    <col min="9" max="9" width="19.6640625" style="94" customWidth="1"/>
    <col min="10" max="10" width="14.83203125" style="94" customWidth="1"/>
  </cols>
  <sheetData>
    <row r="1" spans="1:11" s="71" customFormat="1" ht="30" customHeight="1" x14ac:dyDescent="0.2">
      <c r="B1" s="245" t="s">
        <v>829</v>
      </c>
      <c r="C1" s="245"/>
      <c r="D1" s="245"/>
      <c r="E1" s="245"/>
      <c r="F1" s="245"/>
      <c r="G1" s="245"/>
      <c r="H1" s="245"/>
      <c r="I1" s="245"/>
      <c r="J1" s="245"/>
    </row>
    <row r="2" spans="1:11" s="71" customFormat="1" ht="12" customHeight="1" thickBot="1" x14ac:dyDescent="0.25">
      <c r="B2" s="145"/>
      <c r="C2" s="145"/>
      <c r="D2" s="145"/>
      <c r="E2" s="145"/>
      <c r="F2" s="145"/>
      <c r="G2" s="145"/>
      <c r="H2" s="145"/>
      <c r="I2" s="145"/>
      <c r="J2" s="145"/>
    </row>
    <row r="3" spans="1:11" s="72" customFormat="1" ht="15" x14ac:dyDescent="0.2">
      <c r="A3" s="71"/>
      <c r="B3" s="127" t="s">
        <v>2</v>
      </c>
      <c r="C3" s="127" t="s">
        <v>24</v>
      </c>
      <c r="D3" s="127" t="s">
        <v>23</v>
      </c>
      <c r="E3" s="128" t="s">
        <v>35</v>
      </c>
      <c r="F3" s="127" t="s">
        <v>3</v>
      </c>
      <c r="G3" s="127" t="s">
        <v>33</v>
      </c>
      <c r="H3" s="127" t="s">
        <v>37</v>
      </c>
      <c r="I3" s="127" t="s">
        <v>38</v>
      </c>
      <c r="J3" s="129" t="s">
        <v>857</v>
      </c>
      <c r="K3" s="71"/>
    </row>
    <row r="4" spans="1:11" x14ac:dyDescent="0.2">
      <c r="B4" s="182" t="s">
        <v>614</v>
      </c>
      <c r="C4" s="182" t="s">
        <v>787</v>
      </c>
      <c r="D4" s="182" t="s">
        <v>615</v>
      </c>
      <c r="E4" s="182" t="s">
        <v>831</v>
      </c>
      <c r="F4" s="182">
        <v>2010</v>
      </c>
      <c r="G4" s="182" t="s">
        <v>73</v>
      </c>
      <c r="H4" s="182" t="s">
        <v>841</v>
      </c>
      <c r="I4" s="182" t="s">
        <v>832</v>
      </c>
      <c r="J4" s="184">
        <v>250000000</v>
      </c>
    </row>
    <row r="5" spans="1:11" x14ac:dyDescent="0.2">
      <c r="B5" s="182" t="s">
        <v>73</v>
      </c>
      <c r="C5" s="182" t="s">
        <v>833</v>
      </c>
      <c r="D5" s="182" t="s">
        <v>615</v>
      </c>
      <c r="E5" s="182" t="s">
        <v>874</v>
      </c>
      <c r="F5" s="182">
        <v>2012</v>
      </c>
      <c r="H5" s="182" t="s">
        <v>858</v>
      </c>
      <c r="I5" s="182" t="s">
        <v>832</v>
      </c>
      <c r="J5" s="184">
        <v>311000000</v>
      </c>
    </row>
    <row r="6" spans="1:11" x14ac:dyDescent="0.2">
      <c r="B6" s="182" t="s">
        <v>558</v>
      </c>
      <c r="C6" s="182" t="s">
        <v>834</v>
      </c>
      <c r="D6" s="182" t="s">
        <v>862</v>
      </c>
      <c r="E6" s="182" t="s">
        <v>626</v>
      </c>
      <c r="F6" s="182">
        <v>2011</v>
      </c>
      <c r="G6" s="182">
        <v>4570</v>
      </c>
      <c r="H6" s="182" t="s">
        <v>628</v>
      </c>
      <c r="I6" s="182" t="s">
        <v>630</v>
      </c>
      <c r="J6" s="184">
        <v>28000000</v>
      </c>
    </row>
    <row r="7" spans="1:11" x14ac:dyDescent="0.2">
      <c r="B7" s="182" t="s">
        <v>564</v>
      </c>
      <c r="C7" s="182" t="s">
        <v>835</v>
      </c>
      <c r="D7" s="182" t="s">
        <v>836</v>
      </c>
      <c r="E7" s="182" t="s">
        <v>837</v>
      </c>
      <c r="F7" s="182">
        <v>1995</v>
      </c>
      <c r="G7" s="182">
        <v>4500</v>
      </c>
      <c r="H7" s="182" t="s">
        <v>740</v>
      </c>
      <c r="I7" s="182" t="s">
        <v>643</v>
      </c>
      <c r="J7" s="184">
        <v>360000000</v>
      </c>
    </row>
    <row r="8" spans="1:11" x14ac:dyDescent="0.2">
      <c r="B8" s="182" t="s">
        <v>565</v>
      </c>
      <c r="C8" s="182" t="s">
        <v>835</v>
      </c>
      <c r="D8" s="182" t="s">
        <v>97</v>
      </c>
      <c r="E8" s="182" t="s">
        <v>746</v>
      </c>
      <c r="F8" s="182">
        <v>2001</v>
      </c>
      <c r="G8" s="182" t="s">
        <v>73</v>
      </c>
      <c r="H8" s="182" t="s">
        <v>747</v>
      </c>
      <c r="I8" s="182" t="s">
        <v>643</v>
      </c>
      <c r="J8" s="184">
        <v>180000000</v>
      </c>
    </row>
    <row r="9" spans="1:11" x14ac:dyDescent="0.2">
      <c r="B9" s="182" t="s">
        <v>73</v>
      </c>
      <c r="C9" s="182" t="s">
        <v>838</v>
      </c>
      <c r="D9" s="182" t="s">
        <v>839</v>
      </c>
      <c r="E9" s="182" t="s">
        <v>838</v>
      </c>
      <c r="F9" s="182"/>
      <c r="G9" s="182"/>
      <c r="H9" s="182"/>
      <c r="I9" s="182" t="s">
        <v>643</v>
      </c>
      <c r="J9" s="184">
        <v>15000000</v>
      </c>
    </row>
    <row r="10" spans="1:11" ht="21" customHeight="1" x14ac:dyDescent="0.2">
      <c r="A10" s="156"/>
      <c r="B10" s="246" t="s">
        <v>875</v>
      </c>
      <c r="C10" s="247"/>
      <c r="D10" s="247"/>
      <c r="E10" s="247"/>
      <c r="F10" s="247"/>
      <c r="G10" s="247"/>
      <c r="H10" s="247"/>
      <c r="I10" s="248"/>
      <c r="J10" s="164">
        <f>SUM(J4:J9)</f>
        <v>1144000000</v>
      </c>
    </row>
    <row r="11" spans="1:11" x14ac:dyDescent="0.2">
      <c r="F11" s="163"/>
    </row>
  </sheetData>
  <mergeCells count="2">
    <mergeCell ref="B1:J1"/>
    <mergeCell ref="B10:I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657EB-1176-7A4C-AAB8-E33BD316A345}">
  <dimension ref="A1:L43"/>
  <sheetViews>
    <sheetView zoomScaleNormal="100" workbookViewId="0">
      <pane ySplit="3" topLeftCell="A4" activePane="bottomLeft" state="frozen"/>
      <selection pane="bottomLeft" activeCell="M4" sqref="M4:M42"/>
    </sheetView>
  </sheetViews>
  <sheetFormatPr baseColWidth="10" defaultRowHeight="16" x14ac:dyDescent="0.2"/>
  <cols>
    <col min="1" max="1" width="2.33203125" customWidth="1"/>
    <col min="2" max="2" width="11.1640625" customWidth="1"/>
    <col min="4" max="4" width="14.6640625" customWidth="1"/>
    <col min="5" max="5" width="13.83203125" customWidth="1"/>
    <col min="6" max="6" width="19" customWidth="1"/>
    <col min="9" max="9" width="17" customWidth="1"/>
    <col min="10" max="10" width="12.5" customWidth="1"/>
    <col min="12" max="12" width="13.1640625" customWidth="1"/>
    <col min="13" max="13" width="46.6640625" customWidth="1"/>
  </cols>
  <sheetData>
    <row r="1" spans="1:12" x14ac:dyDescent="0.2">
      <c r="A1" s="71"/>
      <c r="B1" s="244" t="s">
        <v>828</v>
      </c>
      <c r="C1" s="244"/>
      <c r="D1" s="244"/>
      <c r="E1" s="244"/>
      <c r="F1" s="244"/>
      <c r="G1" s="244"/>
      <c r="H1" s="244"/>
      <c r="I1" s="244"/>
      <c r="J1" s="244"/>
      <c r="K1" s="244"/>
      <c r="L1" s="244"/>
    </row>
    <row r="2" spans="1:12" ht="17" thickBot="1" x14ac:dyDescent="0.25">
      <c r="A2" s="71"/>
      <c r="B2" s="71"/>
      <c r="C2" s="71"/>
      <c r="D2" s="71"/>
      <c r="E2" s="71"/>
      <c r="F2" s="145"/>
      <c r="G2" s="71"/>
      <c r="H2" s="145"/>
      <c r="I2" s="71"/>
      <c r="J2" s="145"/>
      <c r="K2" s="71"/>
      <c r="L2" s="71"/>
    </row>
    <row r="3" spans="1:12" ht="45" x14ac:dyDescent="0.2">
      <c r="A3" s="71"/>
      <c r="B3" s="127" t="s">
        <v>2</v>
      </c>
      <c r="C3" s="127" t="s">
        <v>45</v>
      </c>
      <c r="D3" s="127" t="s">
        <v>24</v>
      </c>
      <c r="E3" s="127" t="s">
        <v>23</v>
      </c>
      <c r="F3" s="128" t="s">
        <v>35</v>
      </c>
      <c r="G3" s="127" t="s">
        <v>3</v>
      </c>
      <c r="H3" s="127" t="s">
        <v>33</v>
      </c>
      <c r="I3" s="127" t="s">
        <v>37</v>
      </c>
      <c r="J3" s="127" t="s">
        <v>38</v>
      </c>
      <c r="K3" s="127" t="s">
        <v>39</v>
      </c>
      <c r="L3" s="129" t="s">
        <v>40</v>
      </c>
    </row>
    <row r="4" spans="1:12" x14ac:dyDescent="0.2">
      <c r="A4" s="71"/>
      <c r="B4" s="130" t="s">
        <v>752</v>
      </c>
      <c r="C4" s="131" t="s">
        <v>600</v>
      </c>
      <c r="D4" s="130" t="s">
        <v>71</v>
      </c>
      <c r="E4" s="130" t="s">
        <v>788</v>
      </c>
      <c r="F4" s="132"/>
      <c r="G4" s="130">
        <v>2008</v>
      </c>
      <c r="H4" s="133"/>
      <c r="I4" s="131"/>
      <c r="J4" s="131"/>
      <c r="K4" s="134">
        <v>9817092</v>
      </c>
      <c r="L4" s="135">
        <v>8600000</v>
      </c>
    </row>
    <row r="5" spans="1:12" x14ac:dyDescent="0.2">
      <c r="A5" s="71"/>
      <c r="B5" s="130" t="s">
        <v>753</v>
      </c>
      <c r="C5" s="131" t="s">
        <v>600</v>
      </c>
      <c r="D5" s="130" t="s">
        <v>71</v>
      </c>
      <c r="E5" s="130" t="s">
        <v>789</v>
      </c>
      <c r="F5" s="132"/>
      <c r="G5" s="130">
        <v>2009</v>
      </c>
      <c r="H5" s="133"/>
      <c r="I5" s="131"/>
      <c r="J5" s="131"/>
      <c r="K5" s="134">
        <v>8817082</v>
      </c>
      <c r="L5" s="135">
        <v>8400000</v>
      </c>
    </row>
    <row r="6" spans="1:12" x14ac:dyDescent="0.2">
      <c r="A6" s="71"/>
      <c r="B6" s="130" t="s">
        <v>754</v>
      </c>
      <c r="C6" s="131" t="s">
        <v>600</v>
      </c>
      <c r="D6" s="130" t="s">
        <v>71</v>
      </c>
      <c r="E6" s="130" t="s">
        <v>799</v>
      </c>
      <c r="F6" s="132" t="s">
        <v>647</v>
      </c>
      <c r="G6" s="130">
        <v>2009</v>
      </c>
      <c r="H6" s="133">
        <v>644</v>
      </c>
      <c r="I6" s="144" t="s">
        <v>800</v>
      </c>
      <c r="J6" s="131" t="s">
        <v>801</v>
      </c>
      <c r="K6" s="134">
        <v>8817058</v>
      </c>
      <c r="L6" s="135">
        <v>24900000</v>
      </c>
    </row>
    <row r="7" spans="1:12" x14ac:dyDescent="0.2">
      <c r="A7" s="71"/>
      <c r="B7" s="130" t="s">
        <v>755</v>
      </c>
      <c r="C7" s="131" t="s">
        <v>600</v>
      </c>
      <c r="D7" s="130" t="s">
        <v>71</v>
      </c>
      <c r="E7" s="130" t="s">
        <v>604</v>
      </c>
      <c r="F7" s="132"/>
      <c r="G7" s="130">
        <v>2010</v>
      </c>
      <c r="H7" s="133"/>
      <c r="I7" s="131"/>
      <c r="J7" s="131"/>
      <c r="K7" s="134">
        <v>9817137</v>
      </c>
      <c r="L7" s="135">
        <v>8500000</v>
      </c>
    </row>
    <row r="8" spans="1:12" x14ac:dyDescent="0.2">
      <c r="A8" s="71"/>
      <c r="B8" s="130" t="s">
        <v>756</v>
      </c>
      <c r="C8" s="131" t="s">
        <v>600</v>
      </c>
      <c r="D8" s="130" t="s">
        <v>71</v>
      </c>
      <c r="E8" s="130" t="s">
        <v>604</v>
      </c>
      <c r="F8" s="132"/>
      <c r="G8" s="130">
        <v>2010</v>
      </c>
      <c r="H8" s="133"/>
      <c r="I8" s="131"/>
      <c r="J8" s="131"/>
      <c r="K8" s="134">
        <v>9817137</v>
      </c>
      <c r="L8" s="135">
        <v>8500000</v>
      </c>
    </row>
    <row r="9" spans="1:12" x14ac:dyDescent="0.2">
      <c r="A9" s="71"/>
      <c r="B9" s="130" t="s">
        <v>757</v>
      </c>
      <c r="C9" s="131" t="s">
        <v>600</v>
      </c>
      <c r="D9" s="130" t="s">
        <v>71</v>
      </c>
      <c r="E9" s="130" t="s">
        <v>790</v>
      </c>
      <c r="F9" s="132"/>
      <c r="G9" s="130">
        <v>2001</v>
      </c>
      <c r="H9" s="133"/>
      <c r="I9" s="131"/>
      <c r="J9" s="131"/>
      <c r="K9" s="134">
        <v>9817123</v>
      </c>
      <c r="L9" s="135">
        <v>8300000</v>
      </c>
    </row>
    <row r="10" spans="1:12" x14ac:dyDescent="0.2">
      <c r="A10" s="71"/>
      <c r="B10" s="130" t="s">
        <v>758</v>
      </c>
      <c r="C10" s="131" t="s">
        <v>600</v>
      </c>
      <c r="D10" s="130" t="s">
        <v>71</v>
      </c>
      <c r="E10" s="130" t="s">
        <v>799</v>
      </c>
      <c r="F10" s="132" t="s">
        <v>647</v>
      </c>
      <c r="G10" s="130">
        <v>2012</v>
      </c>
      <c r="H10" s="133">
        <v>644</v>
      </c>
      <c r="I10" s="131" t="s">
        <v>802</v>
      </c>
      <c r="J10" s="131" t="s">
        <v>650</v>
      </c>
      <c r="K10" s="134">
        <v>8817058</v>
      </c>
      <c r="L10" s="135">
        <v>25400000</v>
      </c>
    </row>
    <row r="11" spans="1:12" x14ac:dyDescent="0.2">
      <c r="A11" s="71"/>
      <c r="B11" s="130" t="s">
        <v>759</v>
      </c>
      <c r="C11" s="131" t="s">
        <v>600</v>
      </c>
      <c r="D11" s="130" t="s">
        <v>71</v>
      </c>
      <c r="E11" s="130" t="s">
        <v>799</v>
      </c>
      <c r="F11" s="132" t="s">
        <v>647</v>
      </c>
      <c r="G11" s="130">
        <v>2014</v>
      </c>
      <c r="H11" s="133">
        <v>644</v>
      </c>
      <c r="I11" s="131" t="s">
        <v>803</v>
      </c>
      <c r="J11" s="131" t="s">
        <v>650</v>
      </c>
      <c r="K11" s="134">
        <v>8817058</v>
      </c>
      <c r="L11" s="135">
        <v>25800000</v>
      </c>
    </row>
    <row r="12" spans="1:12" x14ac:dyDescent="0.2">
      <c r="A12" s="71"/>
      <c r="B12" s="130" t="s">
        <v>760</v>
      </c>
      <c r="C12" s="131" t="s">
        <v>600</v>
      </c>
      <c r="D12" s="130" t="s">
        <v>71</v>
      </c>
      <c r="E12" s="130" t="s">
        <v>799</v>
      </c>
      <c r="F12" s="132" t="s">
        <v>647</v>
      </c>
      <c r="G12" s="130">
        <v>2014</v>
      </c>
      <c r="H12" s="133">
        <v>644</v>
      </c>
      <c r="I12" s="131" t="s">
        <v>804</v>
      </c>
      <c r="J12" s="131" t="s">
        <v>650</v>
      </c>
      <c r="K12" s="134">
        <v>8817058</v>
      </c>
      <c r="L12" s="135">
        <v>25800000</v>
      </c>
    </row>
    <row r="13" spans="1:12" x14ac:dyDescent="0.2">
      <c r="A13" s="71"/>
      <c r="B13" s="130" t="s">
        <v>761</v>
      </c>
      <c r="C13" s="131" t="s">
        <v>600</v>
      </c>
      <c r="D13" s="130" t="s">
        <v>71</v>
      </c>
      <c r="E13" s="130" t="s">
        <v>42</v>
      </c>
      <c r="F13" s="132" t="s">
        <v>99</v>
      </c>
      <c r="G13" s="130">
        <v>2014</v>
      </c>
      <c r="H13" s="133">
        <v>249</v>
      </c>
      <c r="I13" s="131" t="s">
        <v>805</v>
      </c>
      <c r="J13" s="131" t="s">
        <v>612</v>
      </c>
      <c r="K13" s="134">
        <v>9817137</v>
      </c>
      <c r="L13" s="135">
        <v>11400000</v>
      </c>
    </row>
    <row r="14" spans="1:12" x14ac:dyDescent="0.2">
      <c r="A14" s="71"/>
      <c r="B14" s="130" t="s">
        <v>762</v>
      </c>
      <c r="C14" s="131" t="s">
        <v>600</v>
      </c>
      <c r="D14" s="130" t="s">
        <v>71</v>
      </c>
      <c r="E14" s="130" t="s">
        <v>789</v>
      </c>
      <c r="F14" s="132"/>
      <c r="G14" s="130">
        <v>2003</v>
      </c>
      <c r="H14" s="133"/>
      <c r="I14" s="131"/>
      <c r="J14" s="131"/>
      <c r="K14" s="134">
        <v>8817082</v>
      </c>
      <c r="L14" s="135">
        <v>7200000</v>
      </c>
    </row>
    <row r="15" spans="1:12" x14ac:dyDescent="0.2">
      <c r="A15" s="71"/>
      <c r="B15" s="130" t="s">
        <v>763</v>
      </c>
      <c r="C15" s="131" t="s">
        <v>600</v>
      </c>
      <c r="D15" s="130" t="s">
        <v>71</v>
      </c>
      <c r="E15" s="130" t="s">
        <v>788</v>
      </c>
      <c r="F15" s="132"/>
      <c r="G15" s="130">
        <v>2006</v>
      </c>
      <c r="H15" s="133"/>
      <c r="I15" s="131"/>
      <c r="J15" s="131"/>
      <c r="K15" s="134">
        <v>9817092</v>
      </c>
      <c r="L15" s="135">
        <v>8100000</v>
      </c>
    </row>
    <row r="16" spans="1:12" x14ac:dyDescent="0.2">
      <c r="A16" s="71"/>
      <c r="B16" s="130" t="s">
        <v>764</v>
      </c>
      <c r="C16" s="131" t="s">
        <v>600</v>
      </c>
      <c r="D16" s="130" t="s">
        <v>71</v>
      </c>
      <c r="E16" s="130" t="s">
        <v>788</v>
      </c>
      <c r="F16" s="132"/>
      <c r="G16" s="130">
        <v>2007</v>
      </c>
      <c r="H16" s="133"/>
      <c r="I16" s="131"/>
      <c r="J16" s="131"/>
      <c r="K16" s="134">
        <v>9817092</v>
      </c>
      <c r="L16" s="135">
        <v>8300000</v>
      </c>
    </row>
    <row r="17" spans="1:12" x14ac:dyDescent="0.2">
      <c r="A17" s="71"/>
      <c r="B17" s="130" t="s">
        <v>765</v>
      </c>
      <c r="C17" s="131" t="s">
        <v>600</v>
      </c>
      <c r="D17" s="130" t="s">
        <v>71</v>
      </c>
      <c r="E17" s="130" t="s">
        <v>788</v>
      </c>
      <c r="F17" s="132"/>
      <c r="G17" s="130">
        <v>2006</v>
      </c>
      <c r="H17" s="133"/>
      <c r="I17" s="131"/>
      <c r="J17" s="131"/>
      <c r="K17" s="134">
        <v>9817092</v>
      </c>
      <c r="L17" s="135">
        <v>8100000</v>
      </c>
    </row>
    <row r="18" spans="1:12" x14ac:dyDescent="0.2">
      <c r="A18" s="71"/>
      <c r="B18" s="130" t="s">
        <v>766</v>
      </c>
      <c r="C18" s="131" t="s">
        <v>600</v>
      </c>
      <c r="D18" s="130" t="s">
        <v>71</v>
      </c>
      <c r="E18" s="130" t="s">
        <v>788</v>
      </c>
      <c r="F18" s="132"/>
      <c r="G18" s="130">
        <v>2007</v>
      </c>
      <c r="H18" s="133"/>
      <c r="I18" s="131"/>
      <c r="J18" s="131"/>
      <c r="K18" s="134">
        <v>9817092</v>
      </c>
      <c r="L18" s="135">
        <v>8300000</v>
      </c>
    </row>
    <row r="19" spans="1:12" x14ac:dyDescent="0.2">
      <c r="A19" s="71"/>
      <c r="B19" s="130" t="s">
        <v>767</v>
      </c>
      <c r="C19" s="131" t="s">
        <v>600</v>
      </c>
      <c r="D19" s="130" t="s">
        <v>71</v>
      </c>
      <c r="E19" s="130" t="s">
        <v>604</v>
      </c>
      <c r="F19" s="132"/>
      <c r="G19" s="130">
        <v>2010</v>
      </c>
      <c r="H19" s="133"/>
      <c r="I19" s="131"/>
      <c r="J19" s="131"/>
      <c r="K19" s="134">
        <v>9817137</v>
      </c>
      <c r="L19" s="135">
        <v>8500000</v>
      </c>
    </row>
    <row r="20" spans="1:12" x14ac:dyDescent="0.2">
      <c r="A20" s="71"/>
      <c r="B20" s="130" t="s">
        <v>768</v>
      </c>
      <c r="C20" s="131" t="s">
        <v>600</v>
      </c>
      <c r="D20" s="130" t="s">
        <v>71</v>
      </c>
      <c r="E20" s="136" t="s">
        <v>791</v>
      </c>
      <c r="F20" s="132"/>
      <c r="G20" s="130">
        <v>1995</v>
      </c>
      <c r="H20" s="133"/>
      <c r="I20" s="131"/>
      <c r="J20" s="131"/>
      <c r="K20" s="134">
        <v>9817015</v>
      </c>
      <c r="L20" s="135">
        <v>5200000</v>
      </c>
    </row>
    <row r="21" spans="1:12" x14ac:dyDescent="0.2">
      <c r="A21" s="71"/>
      <c r="B21" s="130" t="s">
        <v>769</v>
      </c>
      <c r="C21" s="131" t="s">
        <v>600</v>
      </c>
      <c r="D21" s="130" t="s">
        <v>71</v>
      </c>
      <c r="E21" s="136" t="s">
        <v>605</v>
      </c>
      <c r="F21" s="132"/>
      <c r="G21" s="130">
        <v>2000</v>
      </c>
      <c r="H21" s="133"/>
      <c r="I21" s="131"/>
      <c r="J21" s="131"/>
      <c r="K21" s="134">
        <v>9817123</v>
      </c>
      <c r="L21" s="135">
        <v>7300000</v>
      </c>
    </row>
    <row r="22" spans="1:12" x14ac:dyDescent="0.2">
      <c r="A22" s="71"/>
      <c r="B22" s="130" t="s">
        <v>770</v>
      </c>
      <c r="C22" s="131" t="s">
        <v>600</v>
      </c>
      <c r="D22" s="130" t="s">
        <v>71</v>
      </c>
      <c r="E22" s="136" t="s">
        <v>790</v>
      </c>
      <c r="F22" s="132"/>
      <c r="G22" s="130">
        <v>2005</v>
      </c>
      <c r="H22" s="133"/>
      <c r="I22" s="131"/>
      <c r="J22" s="131"/>
      <c r="K22" s="134">
        <v>9817018</v>
      </c>
      <c r="L22" s="135">
        <v>12900000</v>
      </c>
    </row>
    <row r="23" spans="1:12" x14ac:dyDescent="0.2">
      <c r="A23" s="71"/>
      <c r="B23" s="130" t="s">
        <v>771</v>
      </c>
      <c r="C23" s="131" t="s">
        <v>600</v>
      </c>
      <c r="D23" s="130" t="s">
        <v>71</v>
      </c>
      <c r="E23" s="136" t="s">
        <v>605</v>
      </c>
      <c r="F23" s="137"/>
      <c r="G23" s="130">
        <v>2010</v>
      </c>
      <c r="H23" s="138"/>
      <c r="I23" s="139"/>
      <c r="J23" s="140"/>
      <c r="K23" s="134">
        <v>9817110</v>
      </c>
      <c r="L23" s="135">
        <v>4700000</v>
      </c>
    </row>
    <row r="24" spans="1:12" x14ac:dyDescent="0.2">
      <c r="A24" s="71"/>
      <c r="B24" s="130">
        <v>915</v>
      </c>
      <c r="C24" s="131" t="s">
        <v>600</v>
      </c>
      <c r="D24" s="130" t="s">
        <v>71</v>
      </c>
      <c r="E24" s="136" t="s">
        <v>42</v>
      </c>
      <c r="F24" s="146"/>
      <c r="G24" s="130">
        <v>2003</v>
      </c>
      <c r="H24" s="146"/>
      <c r="I24" s="139"/>
      <c r="J24" s="146"/>
      <c r="K24" s="134">
        <v>9817123</v>
      </c>
      <c r="L24" s="135">
        <v>8900000</v>
      </c>
    </row>
    <row r="25" spans="1:12" x14ac:dyDescent="0.2">
      <c r="A25" s="71"/>
      <c r="B25" s="130">
        <v>916</v>
      </c>
      <c r="C25" s="131" t="s">
        <v>600</v>
      </c>
      <c r="D25" s="130" t="s">
        <v>71</v>
      </c>
      <c r="E25" s="136" t="s">
        <v>42</v>
      </c>
      <c r="F25" s="146"/>
      <c r="G25" s="130">
        <v>2003</v>
      </c>
      <c r="H25" s="146"/>
      <c r="I25" s="139"/>
      <c r="J25" s="146"/>
      <c r="K25" s="134">
        <v>9817123</v>
      </c>
      <c r="L25" s="135">
        <v>8900000</v>
      </c>
    </row>
    <row r="26" spans="1:12" x14ac:dyDescent="0.2">
      <c r="A26" s="71"/>
      <c r="B26" s="130">
        <v>918</v>
      </c>
      <c r="C26" s="131" t="s">
        <v>600</v>
      </c>
      <c r="D26" s="130" t="s">
        <v>71</v>
      </c>
      <c r="E26" s="136" t="s">
        <v>42</v>
      </c>
      <c r="F26" s="146"/>
      <c r="G26" s="130">
        <v>2003</v>
      </c>
      <c r="H26" s="146"/>
      <c r="I26" s="139"/>
      <c r="J26" s="146"/>
      <c r="K26" s="134">
        <v>9817123</v>
      </c>
      <c r="L26" s="135">
        <v>8900000</v>
      </c>
    </row>
    <row r="27" spans="1:12" x14ac:dyDescent="0.2">
      <c r="A27" s="71"/>
      <c r="B27" s="130">
        <v>30914</v>
      </c>
      <c r="C27" s="131" t="s">
        <v>600</v>
      </c>
      <c r="D27" s="130" t="s">
        <v>71</v>
      </c>
      <c r="E27" s="136" t="s">
        <v>42</v>
      </c>
      <c r="F27" s="146"/>
      <c r="G27" s="130">
        <v>2003</v>
      </c>
      <c r="H27" s="146"/>
      <c r="I27" s="139"/>
      <c r="J27" s="146"/>
      <c r="K27" s="134">
        <v>9817123</v>
      </c>
      <c r="L27" s="135">
        <v>8900000</v>
      </c>
    </row>
    <row r="28" spans="1:12" x14ac:dyDescent="0.2">
      <c r="A28" s="71"/>
      <c r="B28" s="130" t="s">
        <v>772</v>
      </c>
      <c r="C28" s="131" t="s">
        <v>600</v>
      </c>
      <c r="D28" s="130" t="s">
        <v>71</v>
      </c>
      <c r="E28" s="136" t="s">
        <v>792</v>
      </c>
      <c r="F28" s="146"/>
      <c r="G28" s="130">
        <v>2003</v>
      </c>
      <c r="H28" s="146"/>
      <c r="I28" s="139"/>
      <c r="J28" s="146"/>
      <c r="K28" s="134">
        <v>8817043</v>
      </c>
      <c r="L28" s="135">
        <v>4200000</v>
      </c>
    </row>
    <row r="29" spans="1:12" x14ac:dyDescent="0.2">
      <c r="A29" s="71"/>
      <c r="B29" s="130" t="s">
        <v>773</v>
      </c>
      <c r="C29" s="131" t="s">
        <v>600</v>
      </c>
      <c r="D29" s="130" t="s">
        <v>71</v>
      </c>
      <c r="E29" s="136" t="s">
        <v>42</v>
      </c>
      <c r="F29" s="146"/>
      <c r="G29" s="130">
        <v>1994</v>
      </c>
      <c r="H29" s="146"/>
      <c r="I29" s="139"/>
      <c r="J29" s="146"/>
      <c r="K29" s="134">
        <v>9817015</v>
      </c>
      <c r="L29" s="135">
        <v>4800000</v>
      </c>
    </row>
    <row r="30" spans="1:12" x14ac:dyDescent="0.2">
      <c r="A30" s="71"/>
      <c r="B30" s="130" t="s">
        <v>774</v>
      </c>
      <c r="C30" s="131" t="s">
        <v>600</v>
      </c>
      <c r="D30" s="130" t="s">
        <v>71</v>
      </c>
      <c r="E30" s="136" t="s">
        <v>42</v>
      </c>
      <c r="F30" s="146"/>
      <c r="G30" s="130">
        <v>1994</v>
      </c>
      <c r="H30" s="146"/>
      <c r="I30" s="139"/>
      <c r="J30" s="146"/>
      <c r="K30" s="134">
        <v>9817015</v>
      </c>
      <c r="L30" s="135">
        <v>4800000</v>
      </c>
    </row>
    <row r="31" spans="1:12" x14ac:dyDescent="0.2">
      <c r="A31" s="71"/>
      <c r="B31" s="130" t="s">
        <v>775</v>
      </c>
      <c r="C31" s="131" t="s">
        <v>600</v>
      </c>
      <c r="D31" s="130" t="s">
        <v>71</v>
      </c>
      <c r="E31" s="136" t="s">
        <v>42</v>
      </c>
      <c r="F31" s="146"/>
      <c r="G31" s="130">
        <v>1997</v>
      </c>
      <c r="H31" s="146"/>
      <c r="I31" s="139"/>
      <c r="J31" s="146"/>
      <c r="K31" s="134">
        <v>9817015</v>
      </c>
      <c r="L31" s="135">
        <v>6100000</v>
      </c>
    </row>
    <row r="32" spans="1:12" x14ac:dyDescent="0.2">
      <c r="A32" s="71"/>
      <c r="B32" s="130" t="s">
        <v>776</v>
      </c>
      <c r="C32" s="131" t="s">
        <v>600</v>
      </c>
      <c r="D32" s="130" t="s">
        <v>71</v>
      </c>
      <c r="E32" s="136" t="s">
        <v>42</v>
      </c>
      <c r="F32" s="146"/>
      <c r="G32" s="130">
        <v>2003</v>
      </c>
      <c r="H32" s="146"/>
      <c r="I32" s="139"/>
      <c r="J32" s="146"/>
      <c r="K32" s="134">
        <v>9817054</v>
      </c>
      <c r="L32" s="135">
        <v>3100000</v>
      </c>
    </row>
    <row r="33" spans="1:12" x14ac:dyDescent="0.2">
      <c r="A33" s="71"/>
      <c r="B33" s="130" t="s">
        <v>777</v>
      </c>
      <c r="C33" s="131" t="s">
        <v>600</v>
      </c>
      <c r="D33" s="130" t="s">
        <v>71</v>
      </c>
      <c r="E33" s="136" t="s">
        <v>42</v>
      </c>
      <c r="F33" s="146"/>
      <c r="G33" s="130">
        <v>2003</v>
      </c>
      <c r="H33" s="146"/>
      <c r="I33" s="139"/>
      <c r="J33" s="146"/>
      <c r="K33" s="134">
        <v>9817092</v>
      </c>
      <c r="L33" s="135">
        <v>7200000</v>
      </c>
    </row>
    <row r="34" spans="1:12" x14ac:dyDescent="0.2">
      <c r="A34" s="71"/>
      <c r="B34" s="130" t="s">
        <v>778</v>
      </c>
      <c r="C34" s="131" t="s">
        <v>600</v>
      </c>
      <c r="D34" s="130" t="s">
        <v>71</v>
      </c>
      <c r="E34" s="136" t="s">
        <v>793</v>
      </c>
      <c r="F34" s="146"/>
      <c r="G34" s="130">
        <v>2003</v>
      </c>
      <c r="H34" s="146"/>
      <c r="I34" s="139"/>
      <c r="J34" s="146"/>
      <c r="K34" s="134">
        <v>8817082</v>
      </c>
      <c r="L34" s="135">
        <v>7200000</v>
      </c>
    </row>
    <row r="35" spans="1:12" x14ac:dyDescent="0.2">
      <c r="A35" s="71"/>
      <c r="B35" s="130" t="s">
        <v>779</v>
      </c>
      <c r="C35" s="131" t="s">
        <v>600</v>
      </c>
      <c r="D35" s="130" t="s">
        <v>71</v>
      </c>
      <c r="E35" s="136" t="s">
        <v>794</v>
      </c>
      <c r="F35" s="146"/>
      <c r="G35" s="130">
        <v>2000</v>
      </c>
      <c r="H35" s="146"/>
      <c r="I35" s="139"/>
      <c r="J35" s="146"/>
      <c r="K35" s="134">
        <v>9817054</v>
      </c>
      <c r="L35" s="135">
        <v>2800000</v>
      </c>
    </row>
    <row r="36" spans="1:12" x14ac:dyDescent="0.2">
      <c r="A36" s="71"/>
      <c r="B36" s="130" t="s">
        <v>780</v>
      </c>
      <c r="C36" s="131" t="s">
        <v>600</v>
      </c>
      <c r="D36" s="130" t="s">
        <v>71</v>
      </c>
      <c r="E36" s="136" t="s">
        <v>795</v>
      </c>
      <c r="F36" s="146"/>
      <c r="G36" s="130">
        <v>2003</v>
      </c>
      <c r="H36" s="146"/>
      <c r="I36" s="139"/>
      <c r="J36" s="146"/>
      <c r="K36" s="134">
        <v>9817018</v>
      </c>
      <c r="L36" s="135">
        <v>11100000</v>
      </c>
    </row>
    <row r="37" spans="1:12" x14ac:dyDescent="0.2">
      <c r="A37" s="71"/>
      <c r="B37" s="130" t="s">
        <v>781</v>
      </c>
      <c r="C37" s="131" t="s">
        <v>600</v>
      </c>
      <c r="D37" s="130" t="s">
        <v>34</v>
      </c>
      <c r="E37" s="136" t="s">
        <v>41</v>
      </c>
      <c r="F37" s="146" t="s">
        <v>806</v>
      </c>
      <c r="G37" s="130">
        <v>2009</v>
      </c>
      <c r="H37" s="146">
        <v>3500</v>
      </c>
      <c r="I37" s="139" t="s">
        <v>807</v>
      </c>
      <c r="J37" s="146" t="s">
        <v>801</v>
      </c>
      <c r="K37" s="134">
        <v>1621083</v>
      </c>
      <c r="L37" s="135">
        <v>71800000</v>
      </c>
    </row>
    <row r="38" spans="1:12" x14ac:dyDescent="0.2">
      <c r="A38" s="71"/>
      <c r="B38" s="130" t="s">
        <v>782</v>
      </c>
      <c r="C38" s="131" t="s">
        <v>600</v>
      </c>
      <c r="D38" s="130" t="s">
        <v>26</v>
      </c>
      <c r="E38" s="136" t="s">
        <v>796</v>
      </c>
      <c r="F38" s="146" t="s">
        <v>808</v>
      </c>
      <c r="G38" s="130">
        <v>1998</v>
      </c>
      <c r="H38" s="146">
        <v>3200</v>
      </c>
      <c r="I38" s="139" t="s">
        <v>809</v>
      </c>
      <c r="J38" s="146" t="s">
        <v>810</v>
      </c>
      <c r="K38" s="134">
        <v>1608015</v>
      </c>
      <c r="L38" s="135">
        <v>35000000</v>
      </c>
    </row>
    <row r="39" spans="1:12" x14ac:dyDescent="0.2">
      <c r="A39" s="71"/>
      <c r="B39" s="130" t="s">
        <v>783</v>
      </c>
      <c r="C39" s="131" t="s">
        <v>600</v>
      </c>
      <c r="D39" s="130" t="s">
        <v>601</v>
      </c>
      <c r="E39" s="136" t="s">
        <v>797</v>
      </c>
      <c r="F39" s="146"/>
      <c r="G39" s="130">
        <v>2001</v>
      </c>
      <c r="H39" s="146"/>
      <c r="I39" s="139"/>
      <c r="J39" s="146"/>
      <c r="K39" s="134">
        <v>3611002</v>
      </c>
      <c r="L39" s="135">
        <v>72500000</v>
      </c>
    </row>
    <row r="40" spans="1:12" x14ac:dyDescent="0.2">
      <c r="A40" s="71"/>
      <c r="B40" s="130" t="s">
        <v>784</v>
      </c>
      <c r="C40" s="131" t="s">
        <v>600</v>
      </c>
      <c r="D40" s="130" t="s">
        <v>625</v>
      </c>
      <c r="E40" s="136" t="s">
        <v>41</v>
      </c>
      <c r="F40" s="146"/>
      <c r="G40" s="130">
        <v>1984</v>
      </c>
      <c r="H40" s="146"/>
      <c r="I40" s="139"/>
      <c r="J40" s="146"/>
      <c r="K40" s="134" t="s">
        <v>798</v>
      </c>
      <c r="L40" s="135" t="s">
        <v>798</v>
      </c>
    </row>
    <row r="41" spans="1:12" x14ac:dyDescent="0.2">
      <c r="A41" s="71"/>
      <c r="B41" s="130" t="s">
        <v>785</v>
      </c>
      <c r="C41" s="131" t="s">
        <v>600</v>
      </c>
      <c r="D41" s="130" t="s">
        <v>787</v>
      </c>
      <c r="E41" s="136" t="s">
        <v>97</v>
      </c>
      <c r="F41" s="136" t="s">
        <v>785</v>
      </c>
      <c r="G41" s="130">
        <v>1988</v>
      </c>
      <c r="H41" s="146"/>
      <c r="I41" s="139"/>
      <c r="J41" s="146" t="s">
        <v>832</v>
      </c>
      <c r="K41" s="134" t="s">
        <v>798</v>
      </c>
      <c r="L41" s="135">
        <v>25000000</v>
      </c>
    </row>
    <row r="42" spans="1:12" x14ac:dyDescent="0.2">
      <c r="A42" s="71"/>
      <c r="B42" s="130" t="s">
        <v>786</v>
      </c>
      <c r="C42" s="131" t="s">
        <v>600</v>
      </c>
      <c r="D42" s="130" t="s">
        <v>26</v>
      </c>
      <c r="E42" s="136" t="s">
        <v>27</v>
      </c>
      <c r="F42" s="146"/>
      <c r="G42" s="130">
        <v>1979</v>
      </c>
      <c r="H42" s="146"/>
      <c r="I42" s="139"/>
      <c r="J42" s="146"/>
      <c r="K42" s="134">
        <v>9008010</v>
      </c>
      <c r="L42" s="135">
        <v>62500000</v>
      </c>
    </row>
    <row r="43" spans="1:12" x14ac:dyDescent="0.2">
      <c r="B43" s="249" t="s">
        <v>830</v>
      </c>
      <c r="C43" s="249"/>
      <c r="D43" s="249"/>
      <c r="E43" s="249"/>
      <c r="F43" s="249"/>
      <c r="G43" s="249"/>
      <c r="H43" s="249"/>
      <c r="I43" s="249"/>
      <c r="J43" s="249"/>
      <c r="K43" s="249"/>
      <c r="L43" s="157">
        <f>SUM(L4:L42)</f>
        <v>587900000</v>
      </c>
    </row>
  </sheetData>
  <mergeCells count="2">
    <mergeCell ref="B1:L1"/>
    <mergeCell ref="B43:K4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59"/>
  <sheetViews>
    <sheetView showGridLines="0" zoomScaleNormal="100" workbookViewId="0">
      <selection activeCell="E13" sqref="E13"/>
    </sheetView>
  </sheetViews>
  <sheetFormatPr baseColWidth="10" defaultColWidth="9" defaultRowHeight="16" x14ac:dyDescent="0.2"/>
  <cols>
    <col min="1" max="1" width="9" style="26"/>
    <col min="2" max="2" width="35.5" style="29" customWidth="1"/>
    <col min="3" max="3" width="12.1640625" style="29" customWidth="1"/>
    <col min="4" max="4" width="13.6640625" style="29" customWidth="1"/>
    <col min="5" max="5" width="16.1640625" style="29" customWidth="1"/>
    <col min="6" max="6" width="22.83203125" style="29" customWidth="1"/>
    <col min="7" max="7" width="11.1640625" style="26" bestFit="1" customWidth="1"/>
    <col min="8" max="8" width="12.6640625" style="26" customWidth="1"/>
    <col min="9" max="25" width="9" style="26"/>
    <col min="26" max="16384" width="9" style="29"/>
  </cols>
  <sheetData>
    <row r="1" spans="2:9" s="26" customFormat="1" x14ac:dyDescent="0.2"/>
    <row r="2" spans="2:9" s="26" customFormat="1" ht="19.5" customHeight="1" x14ac:dyDescent="0.2">
      <c r="B2" s="237" t="s">
        <v>645</v>
      </c>
      <c r="C2" s="237"/>
      <c r="D2" s="237"/>
      <c r="E2" s="237"/>
      <c r="F2" s="237"/>
    </row>
    <row r="3" spans="2:9" s="26" customFormat="1" ht="20.25" customHeight="1" x14ac:dyDescent="0.2">
      <c r="B3" s="237" t="s">
        <v>74</v>
      </c>
      <c r="C3" s="237"/>
      <c r="D3" s="237"/>
      <c r="E3" s="237"/>
      <c r="F3" s="237"/>
      <c r="G3" s="27"/>
      <c r="I3" s="29"/>
    </row>
    <row r="4" spans="2:9" s="26" customFormat="1" ht="15.75" customHeight="1" x14ac:dyDescent="0.2">
      <c r="I4" s="29"/>
    </row>
    <row r="5" spans="2:9" ht="32.25" customHeight="1" x14ac:dyDescent="0.2">
      <c r="B5" s="82" t="s">
        <v>29</v>
      </c>
      <c r="C5" s="82" t="s">
        <v>48</v>
      </c>
      <c r="D5" s="82" t="s">
        <v>25</v>
      </c>
      <c r="E5" s="82" t="s">
        <v>30</v>
      </c>
      <c r="F5" s="63" t="s">
        <v>49</v>
      </c>
      <c r="H5" s="31"/>
      <c r="I5" s="29"/>
    </row>
    <row r="6" spans="2:9" ht="20" customHeight="1" x14ac:dyDescent="0.2">
      <c r="B6" s="81" t="s">
        <v>811</v>
      </c>
      <c r="C6" s="81" t="s">
        <v>46</v>
      </c>
      <c r="D6" s="93">
        <v>1035432689</v>
      </c>
      <c r="E6" s="92">
        <v>34682</v>
      </c>
      <c r="F6" s="30">
        <f>C38*20</f>
        <v>268144140</v>
      </c>
      <c r="H6" s="28"/>
    </row>
    <row r="7" spans="2:9" ht="20" customHeight="1" x14ac:dyDescent="0.2">
      <c r="B7" s="81" t="s">
        <v>812</v>
      </c>
      <c r="C7" s="81" t="s">
        <v>47</v>
      </c>
      <c r="D7" s="93">
        <v>1214722126</v>
      </c>
      <c r="E7" s="92">
        <v>33742</v>
      </c>
      <c r="F7" s="30">
        <f>C38*20</f>
        <v>268144140</v>
      </c>
      <c r="H7" s="28"/>
    </row>
    <row r="8" spans="2:9" ht="20" customHeight="1" x14ac:dyDescent="0.2">
      <c r="B8" s="81" t="s">
        <v>813</v>
      </c>
      <c r="C8" s="81" t="s">
        <v>77</v>
      </c>
      <c r="D8" s="93">
        <v>1035425982</v>
      </c>
      <c r="E8" s="92">
        <v>33493</v>
      </c>
      <c r="F8" s="30">
        <f>C38*20</f>
        <v>268144140</v>
      </c>
      <c r="H8" s="28"/>
    </row>
    <row r="9" spans="2:9" ht="20" customHeight="1" x14ac:dyDescent="0.2">
      <c r="B9" s="81" t="s">
        <v>814</v>
      </c>
      <c r="C9" s="81" t="s">
        <v>77</v>
      </c>
      <c r="D9" s="93">
        <v>1035437521</v>
      </c>
      <c r="E9" s="92">
        <v>25731</v>
      </c>
      <c r="F9" s="30">
        <f>C38*20</f>
        <v>268144140</v>
      </c>
      <c r="H9" s="28"/>
    </row>
    <row r="10" spans="2:9" ht="20" customHeight="1" x14ac:dyDescent="0.2">
      <c r="B10" s="81" t="s">
        <v>815</v>
      </c>
      <c r="C10" s="81" t="s">
        <v>77</v>
      </c>
      <c r="D10" s="93">
        <v>1037629133</v>
      </c>
      <c r="E10" s="92">
        <v>34129</v>
      </c>
      <c r="F10" s="30">
        <f>C38*20</f>
        <v>268144140</v>
      </c>
      <c r="H10" s="28"/>
    </row>
    <row r="11" spans="2:9" ht="20" customHeight="1" x14ac:dyDescent="0.2">
      <c r="B11" s="81" t="s">
        <v>816</v>
      </c>
      <c r="C11" s="81" t="s">
        <v>77</v>
      </c>
      <c r="D11" s="93">
        <v>15516361</v>
      </c>
      <c r="E11" s="92">
        <v>29743</v>
      </c>
      <c r="F11" s="30">
        <f>C38*20</f>
        <v>268144140</v>
      </c>
      <c r="H11" s="28"/>
    </row>
    <row r="12" spans="2:9" ht="20" customHeight="1" x14ac:dyDescent="0.2">
      <c r="B12" s="81" t="s">
        <v>817</v>
      </c>
      <c r="C12" s="81" t="s">
        <v>77</v>
      </c>
      <c r="D12" s="93">
        <v>15519017</v>
      </c>
      <c r="E12" s="92">
        <v>31405</v>
      </c>
      <c r="F12" s="30">
        <f>C38*20</f>
        <v>268144140</v>
      </c>
      <c r="H12" s="28"/>
    </row>
    <row r="13" spans="2:9" ht="20" customHeight="1" x14ac:dyDescent="0.2">
      <c r="B13" s="81" t="s">
        <v>818</v>
      </c>
      <c r="C13" s="81" t="s">
        <v>77</v>
      </c>
      <c r="D13" s="93">
        <v>1035420271</v>
      </c>
      <c r="E13" s="92">
        <v>32507</v>
      </c>
      <c r="F13" s="30">
        <f>C38*20</f>
        <v>268144140</v>
      </c>
      <c r="H13" s="28"/>
    </row>
    <row r="14" spans="2:9" ht="20" customHeight="1" x14ac:dyDescent="0.2">
      <c r="B14" s="81" t="s">
        <v>819</v>
      </c>
      <c r="C14" s="81" t="s">
        <v>77</v>
      </c>
      <c r="D14" s="93">
        <v>71364638</v>
      </c>
      <c r="E14" s="92">
        <v>30478</v>
      </c>
      <c r="F14" s="30">
        <f>C38*20</f>
        <v>268144140</v>
      </c>
      <c r="H14" s="28"/>
    </row>
    <row r="15" spans="2:9" ht="20" customHeight="1" x14ac:dyDescent="0.2">
      <c r="B15" s="81" t="s">
        <v>820</v>
      </c>
      <c r="C15" s="81" t="s">
        <v>77</v>
      </c>
      <c r="D15" s="93">
        <v>1035429877</v>
      </c>
      <c r="E15" s="92">
        <v>34106</v>
      </c>
      <c r="F15" s="30">
        <f>C38*20</f>
        <v>268144140</v>
      </c>
      <c r="H15" s="28"/>
    </row>
    <row r="16" spans="2:9" ht="20" customHeight="1" x14ac:dyDescent="0.2">
      <c r="B16" s="81" t="s">
        <v>821</v>
      </c>
      <c r="C16" s="81" t="s">
        <v>77</v>
      </c>
      <c r="D16" s="93">
        <v>1035424146</v>
      </c>
      <c r="E16" s="92">
        <v>33076</v>
      </c>
      <c r="F16" s="30">
        <f>C38*20</f>
        <v>268144140</v>
      </c>
      <c r="H16" s="28"/>
    </row>
    <row r="17" spans="2:8" ht="20" customHeight="1" x14ac:dyDescent="0.2">
      <c r="B17" s="81" t="s">
        <v>822</v>
      </c>
      <c r="C17" s="81" t="s">
        <v>77</v>
      </c>
      <c r="D17" s="93">
        <v>42687560</v>
      </c>
      <c r="E17" s="92">
        <v>27295</v>
      </c>
      <c r="F17" s="30">
        <f>C38*20</f>
        <v>268144140</v>
      </c>
      <c r="H17" s="28"/>
    </row>
    <row r="18" spans="2:8" ht="20" customHeight="1" x14ac:dyDescent="0.2">
      <c r="B18" s="81" t="s">
        <v>823</v>
      </c>
      <c r="C18" s="81" t="s">
        <v>77</v>
      </c>
      <c r="D18" s="93">
        <v>1035423006</v>
      </c>
      <c r="E18" s="92">
        <v>32846</v>
      </c>
      <c r="F18" s="30">
        <f>C38*20</f>
        <v>268144140</v>
      </c>
      <c r="H18" s="28"/>
    </row>
    <row r="19" spans="2:8" ht="20" customHeight="1" x14ac:dyDescent="0.2">
      <c r="B19" s="81" t="s">
        <v>824</v>
      </c>
      <c r="C19" s="81" t="s">
        <v>77</v>
      </c>
      <c r="D19" s="93">
        <v>1037581399</v>
      </c>
      <c r="E19" s="92">
        <v>31896</v>
      </c>
      <c r="F19" s="30">
        <f>C38*20</f>
        <v>268144140</v>
      </c>
      <c r="H19" s="28"/>
    </row>
    <row r="20" spans="2:8" ht="20" customHeight="1" x14ac:dyDescent="0.2">
      <c r="B20" s="81" t="s">
        <v>825</v>
      </c>
      <c r="C20" s="81" t="s">
        <v>77</v>
      </c>
      <c r="D20" s="93">
        <v>1037631016</v>
      </c>
      <c r="E20" s="92">
        <v>34344</v>
      </c>
      <c r="F20" s="30">
        <f>C38*20</f>
        <v>268144140</v>
      </c>
      <c r="H20" s="28"/>
    </row>
    <row r="21" spans="2:8" ht="20" customHeight="1" x14ac:dyDescent="0.2">
      <c r="B21" s="81" t="s">
        <v>826</v>
      </c>
      <c r="C21" s="81" t="s">
        <v>77</v>
      </c>
      <c r="D21" s="93">
        <v>15515272</v>
      </c>
      <c r="E21" s="92">
        <v>29330</v>
      </c>
      <c r="F21" s="30">
        <f>C38*20</f>
        <v>268144140</v>
      </c>
      <c r="H21" s="28"/>
    </row>
    <row r="22" spans="2:8" ht="20" customHeight="1" x14ac:dyDescent="0.2">
      <c r="B22" s="81" t="s">
        <v>827</v>
      </c>
      <c r="C22" s="81" t="s">
        <v>77</v>
      </c>
      <c r="D22" s="93">
        <v>1035431152</v>
      </c>
      <c r="E22" s="92">
        <v>34321</v>
      </c>
      <c r="F22" s="30">
        <f>C38*20</f>
        <v>268144140</v>
      </c>
      <c r="H22" s="28"/>
    </row>
    <row r="23" spans="2:8" ht="20" hidden="1" customHeight="1" x14ac:dyDescent="0.2">
      <c r="B23" s="70" t="s">
        <v>76</v>
      </c>
      <c r="C23" s="74" t="s">
        <v>77</v>
      </c>
      <c r="D23" s="75">
        <v>79187877</v>
      </c>
      <c r="E23" s="65">
        <v>26067</v>
      </c>
      <c r="F23" s="76"/>
      <c r="H23" s="28"/>
    </row>
    <row r="24" spans="2:8" ht="20" hidden="1" customHeight="1" x14ac:dyDescent="0.2">
      <c r="B24" s="70" t="s">
        <v>78</v>
      </c>
      <c r="C24" s="74" t="s">
        <v>77</v>
      </c>
      <c r="D24" s="75">
        <v>1070005717</v>
      </c>
      <c r="E24" s="65">
        <v>31900</v>
      </c>
      <c r="F24" s="76"/>
      <c r="H24" s="28"/>
    </row>
    <row r="25" spans="2:8" ht="20" hidden="1" customHeight="1" x14ac:dyDescent="0.2">
      <c r="B25" s="70" t="s">
        <v>79</v>
      </c>
      <c r="C25" s="74" t="s">
        <v>77</v>
      </c>
      <c r="D25" s="75">
        <v>74283115</v>
      </c>
      <c r="E25" s="65">
        <v>30294</v>
      </c>
      <c r="F25" s="76"/>
      <c r="H25" s="28"/>
    </row>
    <row r="26" spans="2:8" ht="20" hidden="1" customHeight="1" x14ac:dyDescent="0.2">
      <c r="B26" s="70" t="s">
        <v>80</v>
      </c>
      <c r="C26" s="74" t="s">
        <v>77</v>
      </c>
      <c r="D26" s="75">
        <v>2969258</v>
      </c>
      <c r="E26" s="65">
        <v>29040</v>
      </c>
      <c r="F26" s="76"/>
      <c r="H26" s="28"/>
    </row>
    <row r="27" spans="2:8" ht="20" hidden="1" customHeight="1" x14ac:dyDescent="0.2">
      <c r="B27" s="70" t="s">
        <v>81</v>
      </c>
      <c r="C27" s="74" t="s">
        <v>77</v>
      </c>
      <c r="D27" s="75">
        <v>3146594</v>
      </c>
      <c r="E27" s="65">
        <v>29527</v>
      </c>
      <c r="F27" s="76"/>
      <c r="H27" s="28"/>
    </row>
    <row r="28" spans="2:8" ht="20" hidden="1" customHeight="1" x14ac:dyDescent="0.2">
      <c r="B28" s="70" t="s">
        <v>82</v>
      </c>
      <c r="C28" s="74" t="s">
        <v>77</v>
      </c>
      <c r="D28" s="75">
        <v>11276805</v>
      </c>
      <c r="E28" s="65">
        <v>30638</v>
      </c>
      <c r="F28" s="76"/>
      <c r="H28" s="28"/>
    </row>
    <row r="29" spans="2:8" ht="20" hidden="1" customHeight="1" x14ac:dyDescent="0.2">
      <c r="B29" s="70" t="s">
        <v>83</v>
      </c>
      <c r="C29" s="74" t="s">
        <v>77</v>
      </c>
      <c r="D29" s="75">
        <v>79997632</v>
      </c>
      <c r="E29" s="65">
        <v>29875</v>
      </c>
      <c r="F29" s="76"/>
      <c r="H29" s="28"/>
    </row>
    <row r="30" spans="2:8" ht="20" hidden="1" customHeight="1" x14ac:dyDescent="0.2">
      <c r="B30" s="70" t="s">
        <v>84</v>
      </c>
      <c r="C30" s="74" t="s">
        <v>77</v>
      </c>
      <c r="D30" s="75">
        <v>1070004299</v>
      </c>
      <c r="E30" s="65">
        <v>31401</v>
      </c>
      <c r="F30" s="76"/>
      <c r="H30" s="28"/>
    </row>
    <row r="31" spans="2:8" ht="20" hidden="1" customHeight="1" x14ac:dyDescent="0.2">
      <c r="B31" s="70" t="s">
        <v>85</v>
      </c>
      <c r="C31" s="74" t="s">
        <v>77</v>
      </c>
      <c r="D31" s="75">
        <v>1070005926</v>
      </c>
      <c r="E31" s="65">
        <v>32029</v>
      </c>
      <c r="F31" s="76"/>
      <c r="H31" s="28"/>
    </row>
    <row r="32" spans="2:8" ht="20" hidden="1" customHeight="1" x14ac:dyDescent="0.2">
      <c r="B32" s="70" t="s">
        <v>86</v>
      </c>
      <c r="C32" s="74" t="s">
        <v>77</v>
      </c>
      <c r="D32" s="75">
        <v>11203246</v>
      </c>
      <c r="E32" s="65">
        <v>29462</v>
      </c>
      <c r="F32" s="76"/>
      <c r="H32" s="28"/>
    </row>
    <row r="33" spans="2:9" ht="20" hidden="1" customHeight="1" x14ac:dyDescent="0.2">
      <c r="B33" s="70" t="s">
        <v>87</v>
      </c>
      <c r="C33" s="74" t="s">
        <v>77</v>
      </c>
      <c r="D33" s="75">
        <v>2969409</v>
      </c>
      <c r="E33" s="65">
        <v>28885</v>
      </c>
      <c r="F33" s="76"/>
      <c r="H33" s="28"/>
    </row>
    <row r="34" spans="2:9" ht="20" hidden="1" customHeight="1" x14ac:dyDescent="0.2">
      <c r="B34" s="70" t="s">
        <v>88</v>
      </c>
      <c r="C34" s="74" t="s">
        <v>77</v>
      </c>
      <c r="D34" s="75">
        <v>1070004863</v>
      </c>
      <c r="E34" s="65">
        <v>31508</v>
      </c>
      <c r="F34" s="76"/>
      <c r="H34" s="28"/>
    </row>
    <row r="35" spans="2:9" ht="20" hidden="1" customHeight="1" x14ac:dyDescent="0.2">
      <c r="B35" s="70" t="s">
        <v>89</v>
      </c>
      <c r="C35" s="74" t="s">
        <v>77</v>
      </c>
      <c r="D35" s="75">
        <v>1070017652</v>
      </c>
      <c r="E35" s="65">
        <v>35247</v>
      </c>
      <c r="F35" s="76"/>
      <c r="H35" s="28"/>
    </row>
    <row r="36" spans="2:9" ht="20" customHeight="1" x14ac:dyDescent="0.2">
      <c r="B36" s="250" t="s">
        <v>28</v>
      </c>
      <c r="C36" s="251"/>
      <c r="D36" s="251"/>
      <c r="E36" s="251"/>
      <c r="F36" s="64">
        <f>SUM(F6:F35)</f>
        <v>4558450380</v>
      </c>
      <c r="H36" s="28"/>
    </row>
    <row r="37" spans="2:9" ht="20" customHeight="1" x14ac:dyDescent="0.2">
      <c r="B37" s="35"/>
      <c r="C37" s="26"/>
      <c r="D37" s="26"/>
      <c r="E37" s="26"/>
      <c r="F37" s="32"/>
      <c r="G37" s="33"/>
    </row>
    <row r="38" spans="2:9" s="26" customFormat="1" ht="22.5" customHeight="1" x14ac:dyDescent="0.2">
      <c r="B38" s="56" t="s">
        <v>90</v>
      </c>
      <c r="C38" s="79">
        <v>13407207</v>
      </c>
    </row>
    <row r="39" spans="2:9" s="26" customFormat="1" x14ac:dyDescent="0.2">
      <c r="F39" s="35"/>
      <c r="I39" s="34"/>
    </row>
    <row r="40" spans="2:9" s="26" customFormat="1" x14ac:dyDescent="0.2"/>
    <row r="41" spans="2:9" s="26" customFormat="1" x14ac:dyDescent="0.2"/>
    <row r="42" spans="2:9" s="26" customFormat="1" x14ac:dyDescent="0.2">
      <c r="E42" s="80"/>
      <c r="G42" s="77"/>
    </row>
    <row r="43" spans="2:9" s="26" customFormat="1" x14ac:dyDescent="0.2">
      <c r="E43" s="80"/>
    </row>
    <row r="44" spans="2:9" s="26" customFormat="1" x14ac:dyDescent="0.2">
      <c r="E44" s="80"/>
    </row>
    <row r="45" spans="2:9" s="26" customFormat="1" x14ac:dyDescent="0.2">
      <c r="E45" s="80"/>
    </row>
    <row r="46" spans="2:9" s="26" customFormat="1" x14ac:dyDescent="0.2">
      <c r="E46" s="80"/>
    </row>
    <row r="47" spans="2:9" s="26" customFormat="1" x14ac:dyDescent="0.2">
      <c r="E47" s="80"/>
    </row>
    <row r="48" spans="2:9" s="26" customFormat="1" x14ac:dyDescent="0.2">
      <c r="E48" s="80"/>
    </row>
    <row r="49" spans="2:6" s="26" customFormat="1" x14ac:dyDescent="0.2">
      <c r="E49" s="80"/>
    </row>
    <row r="50" spans="2:6" s="26" customFormat="1" x14ac:dyDescent="0.2">
      <c r="E50" s="80"/>
    </row>
    <row r="51" spans="2:6" s="26" customFormat="1" x14ac:dyDescent="0.2">
      <c r="E51" s="80"/>
    </row>
    <row r="52" spans="2:6" s="26" customFormat="1" x14ac:dyDescent="0.2">
      <c r="E52" s="80"/>
    </row>
    <row r="53" spans="2:6" s="26" customFormat="1" x14ac:dyDescent="0.2">
      <c r="E53" s="80"/>
    </row>
    <row r="54" spans="2:6" s="26" customFormat="1" x14ac:dyDescent="0.2">
      <c r="E54" s="80"/>
    </row>
    <row r="55" spans="2:6" s="26" customFormat="1" x14ac:dyDescent="0.2">
      <c r="E55" s="80"/>
    </row>
    <row r="56" spans="2:6" s="26" customFormat="1" x14ac:dyDescent="0.2">
      <c r="E56" s="80"/>
    </row>
    <row r="57" spans="2:6" s="26" customFormat="1" x14ac:dyDescent="0.2"/>
    <row r="58" spans="2:6" s="26" customFormat="1" x14ac:dyDescent="0.2">
      <c r="B58" s="29"/>
      <c r="C58" s="29"/>
      <c r="D58" s="29"/>
      <c r="E58" s="29"/>
      <c r="F58" s="29"/>
    </row>
    <row r="59" spans="2:6" s="26" customFormat="1" x14ac:dyDescent="0.2">
      <c r="B59" s="29"/>
      <c r="C59" s="29"/>
      <c r="D59" s="29"/>
      <c r="E59" s="29"/>
      <c r="F59" s="29"/>
    </row>
  </sheetData>
  <mergeCells count="3">
    <mergeCell ref="B2:F2"/>
    <mergeCell ref="B3:F3"/>
    <mergeCell ref="B36:E36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499EF-5CCD-EC4B-8466-E8928CDA69D2}">
  <dimension ref="A1:D13"/>
  <sheetViews>
    <sheetView showGridLines="0" workbookViewId="0">
      <selection activeCell="D15" sqref="D15"/>
    </sheetView>
  </sheetViews>
  <sheetFormatPr baseColWidth="10" defaultRowHeight="16" x14ac:dyDescent="0.2"/>
  <cols>
    <col min="2" max="2" width="51.6640625" customWidth="1"/>
    <col min="3" max="3" width="18.5" customWidth="1"/>
    <col min="4" max="4" width="24.33203125" customWidth="1"/>
  </cols>
  <sheetData>
    <row r="1" spans="1:4" x14ac:dyDescent="0.2">
      <c r="A1" s="26"/>
      <c r="B1" s="26"/>
      <c r="C1" s="26"/>
      <c r="D1" s="26"/>
    </row>
    <row r="2" spans="1:4" x14ac:dyDescent="0.2">
      <c r="A2" s="26"/>
      <c r="B2" s="237" t="s">
        <v>645</v>
      </c>
      <c r="C2" s="237"/>
      <c r="D2" s="237"/>
    </row>
    <row r="3" spans="1:4" x14ac:dyDescent="0.2">
      <c r="A3" s="26"/>
      <c r="B3" s="237" t="s">
        <v>863</v>
      </c>
      <c r="C3" s="237"/>
      <c r="D3" s="237"/>
    </row>
    <row r="4" spans="1:4" x14ac:dyDescent="0.2">
      <c r="A4" s="26"/>
      <c r="B4" s="26"/>
      <c r="C4" s="26"/>
      <c r="D4" s="26"/>
    </row>
    <row r="5" spans="1:4" x14ac:dyDescent="0.2">
      <c r="A5" s="26"/>
      <c r="B5" s="82" t="s">
        <v>29</v>
      </c>
      <c r="C5" s="82" t="s">
        <v>30</v>
      </c>
      <c r="D5" s="63" t="s">
        <v>49</v>
      </c>
    </row>
    <row r="6" spans="1:4" x14ac:dyDescent="0.2">
      <c r="A6" s="26"/>
      <c r="B6" s="81" t="s">
        <v>867</v>
      </c>
      <c r="C6" s="92">
        <v>24142</v>
      </c>
      <c r="D6" s="162">
        <v>8251421</v>
      </c>
    </row>
    <row r="7" spans="1:4" x14ac:dyDescent="0.2">
      <c r="A7" s="26"/>
      <c r="B7" s="81" t="s">
        <v>869</v>
      </c>
      <c r="C7" s="92">
        <v>18140</v>
      </c>
      <c r="D7" s="162">
        <v>60389267</v>
      </c>
    </row>
    <row r="8" spans="1:4" x14ac:dyDescent="0.2">
      <c r="A8" s="26"/>
      <c r="B8" s="81" t="s">
        <v>854</v>
      </c>
      <c r="C8" s="92">
        <v>22896</v>
      </c>
      <c r="D8" s="162">
        <v>41726768</v>
      </c>
    </row>
    <row r="9" spans="1:4" x14ac:dyDescent="0.2">
      <c r="A9" s="26"/>
      <c r="B9" s="81" t="s">
        <v>855</v>
      </c>
      <c r="C9" s="92">
        <v>21193</v>
      </c>
      <c r="D9" s="162">
        <v>45906025</v>
      </c>
    </row>
    <row r="10" spans="1:4" x14ac:dyDescent="0.2">
      <c r="A10" s="26"/>
      <c r="B10" s="81" t="s">
        <v>868</v>
      </c>
      <c r="C10" s="92">
        <v>18070</v>
      </c>
      <c r="D10" s="162">
        <v>882793</v>
      </c>
    </row>
    <row r="11" spans="1:4" x14ac:dyDescent="0.2">
      <c r="A11" s="26"/>
      <c r="B11" s="250" t="s">
        <v>28</v>
      </c>
      <c r="C11" s="251"/>
      <c r="D11" s="64">
        <f>SUM(D6:D10)</f>
        <v>157156274</v>
      </c>
    </row>
    <row r="12" spans="1:4" x14ac:dyDescent="0.2">
      <c r="A12" s="26"/>
      <c r="B12" s="35"/>
      <c r="C12" s="26"/>
      <c r="D12" s="32"/>
    </row>
    <row r="13" spans="1:4" x14ac:dyDescent="0.2">
      <c r="A13" s="26"/>
      <c r="B13" s="56"/>
      <c r="C13" s="26"/>
      <c r="D13" s="26"/>
    </row>
  </sheetData>
  <mergeCells count="3">
    <mergeCell ref="B2:D2"/>
    <mergeCell ref="B3:D3"/>
    <mergeCell ref="B11:C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</vt:i4>
      </vt:variant>
    </vt:vector>
  </HeadingPairs>
  <TitlesOfParts>
    <vt:vector size="11" baseType="lpstr">
      <vt:lpstr>ESTUDIO DE MERCADO</vt:lpstr>
      <vt:lpstr>TASAS PROMEDIO</vt:lpstr>
      <vt:lpstr>RELACIÓN TRDM</vt:lpstr>
      <vt:lpstr>EDIFICIOS</vt:lpstr>
      <vt:lpstr>RELACIÓN SOAT</vt:lpstr>
      <vt:lpstr>RELACIÓN AUTOS</vt:lpstr>
      <vt:lpstr>TR EQUIPO Y MAQUINARIA</vt:lpstr>
      <vt:lpstr>VEHÍCULOS EN REPOSO</vt:lpstr>
      <vt:lpstr>RELACIÓN VG ALC- PERS</vt:lpstr>
      <vt:lpstr>RELACIÓN VG DEUDORES</vt:lpstr>
      <vt:lpstr>'RELACIÓN VG ALC- PERS'!Área_de_impresión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 .</dc:creator>
  <cp:lastModifiedBy>C S</cp:lastModifiedBy>
  <dcterms:created xsi:type="dcterms:W3CDTF">2019-03-31T15:38:58Z</dcterms:created>
  <dcterms:modified xsi:type="dcterms:W3CDTF">2026-08-28T21:40:22Z</dcterms:modified>
</cp:coreProperties>
</file>