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defaultThemeVersion="124226"/>
  <mc:AlternateContent xmlns:mc="http://schemas.openxmlformats.org/markup-compatibility/2006">
    <mc:Choice Requires="x15">
      <x15ac:absPath xmlns:x15ac="http://schemas.microsoft.com/office/spreadsheetml/2010/11/ac" url="https://municipioenvigado-my.sharepoint.com/personal/catalina_gomez_envigado_gov_co/Documents/CATALINA/2026/ANALISIS DEL SECTOR/ENV-11-30-1467-26 - FIBRA OPTICA/"/>
    </mc:Choice>
  </mc:AlternateContent>
  <xr:revisionPtr revIDLastSave="50" documentId="11_A6DC0AE9DF5ED3CBEC43107048DEA22476209395" xr6:coauthVersionLast="47" xr6:coauthVersionMax="47" xr10:uidLastSave="{62FF0C5B-77A6-4D63-A424-C8EFDBFFFC5F}"/>
  <bookViews>
    <workbookView xWindow="-120" yWindow="-120" windowWidth="29040" windowHeight="15840" tabRatio="780" xr2:uid="{00000000-000D-0000-FFFF-FFFF00000000}"/>
  </bookViews>
  <sheets>
    <sheet name="invitacion" sheetId="16" r:id="rId1"/>
  </sheets>
  <definedNames>
    <definedName name="_xlnm.Print_Titles" localSheetId="0">invitacion!$1:$11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28" i="16" l="1"/>
  <c r="J29" i="16"/>
  <c r="G28" i="16"/>
  <c r="H28" i="16" s="1"/>
  <c r="G29" i="16"/>
  <c r="H29" i="16" s="1"/>
  <c r="I29" i="16" l="1"/>
  <c r="K29" i="16" s="1"/>
  <c r="I28" i="16"/>
  <c r="K28" i="16" s="1"/>
  <c r="G20" i="16" l="1"/>
  <c r="H20" i="16" s="1"/>
  <c r="J20" i="16"/>
  <c r="G21" i="16"/>
  <c r="I21" i="16" s="1"/>
  <c r="J21" i="16"/>
  <c r="G22" i="16"/>
  <c r="I22" i="16" s="1"/>
  <c r="J22" i="16"/>
  <c r="G23" i="16"/>
  <c r="H23" i="16" s="1"/>
  <c r="J23" i="16"/>
  <c r="G24" i="16"/>
  <c r="H24" i="16" s="1"/>
  <c r="J24" i="16"/>
  <c r="G25" i="16"/>
  <c r="H25" i="16" s="1"/>
  <c r="J25" i="16"/>
  <c r="G26" i="16"/>
  <c r="H26" i="16" s="1"/>
  <c r="J26" i="16"/>
  <c r="G27" i="16"/>
  <c r="I27" i="16" s="1"/>
  <c r="J27" i="16"/>
  <c r="G30" i="16"/>
  <c r="H30" i="16" s="1"/>
  <c r="J30" i="16"/>
  <c r="G31" i="16"/>
  <c r="H31" i="16" s="1"/>
  <c r="J31" i="16"/>
  <c r="G32" i="16"/>
  <c r="I32" i="16" s="1"/>
  <c r="J32" i="16"/>
  <c r="G13" i="16"/>
  <c r="I13" i="16" s="1"/>
  <c r="J13" i="16"/>
  <c r="G14" i="16"/>
  <c r="H14" i="16" s="1"/>
  <c r="J14" i="16"/>
  <c r="G15" i="16"/>
  <c r="H15" i="16" s="1"/>
  <c r="J15" i="16"/>
  <c r="G16" i="16"/>
  <c r="I16" i="16" s="1"/>
  <c r="J16" i="16"/>
  <c r="G17" i="16"/>
  <c r="I17" i="16" s="1"/>
  <c r="J17" i="16"/>
  <c r="G18" i="16"/>
  <c r="H18" i="16" s="1"/>
  <c r="J18" i="16"/>
  <c r="G19" i="16"/>
  <c r="H19" i="16" s="1"/>
  <c r="J19" i="16"/>
  <c r="J12" i="16"/>
  <c r="G12" i="16"/>
  <c r="I12" i="16" s="1"/>
  <c r="I23" i="16" l="1"/>
  <c r="H13" i="16"/>
  <c r="I26" i="16"/>
  <c r="K26" i="16" s="1"/>
  <c r="K16" i="16"/>
  <c r="K27" i="16"/>
  <c r="H27" i="16"/>
  <c r="H17" i="16"/>
  <c r="H16" i="16"/>
  <c r="K22" i="16"/>
  <c r="H32" i="16"/>
  <c r="I30" i="16"/>
  <c r="K30" i="16" s="1"/>
  <c r="K32" i="16"/>
  <c r="I24" i="16"/>
  <c r="K24" i="16" s="1"/>
  <c r="K17" i="16"/>
  <c r="I18" i="16"/>
  <c r="K18" i="16" s="1"/>
  <c r="K13" i="16"/>
  <c r="J33" i="16"/>
  <c r="K21" i="16"/>
  <c r="I20" i="16"/>
  <c r="K20" i="16" s="1"/>
  <c r="K23" i="16"/>
  <c r="I14" i="16"/>
  <c r="K14" i="16" s="1"/>
  <c r="I25" i="16"/>
  <c r="K25" i="16" s="1"/>
  <c r="H22" i="16"/>
  <c r="I19" i="16"/>
  <c r="K19" i="16" s="1"/>
  <c r="H21" i="16"/>
  <c r="I15" i="16"/>
  <c r="K15" i="16" s="1"/>
  <c r="I31" i="16"/>
  <c r="K31" i="16" s="1"/>
  <c r="H12" i="16"/>
  <c r="G33" i="16"/>
  <c r="K12" i="16"/>
  <c r="K33" i="16" l="1"/>
  <c r="I33" i="16"/>
  <c r="H33" i="16"/>
</calcChain>
</file>

<file path=xl/sharedStrings.xml><?xml version="1.0" encoding="utf-8"?>
<sst xmlns="http://schemas.openxmlformats.org/spreadsheetml/2006/main" count="84" uniqueCount="64">
  <si>
    <t>PROVEEDOR:</t>
  </si>
  <si>
    <t>NIT:</t>
  </si>
  <si>
    <t>CONTACTO:</t>
  </si>
  <si>
    <t>%IVA</t>
  </si>
  <si>
    <t>TOTALES</t>
  </si>
  <si>
    <t>Plazo de Entrega:</t>
  </si>
  <si>
    <t>Forma de Pago:</t>
  </si>
  <si>
    <t>VALOR IVA</t>
  </si>
  <si>
    <t xml:space="preserve">VALOR TOTAL ANTES DE IVA </t>
  </si>
  <si>
    <t>Observaciones:</t>
  </si>
  <si>
    <t>OBJETO:</t>
  </si>
  <si>
    <t xml:space="preserve">N° PROCESO </t>
  </si>
  <si>
    <t>C.C.</t>
  </si>
  <si>
    <t>NOMBRE REPRESENTATE LEGAL:</t>
  </si>
  <si>
    <t xml:space="preserve">CORREO ELECTRÓNICO: </t>
  </si>
  <si>
    <t>UNIDAD DE MANEJO</t>
  </si>
  <si>
    <t>PROPUESTA ECONÓMICA</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</si>
  <si>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</si>
  <si>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</si>
  <si>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</si>
  <si>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</si>
  <si>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</si>
  <si>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</si>
  <si>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</si>
  <si>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Versión: 01</t>
  </si>
  <si>
    <t>TELÉFONO FIJO Y/O CELULAR:</t>
  </si>
  <si>
    <t>Código: CC-PL-037</t>
  </si>
  <si>
    <t xml:space="preserve">VALOR UNITARIO 
IVA INCLUIDO </t>
  </si>
  <si>
    <t>VALOR 
TOTAL IVA</t>
  </si>
  <si>
    <r>
      <t xml:space="preserve">DESCRIPCIÓN
</t>
    </r>
    <r>
      <rPr>
        <b/>
        <i/>
        <sz val="11"/>
        <rFont val="Arial Narrow"/>
        <family val="2"/>
      </rPr>
      <t>(Ver detalle en ficha técnica publicada por la entidad)</t>
    </r>
  </si>
  <si>
    <r>
      <t xml:space="preserve">VALOR UNITARIO ANTES DE IVA 
</t>
    </r>
    <r>
      <rPr>
        <b/>
        <i/>
        <sz val="10"/>
        <rFont val="Arial Narrow"/>
        <family val="2"/>
      </rPr>
      <t>(digite los valores sin puntos ni comas)</t>
    </r>
  </si>
  <si>
    <t>Los precios unitarios a ofertar en la propuesta económica para cada ítem no podrán superar el precio techo unitario establecido por la entidad so pena de causal de rechazo de la propuesta. 
En el caso que se soliciten varias unidades de un mismo ítem el precio techo se establece por el valor de la unidad y no por el conjunto de unidades presentes en un ítem.</t>
  </si>
  <si>
    <t>Todos los requerimientos para dicho proceso se deberan verificar en el pliego de condiciones el cual esta publicada en la página www.contratos.gov.co</t>
  </si>
  <si>
    <t>SEGÚN LA INDICADA EN EL PLIEGO DE CONDICIONES</t>
  </si>
  <si>
    <t>Firma del Representante Legal</t>
  </si>
  <si>
    <t>El oferente deberá tener en cuenta los valores asociados al contrato según el Acuerdo Municipal 046 de diciembre 18 de 2024 y el Acuerdo N°057 del 2025 “Por medio del cual se modifica y adiciona parcialmente, el Acuerdo N°046 del 2024 Estatuto Tributario Municipal”. (Estatuto Tributario Municipal )</t>
  </si>
  <si>
    <r>
      <t xml:space="preserve">FORMATO ANEXO
PROPUESTA ECONÓMICA
</t>
    </r>
    <r>
      <rPr>
        <b/>
        <sz val="14"/>
        <color rgb="FFC00000"/>
        <rFont val="Arial Narrow"/>
        <family val="2"/>
      </rPr>
      <t>SELECCIÓN ABREVIADA / MENOR CUANTÍA</t>
    </r>
  </si>
  <si>
    <t>Suministro y tendido de cable de fibra óptica monomodo ADSS (48 hilos). El servicio contempla todos los materiales de ferretería necesarios (Helicoidales, trompoplatinas, pasadores, tuerca de ojo, hebillas, cinta bandi, crucetas para reservas), mano de obra calificada para trabajo en alturas, señalización de seguridad y entrega del tramo debidamente tensionado y operativo.</t>
  </si>
  <si>
    <t>Metro</t>
  </si>
  <si>
    <t>Suministro y tendido de cable de fibra óptica monomodo ADSS (12 hilos). El servicio contempla todos los materiales de ferretería necesarios (Helicoidales,trompoplatinas, pasadores, tuerca de ojo, hebillas, cinta bandi, crucetas para reservas), mano de obra calificada para trabajo en alturas, señalización de seguridad y entrega del tramo debidamente tensionado y operativo.</t>
  </si>
  <si>
    <t>Suministro y montaje de mufa de protección tipo domo para fibra óptica de 12 hilos. El servicio contempla el sellado termocontraíble o mecánico, organización interna de hilos en bandejas y fijación técnica en infraestructura aérea, asegurando la operatividad del enlace en ambientes exteriores.</t>
  </si>
  <si>
    <t>UND</t>
  </si>
  <si>
    <t>Suministro y montaje de mufa de protección tipo domo para fibra óptica de 24 hilos. El servicio contempla el sellado termocontraíble o mecánico, organización interna de hilos en bandejas y fijación técnica en infraestructura aérea, asegurando la operatividad del enlace en ambientes exteriores.</t>
  </si>
  <si>
    <t>Suministro y tendido de cable de fibra óptica monomodo
ADSS (24 hilos). El servicio contempla todos los materiales de ferretería necesarios
(Helicoidales,trompoplatinas, pasadores, tuerca de ojo, hebillas, cinta bandi, crucetas para reservas), mano de obra calificada para trabajo en alturas, señalización de seguridad y entrega del tramo debidamente tensionado y operativo.</t>
  </si>
  <si>
    <t>Suministro y montaje de ODF deslizable para 24 hilos, carcasa metálica para montaje en rack, equipado con charolas o cassettes de empalme, acopladores LC duplex, pigtails para la conectorización, elementos de gestión de curvatura (anillos), organizadores de cables, y etiquetas de identificación para garantizar la correcta organización, protección y conexión de las fibras. El servicio contempla la gestión interna de fibras, rotulación de puertos y todos los elementos necesarios para la plena operatividad del enlace.</t>
  </si>
  <si>
    <t>Suministro de Caja de Empalme (Optical Box) para Fibra Óptica de 12 Hilos: Unidad de terminación compacta equipada con 6 acopladores dúplex LC (Low Connector) para un total de 12 servicios. El ítem incluye chasis de distribución, bandejas internas para organización de fibra, manguitos de protección para empalmes, prensaestopas y kit de herrajes para montaje. Contempla todos los componentes necesarios para el peinado y aseguramiento de los hilos, garantizando una infraestructura robusta para conexiones de alta densidad.</t>
  </si>
  <si>
    <t>Suministro y montaje de mufa de protección tipo domo para fibra óptica de 48 hilos. El servicio contempla el sellado termocontraíble o mecánico, organización interna de hilos en bandejas y fijación técnica en infraestructura aérea, asegurando la operatividad del enlace en ambientes exteriores.</t>
  </si>
  <si>
    <t>Suministro de Caja de Empalme (Optical Box) para Fibra Óptica de 24 Hilos: Unidad de terminación compacta equipada con 12 acopladores dúplex LC (Low Connector) para un total de 12 servicios. El ítem incluye chasis de distribución, bandejas internas para organización de fibra, manguitos de protección para empalmes, prensaestopas y kit de herrajes para montaje. Contempla todos los componentes necesarios para el peinado y aseguramiento de los hilos, garantizando una infraestructura robusta para conexiones de alta densidad.</t>
  </si>
  <si>
    <t>Suministro, instalación, configuración y puesta en funcionamiento de módulo transceptor óptico tipo SFP (Small Form-factor Pluggable) monofibra (BiDi) de un (1) hilo, diseñado para la transmisión y recepción simultánea de datos a través de una única fibra óptica monomodo, utilizando longitudes de onda complementarias (WDM), garantizando la interoperabilidad con el equipo activo donde será instalado.
Incluye. Suministro del módulo SFP, Instalación física y configuración, Pruebas de funcionamiento y verificación del enlace óptico, Limpieza y organización del cableado óptico, Rotulación del puerto y del enlace (si aplica), Mano de obra especializada, Transporte, herramientas e insumos menores, Puesta en operación y entrega del servicio funcionando correctamente.</t>
  </si>
  <si>
    <t>Suministro de Patchcord de Fibra Óptica Multimodo Duplex LC/UPC a LC/UPC - 1 metros CERTIFICADO</t>
  </si>
  <si>
    <t>Suministro de Patchcord de Fibra Óptica Multimodo Duplex LC/UPC a LC/UPC - 2 metros CERTIFICADO</t>
  </si>
  <si>
    <t>Suministro de Patchcord de Fibra Óptica Multimodo Duplex LC/UPC a LC/UPC - 5 metros CERTIFICADO</t>
  </si>
  <si>
    <t>Suministro de Patchcord de Fibra Óptica Monomodo Duplex LC/UPC a LC/UPC - 1 metros CERTIFICADO</t>
  </si>
  <si>
    <t>Suministro de Patchcord de Fibra Óptica Monomodo Duplex LC/UPC a LC/UPC - 2 metros CERTIFICADO</t>
  </si>
  <si>
    <t>Suministro de Patchcord de Fibra Óptica Monomodo Duplex LC/UPC a LC/UPC - 5 metros CERTIFICADO</t>
  </si>
  <si>
    <t>Restauración integral de punto de falla (ruptura) en cable de fibra óptica ADSS (24 hilos). El servicio contempla materiales de ferretería para sujeción en poste, kit de limpieza, fusiones de precisión (tolerancia de fusion igual o inferior de 0,02 DB) y entrega de pruebas de potencia para garantizar el restablecimiento del servicio.</t>
  </si>
  <si>
    <t>Restauración integral de punto de falla (ruptura) en cable de fibra óptica ADSS (12 hilos). El servicio contempla materiales de ferretería para sujeción en poste, kit de limpieza, fusiones de precisión (tolerancia de fusion igual o inferior de 0,02 DB) y entrega de pruebas de potencia para garantizar el restablecimiento del servicio.</t>
  </si>
  <si>
    <t>Restauración integral de punto de falla (ruptura) en cable de fibra óptica ADSS (48 hilos). El servicio contempla materiales de ferretería para sujeción en poste, kit de limpieza, fusiones de precisión (tolerancia de fusion igual o inferior de 0,02 DB) y entrega de pruebas de potencia para garantizar el restablecimiento del servicio.</t>
  </si>
  <si>
    <t>Identificación, marcación y análisis de trayectoria de fibra óptica. El proceso incluye la instalación de plaquetas de identificación en cada poste y la entrega de un informe detallado con el levantamiento de la ruta (posteria). Se contemplan todos los insumos y herramientas necesarios para la correcta ejecución de la actividad y la entrega del informe final con carta de hilos.</t>
  </si>
  <si>
    <t>Empalme por fusión de un par de hilos de fibra óptica. El servicio es integral e incluye todos los insumos, materiales de fijación y actividades técnicas requeridas para la entrega del enlace funcional y certificado .
(tolerancia de fusion igual o inferior de 0,02 DB).</t>
  </si>
  <si>
    <t>ENV-11-30-1467-26</t>
  </si>
  <si>
    <t>INSTALACIÓN, CONEXIÓN, SOPORTE, LEVANTAMIENTO DE INFRAESTRUCTURA Y ACTUALIZACION DE DISEÑOS DE LOS SISTEMAS DE LA FIBRA OPTICA DEL MUNICIPIO DE ENVIGADO.</t>
  </si>
  <si>
    <t>PRESUPUESTO OFICIAL
$ 143.000.000
IVA INCLUIDO</t>
  </si>
  <si>
    <t>CANTIDAD (proceso por bolsa)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</si>
</sst>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quot;\ #,##0_);\(&quot;$&quot;\ #,##0\)"/>
    <numFmt numFmtId="165" formatCode="&quot;$&quot;\ #,##0_);[Red]\(&quot;$&quot;\ #,##0\)"/>
    <numFmt numFmtId="166" formatCode="&quot;$&quot;\ #,##0.00"/>
    <numFmt numFmtId="168" formatCode="&quot;$&quot;\ #,##0"/>
  </numFmts>
  <fonts count="20" x14ac:knownFonts="1">
    <font>
      <sz val="10"/>
      <name val="Arial"/>
    </font>
    <font>
      <sz val="10"/>
      <name val="Arial"/>
      <family val="2"/>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3"/>
      <color theme="3"/>
      <name val="Arial Narrow"/>
      <family val="2"/>
    </font>
    <font>
      <b/>
      <u/>
      <sz val="11"/>
      <color rgb="FF0000FF"/>
      <name val="Arial Narrow"/>
      <family val="2"/>
    </font>
    <font>
      <b/>
      <sz val="11"/>
      <name val="Arial Narrow"/>
      <family val="2"/>
    </font>
    <font>
      <b/>
      <i/>
      <sz val="11"/>
      <name val="Arial Narrow"/>
      <family val="2"/>
    </font>
    <font>
      <b/>
      <i/>
      <sz val="10"/>
      <name val="Arial Narrow"/>
      <family val="2"/>
    </font>
    <font>
      <b/>
      <sz val="14"/>
      <color rgb="FFC00000"/>
      <name val="Arial Narrow"/>
      <family val="2"/>
    </font>
  </fonts>
  <fills count="9">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1" tint="0.249977111117893"/>
        <bgColor indexed="64"/>
      </patternFill>
    </fill>
    <fill>
      <patternFill patternType="solid">
        <fgColor theme="4" tint="0.79998168889431442"/>
        <bgColor indexed="65"/>
      </patternFill>
    </fill>
    <fill>
      <patternFill patternType="solid">
        <fgColor theme="0" tint="-0.14999847407452621"/>
        <bgColor indexed="64"/>
      </patternFill>
    </fill>
  </fills>
  <borders count="25">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thin">
        <color indexed="64"/>
      </left>
      <right/>
      <top style="medium">
        <color theme="3"/>
      </top>
      <bottom style="double">
        <color theme="4"/>
      </bottom>
      <diagonal/>
    </border>
    <border>
      <left/>
      <right style="medium">
        <color theme="3"/>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s>
  <cellStyleXfs count="8">
    <xf numFmtId="0" fontId="0" fillId="0" borderId="0"/>
    <xf numFmtId="0" fontId="2" fillId="0" borderId="0" applyFont="0" applyFill="0" applyBorder="0" applyAlignment="0" applyProtection="0"/>
    <xf numFmtId="9" fontId="3"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9" fillId="0" borderId="1" applyNumberFormat="0" applyFill="0" applyAlignment="0" applyProtection="0"/>
    <xf numFmtId="0" fontId="10" fillId="0" borderId="2" applyNumberFormat="0" applyFill="0" applyAlignment="0" applyProtection="0"/>
  </cellStyleXfs>
  <cellXfs count="88">
    <xf numFmtId="0" fontId="0" fillId="0" borderId="0" xfId="0"/>
    <xf numFmtId="0" fontId="5" fillId="0" borderId="0" xfId="0" applyFont="1" applyAlignment="1">
      <alignment vertical="center"/>
    </xf>
    <xf numFmtId="1" fontId="5" fillId="0" borderId="0" xfId="0" applyNumberFormat="1" applyFont="1" applyAlignment="1">
      <alignment vertical="center"/>
    </xf>
    <xf numFmtId="0" fontId="6" fillId="0" borderId="0" xfId="0" applyFont="1" applyAlignment="1">
      <alignment vertical="center"/>
    </xf>
    <xf numFmtId="0" fontId="7" fillId="0" borderId="0" xfId="0" applyFont="1" applyAlignment="1">
      <alignment vertical="center"/>
    </xf>
    <xf numFmtId="9" fontId="8" fillId="3" borderId="5" xfId="2" applyFont="1" applyFill="1" applyBorder="1" applyAlignment="1">
      <alignment horizontal="center" vertical="center"/>
    </xf>
    <xf numFmtId="0" fontId="8" fillId="3" borderId="2" xfId="7" applyFont="1" applyFill="1" applyAlignment="1">
      <alignment horizontal="left" vertical="center"/>
    </xf>
    <xf numFmtId="0" fontId="8" fillId="2" borderId="2" xfId="7" applyFont="1" applyFill="1" applyAlignment="1">
      <alignment horizontal="justify" vertical="center" wrapText="1"/>
    </xf>
    <xf numFmtId="0" fontId="8" fillId="2" borderId="2" xfId="7" applyFont="1" applyFill="1" applyAlignment="1">
      <alignment horizontal="center" vertical="center" wrapText="1"/>
    </xf>
    <xf numFmtId="0" fontId="8" fillId="2" borderId="2" xfId="7" applyNumberFormat="1" applyFont="1" applyFill="1" applyAlignment="1">
      <alignment horizontal="center" vertical="center" wrapText="1"/>
    </xf>
    <xf numFmtId="0" fontId="8" fillId="3" borderId="14" xfId="7" applyFont="1" applyFill="1" applyBorder="1" applyAlignment="1">
      <alignment vertical="center"/>
    </xf>
    <xf numFmtId="0" fontId="8" fillId="0" borderId="13" xfId="7" applyFont="1" applyBorder="1" applyAlignment="1">
      <alignment horizontal="center" vertical="center"/>
    </xf>
    <xf numFmtId="164" fontId="14" fillId="6" borderId="19" xfId="6" applyNumberFormat="1" applyFont="1" applyFill="1" applyBorder="1" applyAlignment="1">
      <alignment horizontal="center" vertical="center"/>
    </xf>
    <xf numFmtId="0" fontId="7" fillId="0" borderId="20" xfId="0" applyFont="1" applyBorder="1" applyAlignment="1">
      <alignment vertical="center"/>
    </xf>
    <xf numFmtId="0" fontId="16" fillId="8" borderId="1" xfId="6" applyFont="1" applyFill="1" applyAlignment="1">
      <alignment horizontal="center" vertical="center" wrapText="1"/>
    </xf>
    <xf numFmtId="1" fontId="16" fillId="8" borderId="1" xfId="6" applyNumberFormat="1" applyFont="1" applyFill="1" applyAlignment="1">
      <alignment horizontal="center" vertical="center"/>
    </xf>
    <xf numFmtId="0" fontId="16" fillId="8" borderId="19" xfId="6" applyFont="1" applyFill="1" applyBorder="1" applyAlignment="1">
      <alignment horizontal="center" vertical="center" wrapText="1"/>
    </xf>
    <xf numFmtId="0" fontId="8" fillId="3" borderId="16" xfId="7" applyFont="1" applyFill="1" applyBorder="1" applyAlignment="1">
      <alignment horizontal="left" vertical="center"/>
    </xf>
    <xf numFmtId="166" fontId="8" fillId="5" borderId="14" xfId="7" applyNumberFormat="1" applyFont="1" applyFill="1" applyBorder="1" applyAlignment="1">
      <alignment horizontal="center" vertical="center" wrapText="1"/>
    </xf>
    <xf numFmtId="0" fontId="12" fillId="0" borderId="11" xfId="7" applyFont="1" applyBorder="1" applyAlignment="1">
      <alignment horizontal="left" vertical="center"/>
    </xf>
    <xf numFmtId="0" fontId="12" fillId="0" borderId="12" xfId="7" applyFont="1" applyBorder="1" applyAlignment="1">
      <alignment horizontal="left" vertical="center"/>
    </xf>
    <xf numFmtId="0" fontId="12" fillId="0" borderId="8" xfId="7" applyFont="1" applyBorder="1" applyAlignment="1">
      <alignment horizontal="left" vertical="center"/>
    </xf>
    <xf numFmtId="0" fontId="12" fillId="0" borderId="14" xfId="7" applyFont="1" applyBorder="1" applyAlignment="1">
      <alignment horizontal="left" vertical="center"/>
    </xf>
    <xf numFmtId="165" fontId="8" fillId="4" borderId="7" xfId="7" applyNumberFormat="1" applyFont="1" applyFill="1" applyBorder="1" applyAlignment="1">
      <alignment horizontal="center" vertical="center" wrapText="1"/>
    </xf>
    <xf numFmtId="165" fontId="8" fillId="4" borderId="15" xfId="7" applyNumberFormat="1" applyFont="1" applyFill="1" applyBorder="1" applyAlignment="1">
      <alignment horizontal="center" vertical="center" wrapText="1"/>
    </xf>
    <xf numFmtId="165" fontId="8" fillId="4" borderId="8" xfId="7" applyNumberFormat="1" applyFont="1" applyFill="1" applyBorder="1" applyAlignment="1">
      <alignment horizontal="center" vertical="center" wrapText="1"/>
    </xf>
    <xf numFmtId="165" fontId="8" fillId="4" borderId="14" xfId="7" applyNumberFormat="1" applyFont="1" applyFill="1" applyBorder="1" applyAlignment="1">
      <alignment horizontal="center" vertical="center" wrapText="1"/>
    </xf>
    <xf numFmtId="0" fontId="8" fillId="3" borderId="5" xfId="7" applyFont="1" applyFill="1" applyBorder="1" applyAlignment="1">
      <alignment horizontal="left" vertical="center"/>
    </xf>
    <xf numFmtId="0" fontId="8" fillId="3" borderId="6" xfId="7" applyFont="1" applyFill="1" applyBorder="1" applyAlignment="1">
      <alignment horizontal="left" vertical="center"/>
    </xf>
    <xf numFmtId="0" fontId="12" fillId="0" borderId="9" xfId="7" applyFont="1" applyBorder="1" applyAlignment="1">
      <alignment horizontal="center" vertical="center"/>
    </xf>
    <xf numFmtId="0" fontId="12" fillId="0" borderId="10" xfId="7" applyFont="1" applyBorder="1" applyAlignment="1">
      <alignment horizontal="center" vertical="center"/>
    </xf>
    <xf numFmtId="0" fontId="12" fillId="0" borderId="13" xfId="7" applyFont="1" applyBorder="1" applyAlignment="1">
      <alignment horizontal="center" vertical="center"/>
    </xf>
    <xf numFmtId="0" fontId="12" fillId="0" borderId="2" xfId="7" applyFont="1" applyAlignment="1">
      <alignment horizontal="center" vertical="center"/>
    </xf>
    <xf numFmtId="0" fontId="8" fillId="4" borderId="13" xfId="7" applyFont="1" applyFill="1" applyBorder="1" applyAlignment="1">
      <alignment horizontal="left" vertical="center"/>
    </xf>
    <xf numFmtId="0" fontId="8" fillId="4" borderId="2" xfId="7" applyFont="1" applyFill="1" applyAlignment="1">
      <alignment horizontal="left" vertical="center"/>
    </xf>
    <xf numFmtId="0" fontId="13" fillId="0" borderId="10" xfId="7" applyFont="1" applyBorder="1" applyAlignment="1">
      <alignment horizontal="center" vertical="center" wrapText="1"/>
    </xf>
    <xf numFmtId="0" fontId="13" fillId="0" borderId="2" xfId="7" applyFont="1" applyAlignment="1">
      <alignment horizontal="center" vertical="center" wrapText="1"/>
    </xf>
    <xf numFmtId="0" fontId="8" fillId="4" borderId="3" xfId="7" applyFont="1" applyFill="1" applyBorder="1" applyAlignment="1">
      <alignment horizontal="center" vertical="center" wrapText="1"/>
    </xf>
    <xf numFmtId="0" fontId="8" fillId="4" borderId="4" xfId="7" applyFont="1" applyFill="1" applyBorder="1" applyAlignment="1">
      <alignment horizontal="center" vertical="center" wrapText="1"/>
    </xf>
    <xf numFmtId="0" fontId="8" fillId="4" borderId="5" xfId="7" applyFont="1" applyFill="1" applyBorder="1" applyAlignment="1">
      <alignment horizontal="center" vertical="center"/>
    </xf>
    <xf numFmtId="0" fontId="8" fillId="4" borderId="6" xfId="7" applyFont="1" applyFill="1" applyBorder="1" applyAlignment="1">
      <alignment horizontal="center" vertical="center"/>
    </xf>
    <xf numFmtId="0" fontId="11" fillId="0" borderId="13" xfId="7" applyFont="1" applyBorder="1" applyAlignment="1">
      <alignment horizontal="left" vertical="center"/>
    </xf>
    <xf numFmtId="0" fontId="11" fillId="0" borderId="2" xfId="7" applyFont="1" applyAlignment="1">
      <alignment horizontal="left" vertical="center"/>
    </xf>
    <xf numFmtId="0" fontId="8" fillId="3" borderId="13" xfId="7" applyFont="1" applyFill="1" applyBorder="1" applyAlignment="1">
      <alignment horizontal="left" vertical="center"/>
    </xf>
    <xf numFmtId="0" fontId="8" fillId="3" borderId="2" xfId="7" applyFont="1" applyFill="1" applyAlignment="1">
      <alignment horizontal="left" vertical="center"/>
    </xf>
    <xf numFmtId="0" fontId="11" fillId="3" borderId="13" xfId="7" applyFont="1" applyFill="1" applyBorder="1" applyAlignment="1">
      <alignment horizontal="left" vertical="center"/>
    </xf>
    <xf numFmtId="0" fontId="11" fillId="3" borderId="2" xfId="7" applyFont="1" applyFill="1" applyAlignment="1">
      <alignment horizontal="left" vertical="center"/>
    </xf>
    <xf numFmtId="0" fontId="11" fillId="3" borderId="14" xfId="7" applyFont="1" applyFill="1" applyBorder="1" applyAlignment="1">
      <alignment horizontal="left" vertical="center"/>
    </xf>
    <xf numFmtId="0" fontId="6" fillId="7" borderId="18" xfId="6" applyFont="1" applyFill="1" applyBorder="1" applyAlignment="1">
      <alignment horizontal="right" vertical="center" wrapText="1"/>
    </xf>
    <xf numFmtId="0" fontId="6" fillId="7" borderId="1" xfId="6" applyFont="1" applyFill="1" applyAlignment="1">
      <alignment horizontal="right" vertical="center" wrapText="1"/>
    </xf>
    <xf numFmtId="0" fontId="8" fillId="3" borderId="8" xfId="7" applyFont="1" applyFill="1" applyBorder="1" applyAlignment="1">
      <alignment horizontal="left" vertical="center"/>
    </xf>
    <xf numFmtId="0" fontId="11" fillId="5" borderId="13" xfId="7" applyFont="1" applyFill="1" applyBorder="1" applyAlignment="1">
      <alignment horizontal="left" vertical="center" wrapText="1"/>
    </xf>
    <xf numFmtId="0" fontId="11" fillId="5" borderId="2" xfId="7" applyFont="1" applyFill="1" applyAlignment="1">
      <alignment horizontal="left" vertical="center" wrapText="1"/>
    </xf>
    <xf numFmtId="0" fontId="11" fillId="5" borderId="14" xfId="7" applyFont="1" applyFill="1" applyBorder="1" applyAlignment="1">
      <alignment horizontal="left" vertical="center" wrapText="1"/>
    </xf>
    <xf numFmtId="0" fontId="8" fillId="3" borderId="17" xfId="7" applyFont="1" applyFill="1" applyBorder="1" applyAlignment="1">
      <alignment horizontal="left" vertical="center"/>
    </xf>
    <xf numFmtId="0" fontId="16" fillId="8" borderId="1" xfId="6" applyFont="1" applyFill="1" applyAlignment="1">
      <alignment horizontal="center" vertical="center" wrapText="1"/>
    </xf>
    <xf numFmtId="0" fontId="11" fillId="4" borderId="13" xfId="7" applyFont="1" applyFill="1" applyBorder="1" applyAlignment="1">
      <alignment horizontal="justify" vertical="center" wrapText="1"/>
    </xf>
    <xf numFmtId="0" fontId="11" fillId="4" borderId="2" xfId="7" applyFont="1" applyFill="1" applyAlignment="1">
      <alignment horizontal="justify" vertical="center" wrapText="1"/>
    </xf>
    <xf numFmtId="0" fontId="11" fillId="4" borderId="14" xfId="7" applyFont="1" applyFill="1" applyBorder="1" applyAlignment="1">
      <alignment horizontal="justify" vertical="center" wrapText="1"/>
    </xf>
    <xf numFmtId="0" fontId="11" fillId="0" borderId="14" xfId="7" applyFont="1" applyBorder="1" applyAlignment="1">
      <alignment horizontal="left" vertical="center"/>
    </xf>
    <xf numFmtId="0" fontId="15" fillId="2" borderId="13" xfId="7" applyFont="1" applyFill="1" applyBorder="1" applyAlignment="1">
      <alignment vertical="center" wrapText="1"/>
    </xf>
    <xf numFmtId="0" fontId="15" fillId="2" borderId="2" xfId="7" applyFont="1" applyFill="1" applyAlignment="1">
      <alignment vertical="center" wrapText="1"/>
    </xf>
    <xf numFmtId="0" fontId="15" fillId="2" borderId="14" xfId="7" applyFont="1" applyFill="1" applyBorder="1" applyAlignment="1">
      <alignment vertical="center" wrapText="1"/>
    </xf>
    <xf numFmtId="0" fontId="16" fillId="8" borderId="1" xfId="6" applyFont="1" applyFill="1" applyAlignment="1">
      <alignment horizontal="center" vertical="center"/>
    </xf>
    <xf numFmtId="0" fontId="16" fillId="8" borderId="19" xfId="6" applyFont="1" applyFill="1" applyBorder="1" applyAlignment="1">
      <alignment horizontal="center" vertical="center"/>
    </xf>
    <xf numFmtId="0" fontId="16" fillId="8" borderId="18" xfId="6" applyFont="1" applyFill="1" applyBorder="1" applyAlignment="1">
      <alignment horizontal="center" vertical="center" wrapText="1"/>
    </xf>
    <xf numFmtId="0" fontId="8" fillId="3" borderId="14" xfId="7" applyFont="1" applyFill="1" applyBorder="1" applyAlignment="1">
      <alignment horizontal="left" vertical="center"/>
    </xf>
    <xf numFmtId="0" fontId="11" fillId="0" borderId="13" xfId="7" applyFont="1" applyFill="1" applyBorder="1" applyAlignment="1">
      <alignment horizontal="left" vertical="center"/>
    </xf>
    <xf numFmtId="0" fontId="11" fillId="0" borderId="2" xfId="7" applyFont="1" applyFill="1" applyAlignment="1">
      <alignment horizontal="left" vertical="center"/>
    </xf>
    <xf numFmtId="0" fontId="11" fillId="0" borderId="14" xfId="7" applyFont="1" applyFill="1" applyBorder="1" applyAlignment="1">
      <alignment horizontal="left" vertical="center"/>
    </xf>
    <xf numFmtId="0" fontId="5" fillId="0" borderId="20" xfId="0" applyFont="1" applyBorder="1" applyAlignment="1">
      <alignment horizontal="center" vertical="center"/>
    </xf>
    <xf numFmtId="0" fontId="5" fillId="0" borderId="0" xfId="0" applyFont="1" applyAlignment="1">
      <alignment horizontal="center" vertical="center"/>
    </xf>
    <xf numFmtId="0" fontId="5"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4" fillId="0" borderId="24" xfId="0" applyFont="1" applyBorder="1" applyAlignment="1">
      <alignment horizontal="center" vertical="center"/>
    </xf>
    <xf numFmtId="0" fontId="6" fillId="0" borderId="0" xfId="0" applyFont="1" applyAlignment="1">
      <alignment horizontal="center" vertical="center"/>
    </xf>
    <xf numFmtId="0" fontId="6" fillId="0" borderId="21" xfId="0" applyFont="1" applyBorder="1" applyAlignment="1">
      <alignment horizontal="center" vertical="center"/>
    </xf>
    <xf numFmtId="0" fontId="6" fillId="0" borderId="20" xfId="0" applyFont="1" applyBorder="1" applyAlignment="1">
      <alignment horizontal="left" vertical="center"/>
    </xf>
    <xf numFmtId="0" fontId="6" fillId="0" borderId="0" xfId="0" applyFont="1" applyAlignment="1">
      <alignment horizontal="left" vertical="center"/>
    </xf>
    <xf numFmtId="0" fontId="6" fillId="0" borderId="21" xfId="0" applyFont="1" applyBorder="1" applyAlignment="1">
      <alignment horizontal="left" vertical="center"/>
    </xf>
    <xf numFmtId="0" fontId="7" fillId="0" borderId="20" xfId="0" applyFont="1" applyBorder="1" applyAlignment="1">
      <alignment horizontal="left"/>
    </xf>
    <xf numFmtId="0" fontId="7" fillId="0" borderId="0" xfId="0" applyFont="1" applyAlignment="1">
      <alignment horizontal="left"/>
    </xf>
    <xf numFmtId="0" fontId="7" fillId="0" borderId="21" xfId="0" applyFont="1" applyBorder="1" applyAlignment="1">
      <alignment horizontal="left"/>
    </xf>
    <xf numFmtId="168" fontId="8" fillId="0" borderId="2" xfId="7" applyNumberFormat="1" applyFont="1" applyAlignment="1">
      <alignment horizontal="center" vertical="center" wrapText="1"/>
    </xf>
    <xf numFmtId="168" fontId="8" fillId="0" borderId="2" xfId="7" applyNumberFormat="1" applyFont="1" applyAlignment="1" applyProtection="1">
      <alignment horizontal="center" vertical="center" wrapText="1"/>
    </xf>
    <xf numFmtId="168" fontId="8" fillId="3" borderId="2" xfId="7" applyNumberFormat="1" applyFont="1" applyFill="1" applyAlignment="1" applyProtection="1">
      <alignment horizontal="center" vertical="center" wrapText="1"/>
    </xf>
    <xf numFmtId="168" fontId="6" fillId="7" borderId="1" xfId="6" applyNumberFormat="1" applyFont="1" applyFill="1" applyAlignment="1">
      <alignment horizontal="center" vertical="center"/>
    </xf>
  </cellXfs>
  <cellStyles count="8">
    <cellStyle name="Millares 2" xfId="1" xr:uid="{00000000-0005-0000-0000-000000000000}"/>
    <cellStyle name="Millares 2 2" xfId="4" xr:uid="{00000000-0005-0000-0000-000001000000}"/>
    <cellStyle name="Normal" xfId="0" builtinId="0"/>
    <cellStyle name="Normal 2" xfId="3" xr:uid="{00000000-0005-0000-0000-000003000000}"/>
    <cellStyle name="Porcentaje" xfId="2" builtinId="5"/>
    <cellStyle name="Porcentaje 2" xfId="5" xr:uid="{00000000-0005-0000-0000-000005000000}"/>
    <cellStyle name="Título 3" xfId="6" builtinId="18"/>
    <cellStyle name="Total" xfId="7"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twoCellAnchor editAs="oneCell">
    <xdr:from>
      <xdr:col>1</xdr:col>
      <xdr:colOff>571618</xdr:colOff>
      <xdr:row>0</xdr:row>
      <xdr:rowOff>51531</xdr:rowOff>
    </xdr:from>
    <xdr:to>
      <xdr:col>1</xdr:col>
      <xdr:colOff>1413776</xdr:colOff>
      <xdr:row>1</xdr:row>
      <xdr:rowOff>405826</xdr:rowOff>
    </xdr:to>
    <xdr:pic>
      <xdr:nvPicPr>
        <xdr:cNvPr id="5" name="Picture 4">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3" cstate="print"/>
        <a:srcRect/>
        <a:stretch>
          <a:fillRect/>
        </a:stretch>
      </xdr:blipFill>
      <xdr:spPr bwMode="auto">
        <a:xfrm>
          <a:off x="964599" y="51531"/>
          <a:ext cx="842158" cy="79520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www.envigado.gov.co/hacienda/SiteAssets/008_DOCUMENTOS/DOCUMENTOS/2018/01/ACUERDO%20No%20052%20estatuto%20tributario%2020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46"/>
  <sheetViews>
    <sheetView showGridLines="0" tabSelected="1" defaultGridColor="0" view="pageBreakPreview" colorId="44" zoomScale="90" zoomScaleNormal="90" zoomScaleSheetLayoutView="90" workbookViewId="0">
      <selection activeCell="A39" sqref="A39:L39"/>
    </sheetView>
  </sheetViews>
  <sheetFormatPr baseColWidth="10" defaultColWidth="11.42578125" defaultRowHeight="15.75" x14ac:dyDescent="0.2"/>
  <cols>
    <col min="1" max="1" width="5.5703125" style="1" customWidth="1"/>
    <col min="2" max="2" width="47.140625" style="1" customWidth="1"/>
    <col min="3" max="3" width="11.28515625" style="1" customWidth="1"/>
    <col min="4" max="4" width="11.85546875" style="1" customWidth="1"/>
    <col min="5" max="5" width="19" style="1" customWidth="1"/>
    <col min="6" max="6" width="7" style="2" customWidth="1"/>
    <col min="7" max="7" width="17.42578125" style="2" customWidth="1"/>
    <col min="8" max="10" width="17.140625" style="2" customWidth="1"/>
    <col min="11" max="11" width="17.140625" style="1" customWidth="1"/>
    <col min="12" max="12" width="17" style="1" customWidth="1"/>
    <col min="13" max="16384" width="11.42578125" style="1"/>
  </cols>
  <sheetData>
    <row r="1" spans="1:12" ht="35.1" customHeight="1" thickBot="1" x14ac:dyDescent="0.25">
      <c r="A1" s="29"/>
      <c r="B1" s="30"/>
      <c r="C1" s="35" t="s">
        <v>36</v>
      </c>
      <c r="D1" s="35"/>
      <c r="E1" s="35"/>
      <c r="F1" s="35"/>
      <c r="G1" s="35"/>
      <c r="H1" s="35"/>
      <c r="I1" s="35"/>
      <c r="J1" s="35"/>
      <c r="K1" s="19" t="s">
        <v>26</v>
      </c>
      <c r="L1" s="20"/>
    </row>
    <row r="2" spans="1:12" ht="35.1" customHeight="1" thickTop="1" thickBot="1" x14ac:dyDescent="0.25">
      <c r="A2" s="31"/>
      <c r="B2" s="32"/>
      <c r="C2" s="36"/>
      <c r="D2" s="36"/>
      <c r="E2" s="36"/>
      <c r="F2" s="36"/>
      <c r="G2" s="36"/>
      <c r="H2" s="36"/>
      <c r="I2" s="36"/>
      <c r="J2" s="36"/>
      <c r="K2" s="21" t="s">
        <v>24</v>
      </c>
      <c r="L2" s="22"/>
    </row>
    <row r="3" spans="1:12" ht="43.5" customHeight="1" thickTop="1" thickBot="1" x14ac:dyDescent="0.25">
      <c r="A3" s="33" t="s">
        <v>10</v>
      </c>
      <c r="B3" s="34"/>
      <c r="C3" s="37" t="s">
        <v>61</v>
      </c>
      <c r="D3" s="38"/>
      <c r="E3" s="38"/>
      <c r="F3" s="38"/>
      <c r="G3" s="38"/>
      <c r="H3" s="38"/>
      <c r="I3" s="38"/>
      <c r="J3" s="38"/>
      <c r="K3" s="23" t="s">
        <v>62</v>
      </c>
      <c r="L3" s="24"/>
    </row>
    <row r="4" spans="1:12" ht="21.2" customHeight="1" thickTop="1" thickBot="1" x14ac:dyDescent="0.25">
      <c r="A4" s="33" t="s">
        <v>11</v>
      </c>
      <c r="B4" s="34"/>
      <c r="C4" s="39" t="s">
        <v>60</v>
      </c>
      <c r="D4" s="40"/>
      <c r="E4" s="40"/>
      <c r="F4" s="40"/>
      <c r="G4" s="40"/>
      <c r="H4" s="40"/>
      <c r="I4" s="40"/>
      <c r="J4" s="40"/>
      <c r="K4" s="25"/>
      <c r="L4" s="26"/>
    </row>
    <row r="5" spans="1:12" ht="21.2" customHeight="1" thickTop="1" thickBot="1" x14ac:dyDescent="0.25">
      <c r="A5" s="43" t="s">
        <v>0</v>
      </c>
      <c r="B5" s="44"/>
      <c r="C5" s="27"/>
      <c r="D5" s="28"/>
      <c r="E5" s="28"/>
      <c r="F5" s="28"/>
      <c r="G5" s="28"/>
      <c r="H5" s="28"/>
      <c r="I5" s="28"/>
      <c r="J5" s="28"/>
      <c r="K5" s="6" t="s">
        <v>1</v>
      </c>
      <c r="L5" s="17"/>
    </row>
    <row r="6" spans="1:12" ht="21.2" customHeight="1" thickTop="1" thickBot="1" x14ac:dyDescent="0.25">
      <c r="A6" s="43" t="s">
        <v>13</v>
      </c>
      <c r="B6" s="44"/>
      <c r="C6" s="50"/>
      <c r="D6" s="44"/>
      <c r="E6" s="44"/>
      <c r="F6" s="44"/>
      <c r="G6" s="44"/>
      <c r="H6" s="44"/>
      <c r="I6" s="44"/>
      <c r="J6" s="44"/>
      <c r="K6" s="6" t="s">
        <v>12</v>
      </c>
      <c r="L6" s="17"/>
    </row>
    <row r="7" spans="1:12" ht="21.2" customHeight="1" thickTop="1" thickBot="1" x14ac:dyDescent="0.25">
      <c r="A7" s="43" t="s">
        <v>2</v>
      </c>
      <c r="B7" s="44"/>
      <c r="C7" s="50"/>
      <c r="D7" s="44"/>
      <c r="E7" s="44"/>
      <c r="F7" s="44"/>
      <c r="G7" s="44"/>
      <c r="H7" s="44"/>
      <c r="I7" s="44"/>
      <c r="J7" s="44"/>
      <c r="K7" s="6" t="s">
        <v>14</v>
      </c>
      <c r="L7" s="10"/>
    </row>
    <row r="8" spans="1:12" ht="21.2" customHeight="1" thickTop="1" thickBot="1" x14ac:dyDescent="0.25">
      <c r="A8" s="43" t="s">
        <v>25</v>
      </c>
      <c r="B8" s="44"/>
      <c r="C8" s="50"/>
      <c r="D8" s="44"/>
      <c r="E8" s="44"/>
      <c r="F8" s="44"/>
      <c r="G8" s="44"/>
      <c r="H8" s="44"/>
      <c r="I8" s="44"/>
      <c r="J8" s="44"/>
      <c r="K8" s="27"/>
      <c r="L8" s="54"/>
    </row>
    <row r="9" spans="1:12" ht="21.2" customHeight="1" thickTop="1" thickBot="1" x14ac:dyDescent="0.25">
      <c r="A9" s="43" t="s">
        <v>21</v>
      </c>
      <c r="B9" s="44"/>
      <c r="C9" s="44" t="s">
        <v>22</v>
      </c>
      <c r="D9" s="44"/>
      <c r="E9" s="44"/>
      <c r="F9" s="44"/>
      <c r="G9" s="44"/>
      <c r="H9" s="44"/>
      <c r="I9" s="44"/>
      <c r="J9" s="44"/>
      <c r="K9" s="44"/>
      <c r="L9" s="66"/>
    </row>
    <row r="10" spans="1:12" ht="21.2" customHeight="1" thickTop="1" thickBot="1" x14ac:dyDescent="0.25">
      <c r="A10" s="65" t="s">
        <v>17</v>
      </c>
      <c r="B10" s="55" t="s">
        <v>29</v>
      </c>
      <c r="C10" s="55" t="s">
        <v>15</v>
      </c>
      <c r="D10" s="55" t="s">
        <v>63</v>
      </c>
      <c r="E10" s="63" t="s">
        <v>16</v>
      </c>
      <c r="F10" s="63"/>
      <c r="G10" s="63"/>
      <c r="H10" s="63"/>
      <c r="I10" s="63"/>
      <c r="J10" s="63"/>
      <c r="K10" s="63"/>
      <c r="L10" s="64"/>
    </row>
    <row r="11" spans="1:12" ht="64.5" customHeight="1" thickBot="1" x14ac:dyDescent="0.25">
      <c r="A11" s="65"/>
      <c r="B11" s="55"/>
      <c r="C11" s="55"/>
      <c r="D11" s="55"/>
      <c r="E11" s="14" t="s">
        <v>30</v>
      </c>
      <c r="F11" s="15" t="s">
        <v>3</v>
      </c>
      <c r="G11" s="14" t="s">
        <v>7</v>
      </c>
      <c r="H11" s="14" t="s">
        <v>27</v>
      </c>
      <c r="I11" s="14" t="s">
        <v>28</v>
      </c>
      <c r="J11" s="14" t="s">
        <v>8</v>
      </c>
      <c r="K11" s="14" t="s">
        <v>19</v>
      </c>
      <c r="L11" s="16" t="s">
        <v>20</v>
      </c>
    </row>
    <row r="12" spans="1:12" s="4" customFormat="1" ht="156.75" thickTop="1" thickBot="1" x14ac:dyDescent="0.25">
      <c r="A12" s="11">
        <v>1</v>
      </c>
      <c r="B12" s="7" t="s">
        <v>37</v>
      </c>
      <c r="C12" s="8" t="s">
        <v>38</v>
      </c>
      <c r="D12" s="9">
        <v>1</v>
      </c>
      <c r="E12" s="86"/>
      <c r="F12" s="5"/>
      <c r="G12" s="84">
        <f>SUM(E12*F12)</f>
        <v>0</v>
      </c>
      <c r="H12" s="85">
        <f>SUM(E12+G12)</f>
        <v>0</v>
      </c>
      <c r="I12" s="85">
        <f>G12*D12</f>
        <v>0</v>
      </c>
      <c r="J12" s="85">
        <f>E12*D12</f>
        <v>0</v>
      </c>
      <c r="K12" s="85">
        <f>J12+I12</f>
        <v>0</v>
      </c>
      <c r="L12" s="18">
        <v>26517</v>
      </c>
    </row>
    <row r="13" spans="1:12" s="4" customFormat="1" ht="156.75" thickTop="1" thickBot="1" x14ac:dyDescent="0.25">
      <c r="A13" s="11">
        <v>2</v>
      </c>
      <c r="B13" s="7" t="s">
        <v>39</v>
      </c>
      <c r="C13" s="8" t="s">
        <v>38</v>
      </c>
      <c r="D13" s="9">
        <v>1</v>
      </c>
      <c r="E13" s="86"/>
      <c r="F13" s="5"/>
      <c r="G13" s="84">
        <f t="shared" ref="G13:G19" si="0">SUM(E13*F13)</f>
        <v>0</v>
      </c>
      <c r="H13" s="85">
        <f t="shared" ref="H13:H19" si="1">SUM(E13+G13)</f>
        <v>0</v>
      </c>
      <c r="I13" s="85">
        <f t="shared" ref="I13:I19" si="2">G13*D13</f>
        <v>0</v>
      </c>
      <c r="J13" s="85">
        <f t="shared" ref="J13:J19" si="3">E13*D13</f>
        <v>0</v>
      </c>
      <c r="K13" s="85">
        <f t="shared" ref="K13:K19" si="4">J13+I13</f>
        <v>0</v>
      </c>
      <c r="L13" s="18">
        <v>15133</v>
      </c>
    </row>
    <row r="14" spans="1:12" s="4" customFormat="1" ht="122.25" thickTop="1" thickBot="1" x14ac:dyDescent="0.25">
      <c r="A14" s="11">
        <v>3</v>
      </c>
      <c r="B14" s="7" t="s">
        <v>40</v>
      </c>
      <c r="C14" s="8" t="s">
        <v>41</v>
      </c>
      <c r="D14" s="9">
        <v>1</v>
      </c>
      <c r="E14" s="86"/>
      <c r="F14" s="5"/>
      <c r="G14" s="84">
        <f t="shared" si="0"/>
        <v>0</v>
      </c>
      <c r="H14" s="85">
        <f t="shared" si="1"/>
        <v>0</v>
      </c>
      <c r="I14" s="85">
        <f t="shared" si="2"/>
        <v>0</v>
      </c>
      <c r="J14" s="85">
        <f t="shared" si="3"/>
        <v>0</v>
      </c>
      <c r="K14" s="85">
        <f t="shared" si="4"/>
        <v>0</v>
      </c>
      <c r="L14" s="18">
        <v>737685</v>
      </c>
    </row>
    <row r="15" spans="1:12" s="4" customFormat="1" ht="122.25" thickTop="1" thickBot="1" x14ac:dyDescent="0.25">
      <c r="A15" s="11">
        <v>4</v>
      </c>
      <c r="B15" s="7" t="s">
        <v>42</v>
      </c>
      <c r="C15" s="8" t="s">
        <v>41</v>
      </c>
      <c r="D15" s="9">
        <v>1</v>
      </c>
      <c r="E15" s="86"/>
      <c r="F15" s="5"/>
      <c r="G15" s="84">
        <f t="shared" si="0"/>
        <v>0</v>
      </c>
      <c r="H15" s="85">
        <f t="shared" si="1"/>
        <v>0</v>
      </c>
      <c r="I15" s="85">
        <f t="shared" si="2"/>
        <v>0</v>
      </c>
      <c r="J15" s="85">
        <f t="shared" si="3"/>
        <v>0</v>
      </c>
      <c r="K15" s="85">
        <f t="shared" si="4"/>
        <v>0</v>
      </c>
      <c r="L15" s="18">
        <v>938871</v>
      </c>
    </row>
    <row r="16" spans="1:12" s="4" customFormat="1" ht="174" thickTop="1" thickBot="1" x14ac:dyDescent="0.25">
      <c r="A16" s="11">
        <v>5</v>
      </c>
      <c r="B16" s="7" t="s">
        <v>43</v>
      </c>
      <c r="C16" s="8" t="s">
        <v>38</v>
      </c>
      <c r="D16" s="9">
        <v>1</v>
      </c>
      <c r="E16" s="86"/>
      <c r="F16" s="5"/>
      <c r="G16" s="84">
        <f t="shared" si="0"/>
        <v>0</v>
      </c>
      <c r="H16" s="85">
        <f t="shared" si="1"/>
        <v>0</v>
      </c>
      <c r="I16" s="85">
        <f t="shared" si="2"/>
        <v>0</v>
      </c>
      <c r="J16" s="85">
        <f t="shared" si="3"/>
        <v>0</v>
      </c>
      <c r="K16" s="85">
        <f t="shared" si="4"/>
        <v>0</v>
      </c>
      <c r="L16" s="18">
        <v>18312</v>
      </c>
    </row>
    <row r="17" spans="1:12" s="4" customFormat="1" ht="225.75" thickTop="1" thickBot="1" x14ac:dyDescent="0.25">
      <c r="A17" s="11">
        <v>6</v>
      </c>
      <c r="B17" s="7" t="s">
        <v>44</v>
      </c>
      <c r="C17" s="8" t="s">
        <v>41</v>
      </c>
      <c r="D17" s="9">
        <v>1</v>
      </c>
      <c r="E17" s="86"/>
      <c r="F17" s="5"/>
      <c r="G17" s="84">
        <f t="shared" si="0"/>
        <v>0</v>
      </c>
      <c r="H17" s="85">
        <f t="shared" si="1"/>
        <v>0</v>
      </c>
      <c r="I17" s="85">
        <f t="shared" si="2"/>
        <v>0</v>
      </c>
      <c r="J17" s="85">
        <f t="shared" si="3"/>
        <v>0</v>
      </c>
      <c r="K17" s="85">
        <f t="shared" si="4"/>
        <v>0</v>
      </c>
      <c r="L17" s="18">
        <v>1877743</v>
      </c>
    </row>
    <row r="18" spans="1:12" s="4" customFormat="1" ht="225.75" thickTop="1" thickBot="1" x14ac:dyDescent="0.25">
      <c r="A18" s="11">
        <v>7</v>
      </c>
      <c r="B18" s="7" t="s">
        <v>45</v>
      </c>
      <c r="C18" s="8" t="s">
        <v>41</v>
      </c>
      <c r="D18" s="9">
        <v>1</v>
      </c>
      <c r="E18" s="86"/>
      <c r="F18" s="5"/>
      <c r="G18" s="84">
        <f t="shared" si="0"/>
        <v>0</v>
      </c>
      <c r="H18" s="85">
        <f t="shared" si="1"/>
        <v>0</v>
      </c>
      <c r="I18" s="85">
        <f t="shared" si="2"/>
        <v>0</v>
      </c>
      <c r="J18" s="85">
        <f t="shared" si="3"/>
        <v>0</v>
      </c>
      <c r="K18" s="85">
        <f t="shared" si="4"/>
        <v>0</v>
      </c>
      <c r="L18" s="18">
        <v>804747</v>
      </c>
    </row>
    <row r="19" spans="1:12" s="4" customFormat="1" ht="122.25" thickTop="1" thickBot="1" x14ac:dyDescent="0.25">
      <c r="A19" s="11">
        <v>8</v>
      </c>
      <c r="B19" s="7" t="s">
        <v>46</v>
      </c>
      <c r="C19" s="8" t="s">
        <v>41</v>
      </c>
      <c r="D19" s="9">
        <v>1</v>
      </c>
      <c r="E19" s="86"/>
      <c r="F19" s="5"/>
      <c r="G19" s="84">
        <f t="shared" si="0"/>
        <v>0</v>
      </c>
      <c r="H19" s="85">
        <f t="shared" si="1"/>
        <v>0</v>
      </c>
      <c r="I19" s="85">
        <f t="shared" si="2"/>
        <v>0</v>
      </c>
      <c r="J19" s="85">
        <f t="shared" si="3"/>
        <v>0</v>
      </c>
      <c r="K19" s="85">
        <f t="shared" si="4"/>
        <v>0</v>
      </c>
      <c r="L19" s="18">
        <v>1140058</v>
      </c>
    </row>
    <row r="20" spans="1:12" s="4" customFormat="1" ht="225.75" thickTop="1" thickBot="1" x14ac:dyDescent="0.25">
      <c r="A20" s="11">
        <v>9</v>
      </c>
      <c r="B20" s="7" t="s">
        <v>47</v>
      </c>
      <c r="C20" s="8" t="s">
        <v>41</v>
      </c>
      <c r="D20" s="9">
        <v>1</v>
      </c>
      <c r="E20" s="86"/>
      <c r="F20" s="5"/>
      <c r="G20" s="84">
        <f t="shared" ref="G20:G32" si="5">SUM(E20*F20)</f>
        <v>0</v>
      </c>
      <c r="H20" s="85">
        <f t="shared" ref="H20:H32" si="6">SUM(E20+G20)</f>
        <v>0</v>
      </c>
      <c r="I20" s="85">
        <f t="shared" ref="I20:I32" si="7">G20*D20</f>
        <v>0</v>
      </c>
      <c r="J20" s="85">
        <f t="shared" ref="J20:J32" si="8">E20*D20</f>
        <v>0</v>
      </c>
      <c r="K20" s="85">
        <f t="shared" ref="K20:K32" si="9">J20+I20</f>
        <v>0</v>
      </c>
      <c r="L20" s="18">
        <v>1207120</v>
      </c>
    </row>
    <row r="21" spans="1:12" s="4" customFormat="1" ht="329.25" thickTop="1" thickBot="1" x14ac:dyDescent="0.25">
      <c r="A21" s="11">
        <v>10</v>
      </c>
      <c r="B21" s="7" t="s">
        <v>48</v>
      </c>
      <c r="C21" s="8" t="s">
        <v>41</v>
      </c>
      <c r="D21" s="9">
        <v>1</v>
      </c>
      <c r="E21" s="86"/>
      <c r="F21" s="5"/>
      <c r="G21" s="84">
        <f t="shared" si="5"/>
        <v>0</v>
      </c>
      <c r="H21" s="85">
        <f t="shared" si="6"/>
        <v>0</v>
      </c>
      <c r="I21" s="85">
        <f t="shared" si="7"/>
        <v>0</v>
      </c>
      <c r="J21" s="85">
        <f t="shared" si="8"/>
        <v>0</v>
      </c>
      <c r="K21" s="85">
        <f t="shared" si="9"/>
        <v>0</v>
      </c>
      <c r="L21" s="18">
        <v>456023</v>
      </c>
    </row>
    <row r="22" spans="1:12" s="4" customFormat="1" ht="53.25" thickTop="1" thickBot="1" x14ac:dyDescent="0.25">
      <c r="A22" s="11">
        <v>11</v>
      </c>
      <c r="B22" s="7" t="s">
        <v>49</v>
      </c>
      <c r="C22" s="8" t="s">
        <v>41</v>
      </c>
      <c r="D22" s="9">
        <v>1</v>
      </c>
      <c r="E22" s="86"/>
      <c r="F22" s="5"/>
      <c r="G22" s="84">
        <f t="shared" si="5"/>
        <v>0</v>
      </c>
      <c r="H22" s="85">
        <f t="shared" si="6"/>
        <v>0</v>
      </c>
      <c r="I22" s="85">
        <f t="shared" si="7"/>
        <v>0</v>
      </c>
      <c r="J22" s="85">
        <f t="shared" si="8"/>
        <v>0</v>
      </c>
      <c r="K22" s="85">
        <f t="shared" si="9"/>
        <v>0</v>
      </c>
      <c r="L22" s="18">
        <v>117502</v>
      </c>
    </row>
    <row r="23" spans="1:12" s="4" customFormat="1" ht="53.25" thickTop="1" thickBot="1" x14ac:dyDescent="0.25">
      <c r="A23" s="11">
        <v>12</v>
      </c>
      <c r="B23" s="7" t="s">
        <v>50</v>
      </c>
      <c r="C23" s="8" t="s">
        <v>41</v>
      </c>
      <c r="D23" s="9">
        <v>1</v>
      </c>
      <c r="E23" s="86"/>
      <c r="F23" s="5"/>
      <c r="G23" s="84">
        <f t="shared" si="5"/>
        <v>0</v>
      </c>
      <c r="H23" s="85">
        <f t="shared" si="6"/>
        <v>0</v>
      </c>
      <c r="I23" s="85">
        <f t="shared" si="7"/>
        <v>0</v>
      </c>
      <c r="J23" s="85">
        <f t="shared" si="8"/>
        <v>0</v>
      </c>
      <c r="K23" s="85">
        <f t="shared" si="9"/>
        <v>0</v>
      </c>
      <c r="L23" s="18">
        <v>141301</v>
      </c>
    </row>
    <row r="24" spans="1:12" s="4" customFormat="1" ht="53.25" thickTop="1" thickBot="1" x14ac:dyDescent="0.25">
      <c r="A24" s="11">
        <v>13</v>
      </c>
      <c r="B24" s="7" t="s">
        <v>51</v>
      </c>
      <c r="C24" s="8" t="s">
        <v>41</v>
      </c>
      <c r="D24" s="9">
        <v>1</v>
      </c>
      <c r="E24" s="86"/>
      <c r="F24" s="5"/>
      <c r="G24" s="84">
        <f t="shared" si="5"/>
        <v>0</v>
      </c>
      <c r="H24" s="85">
        <f t="shared" si="6"/>
        <v>0</v>
      </c>
      <c r="I24" s="85">
        <f t="shared" si="7"/>
        <v>0</v>
      </c>
      <c r="J24" s="85">
        <f t="shared" si="8"/>
        <v>0</v>
      </c>
      <c r="K24" s="85">
        <f t="shared" si="9"/>
        <v>0</v>
      </c>
      <c r="L24" s="18">
        <v>137520</v>
      </c>
    </row>
    <row r="25" spans="1:12" s="4" customFormat="1" ht="53.25" thickTop="1" thickBot="1" x14ac:dyDescent="0.25">
      <c r="A25" s="11">
        <v>14</v>
      </c>
      <c r="B25" s="7" t="s">
        <v>52</v>
      </c>
      <c r="C25" s="8" t="s">
        <v>41</v>
      </c>
      <c r="D25" s="9">
        <v>1</v>
      </c>
      <c r="E25" s="86"/>
      <c r="F25" s="5"/>
      <c r="G25" s="84">
        <f t="shared" si="5"/>
        <v>0</v>
      </c>
      <c r="H25" s="85">
        <f t="shared" si="6"/>
        <v>0</v>
      </c>
      <c r="I25" s="85">
        <f t="shared" si="7"/>
        <v>0</v>
      </c>
      <c r="J25" s="85">
        <f t="shared" si="8"/>
        <v>0</v>
      </c>
      <c r="K25" s="85">
        <f t="shared" si="9"/>
        <v>0</v>
      </c>
      <c r="L25" s="18">
        <v>424489</v>
      </c>
    </row>
    <row r="26" spans="1:12" s="4" customFormat="1" ht="53.25" thickTop="1" thickBot="1" x14ac:dyDescent="0.25">
      <c r="A26" s="11">
        <v>15</v>
      </c>
      <c r="B26" s="7" t="s">
        <v>53</v>
      </c>
      <c r="C26" s="8" t="s">
        <v>41</v>
      </c>
      <c r="D26" s="9">
        <v>1</v>
      </c>
      <c r="E26" s="86"/>
      <c r="F26" s="5"/>
      <c r="G26" s="84">
        <f t="shared" si="5"/>
        <v>0</v>
      </c>
      <c r="H26" s="85">
        <f t="shared" si="6"/>
        <v>0</v>
      </c>
      <c r="I26" s="85">
        <f t="shared" si="7"/>
        <v>0</v>
      </c>
      <c r="J26" s="85">
        <f t="shared" si="8"/>
        <v>0</v>
      </c>
      <c r="K26" s="85">
        <f t="shared" si="9"/>
        <v>0</v>
      </c>
      <c r="L26" s="18">
        <v>623322</v>
      </c>
    </row>
    <row r="27" spans="1:12" s="4" customFormat="1" ht="53.25" thickTop="1" thickBot="1" x14ac:dyDescent="0.25">
      <c r="A27" s="11">
        <v>16</v>
      </c>
      <c r="B27" s="7" t="s">
        <v>54</v>
      </c>
      <c r="C27" s="8" t="s">
        <v>41</v>
      </c>
      <c r="D27" s="9">
        <v>1</v>
      </c>
      <c r="E27" s="86"/>
      <c r="F27" s="5"/>
      <c r="G27" s="84">
        <f t="shared" si="5"/>
        <v>0</v>
      </c>
      <c r="H27" s="85">
        <f t="shared" si="6"/>
        <v>0</v>
      </c>
      <c r="I27" s="85">
        <f t="shared" si="7"/>
        <v>0</v>
      </c>
      <c r="J27" s="85">
        <f t="shared" si="8"/>
        <v>0</v>
      </c>
      <c r="K27" s="85">
        <f t="shared" si="9"/>
        <v>0</v>
      </c>
      <c r="L27" s="18">
        <v>103803</v>
      </c>
    </row>
    <row r="28" spans="1:12" s="4" customFormat="1" ht="139.5" thickTop="1" thickBot="1" x14ac:dyDescent="0.25">
      <c r="A28" s="11">
        <v>17</v>
      </c>
      <c r="B28" s="7" t="s">
        <v>55</v>
      </c>
      <c r="C28" s="8" t="s">
        <v>41</v>
      </c>
      <c r="D28" s="9">
        <v>1</v>
      </c>
      <c r="E28" s="86"/>
      <c r="F28" s="5"/>
      <c r="G28" s="84">
        <f t="shared" si="5"/>
        <v>0</v>
      </c>
      <c r="H28" s="85">
        <f t="shared" si="6"/>
        <v>0</v>
      </c>
      <c r="I28" s="85">
        <f t="shared" si="7"/>
        <v>0</v>
      </c>
      <c r="J28" s="85">
        <f t="shared" si="8"/>
        <v>0</v>
      </c>
      <c r="K28" s="85">
        <f t="shared" si="9"/>
        <v>0</v>
      </c>
      <c r="L28" s="18">
        <v>2213054</v>
      </c>
    </row>
    <row r="29" spans="1:12" s="4" customFormat="1" ht="139.5" thickTop="1" thickBot="1" x14ac:dyDescent="0.25">
      <c r="A29" s="11">
        <v>18</v>
      </c>
      <c r="B29" s="7" t="s">
        <v>56</v>
      </c>
      <c r="C29" s="8" t="s">
        <v>41</v>
      </c>
      <c r="D29" s="9">
        <v>1</v>
      </c>
      <c r="E29" s="86"/>
      <c r="F29" s="5"/>
      <c r="G29" s="84">
        <f t="shared" si="5"/>
        <v>0</v>
      </c>
      <c r="H29" s="85">
        <f t="shared" si="6"/>
        <v>0</v>
      </c>
      <c r="I29" s="85">
        <f t="shared" si="7"/>
        <v>0</v>
      </c>
      <c r="J29" s="85">
        <f t="shared" si="8"/>
        <v>0</v>
      </c>
      <c r="K29" s="85">
        <f t="shared" si="9"/>
        <v>0</v>
      </c>
      <c r="L29" s="18">
        <v>1609494</v>
      </c>
    </row>
    <row r="30" spans="1:12" s="4" customFormat="1" ht="139.5" thickTop="1" thickBot="1" x14ac:dyDescent="0.25">
      <c r="A30" s="11">
        <v>19</v>
      </c>
      <c r="B30" s="7" t="s">
        <v>57</v>
      </c>
      <c r="C30" s="8" t="s">
        <v>41</v>
      </c>
      <c r="D30" s="9">
        <v>1</v>
      </c>
      <c r="E30" s="86"/>
      <c r="F30" s="5"/>
      <c r="G30" s="84">
        <f t="shared" si="5"/>
        <v>0</v>
      </c>
      <c r="H30" s="85">
        <f t="shared" si="6"/>
        <v>0</v>
      </c>
      <c r="I30" s="85">
        <f t="shared" si="7"/>
        <v>0</v>
      </c>
      <c r="J30" s="85">
        <f t="shared" si="8"/>
        <v>0</v>
      </c>
      <c r="K30" s="85">
        <f t="shared" si="9"/>
        <v>0</v>
      </c>
      <c r="L30" s="18">
        <v>2655665</v>
      </c>
    </row>
    <row r="31" spans="1:12" s="4" customFormat="1" ht="156.75" thickTop="1" thickBot="1" x14ac:dyDescent="0.25">
      <c r="A31" s="11">
        <v>20</v>
      </c>
      <c r="B31" s="7" t="s">
        <v>58</v>
      </c>
      <c r="C31" s="8" t="s">
        <v>38</v>
      </c>
      <c r="D31" s="9">
        <v>1</v>
      </c>
      <c r="E31" s="86"/>
      <c r="F31" s="5"/>
      <c r="G31" s="84">
        <f t="shared" si="5"/>
        <v>0</v>
      </c>
      <c r="H31" s="85">
        <f t="shared" si="6"/>
        <v>0</v>
      </c>
      <c r="I31" s="85">
        <f t="shared" si="7"/>
        <v>0</v>
      </c>
      <c r="J31" s="85">
        <f t="shared" si="8"/>
        <v>0</v>
      </c>
      <c r="K31" s="85">
        <f t="shared" si="9"/>
        <v>0</v>
      </c>
      <c r="L31" s="18">
        <v>606306</v>
      </c>
    </row>
    <row r="32" spans="1:12" s="4" customFormat="1" ht="122.25" thickTop="1" thickBot="1" x14ac:dyDescent="0.25">
      <c r="A32" s="11">
        <v>21</v>
      </c>
      <c r="B32" s="7" t="s">
        <v>59</v>
      </c>
      <c r="C32" s="8" t="s">
        <v>41</v>
      </c>
      <c r="D32" s="9">
        <v>1</v>
      </c>
      <c r="E32" s="86"/>
      <c r="F32" s="5"/>
      <c r="G32" s="84">
        <f t="shared" si="5"/>
        <v>0</v>
      </c>
      <c r="H32" s="85">
        <f t="shared" si="6"/>
        <v>0</v>
      </c>
      <c r="I32" s="85">
        <f t="shared" si="7"/>
        <v>0</v>
      </c>
      <c r="J32" s="85">
        <f t="shared" si="8"/>
        <v>0</v>
      </c>
      <c r="K32" s="85">
        <f t="shared" si="9"/>
        <v>0</v>
      </c>
      <c r="L32" s="18">
        <v>938871</v>
      </c>
    </row>
    <row r="33" spans="1:12" s="4" customFormat="1" ht="29.25" customHeight="1" thickTop="1" thickBot="1" x14ac:dyDescent="0.25">
      <c r="A33" s="48" t="s">
        <v>4</v>
      </c>
      <c r="B33" s="49"/>
      <c r="C33" s="49"/>
      <c r="D33" s="49"/>
      <c r="E33" s="49"/>
      <c r="F33" s="49"/>
      <c r="G33" s="87">
        <f>SUM(G12:G32)</f>
        <v>0</v>
      </c>
      <c r="H33" s="87">
        <f>SUM(H12:H32)</f>
        <v>0</v>
      </c>
      <c r="I33" s="87">
        <f>SUM(I12:I32)</f>
        <v>0</v>
      </c>
      <c r="J33" s="87">
        <f>SUM(J12:J32)</f>
        <v>0</v>
      </c>
      <c r="K33" s="87">
        <f>SUM(K12:K32)</f>
        <v>0</v>
      </c>
      <c r="L33" s="12"/>
    </row>
    <row r="34" spans="1:12" ht="11.25" customHeight="1" x14ac:dyDescent="0.2">
      <c r="A34" s="70"/>
      <c r="B34" s="71"/>
      <c r="C34" s="71"/>
      <c r="D34" s="71"/>
      <c r="E34" s="71"/>
      <c r="F34" s="71"/>
      <c r="G34" s="71"/>
      <c r="H34" s="71"/>
      <c r="I34" s="71"/>
      <c r="J34" s="71"/>
      <c r="K34" s="71"/>
      <c r="L34" s="72"/>
    </row>
    <row r="35" spans="1:12" ht="24.4" customHeight="1" thickBot="1" x14ac:dyDescent="0.25">
      <c r="A35" s="67" t="s">
        <v>9</v>
      </c>
      <c r="B35" s="68"/>
      <c r="C35" s="68"/>
      <c r="D35" s="68"/>
      <c r="E35" s="68"/>
      <c r="F35" s="68"/>
      <c r="G35" s="68"/>
      <c r="H35" s="68"/>
      <c r="I35" s="68"/>
      <c r="J35" s="68"/>
      <c r="K35" s="68"/>
      <c r="L35" s="69"/>
    </row>
    <row r="36" spans="1:12" ht="35.450000000000003" customHeight="1" thickTop="1" thickBot="1" x14ac:dyDescent="0.25">
      <c r="A36" s="51" t="s">
        <v>31</v>
      </c>
      <c r="B36" s="52"/>
      <c r="C36" s="52"/>
      <c r="D36" s="52"/>
      <c r="E36" s="52"/>
      <c r="F36" s="52"/>
      <c r="G36" s="52"/>
      <c r="H36" s="52"/>
      <c r="I36" s="52"/>
      <c r="J36" s="52"/>
      <c r="K36" s="52"/>
      <c r="L36" s="53"/>
    </row>
    <row r="37" spans="1:12" ht="27.75" customHeight="1" thickTop="1" thickBot="1" x14ac:dyDescent="0.25">
      <c r="A37" s="45" t="s">
        <v>18</v>
      </c>
      <c r="B37" s="46"/>
      <c r="C37" s="46"/>
      <c r="D37" s="46"/>
      <c r="E37" s="46"/>
      <c r="F37" s="46"/>
      <c r="G37" s="46"/>
      <c r="H37" s="46"/>
      <c r="I37" s="46"/>
      <c r="J37" s="46"/>
      <c r="K37" s="46"/>
      <c r="L37" s="47"/>
    </row>
    <row r="38" spans="1:12" ht="35.450000000000003" customHeight="1" thickTop="1" thickBot="1" x14ac:dyDescent="0.25">
      <c r="A38" s="56" t="s">
        <v>32</v>
      </c>
      <c r="B38" s="57"/>
      <c r="C38" s="57"/>
      <c r="D38" s="57"/>
      <c r="E38" s="57"/>
      <c r="F38" s="57"/>
      <c r="G38" s="57"/>
      <c r="H38" s="57"/>
      <c r="I38" s="57"/>
      <c r="J38" s="57"/>
      <c r="K38" s="57"/>
      <c r="L38" s="58"/>
    </row>
    <row r="39" spans="1:12" ht="33.950000000000003" customHeight="1" thickTop="1" thickBot="1" x14ac:dyDescent="0.25">
      <c r="A39" s="56" t="s">
        <v>23</v>
      </c>
      <c r="B39" s="57"/>
      <c r="C39" s="57"/>
      <c r="D39" s="57"/>
      <c r="E39" s="57"/>
      <c r="F39" s="57"/>
      <c r="G39" s="57"/>
      <c r="H39" s="57"/>
      <c r="I39" s="57"/>
      <c r="J39" s="57"/>
      <c r="K39" s="57"/>
      <c r="L39" s="58"/>
    </row>
    <row r="40" spans="1:12" ht="40.5" customHeight="1" thickTop="1" thickBot="1" x14ac:dyDescent="0.25">
      <c r="A40" s="60" t="s">
        <v>35</v>
      </c>
      <c r="B40" s="61"/>
      <c r="C40" s="61"/>
      <c r="D40" s="61"/>
      <c r="E40" s="61"/>
      <c r="F40" s="61"/>
      <c r="G40" s="61"/>
      <c r="H40" s="61"/>
      <c r="I40" s="61"/>
      <c r="J40" s="61"/>
      <c r="K40" s="61"/>
      <c r="L40" s="62"/>
    </row>
    <row r="41" spans="1:12" ht="21.2" customHeight="1" thickTop="1" thickBot="1" x14ac:dyDescent="0.25">
      <c r="A41" s="41" t="s">
        <v>5</v>
      </c>
      <c r="B41" s="42"/>
      <c r="C41" s="42" t="s">
        <v>33</v>
      </c>
      <c r="D41" s="42"/>
      <c r="E41" s="42"/>
      <c r="F41" s="42"/>
      <c r="G41" s="42"/>
      <c r="H41" s="42"/>
      <c r="I41" s="42"/>
      <c r="J41" s="42"/>
      <c r="K41" s="42"/>
      <c r="L41" s="59"/>
    </row>
    <row r="42" spans="1:12" ht="21.2" customHeight="1" thickTop="1" thickBot="1" x14ac:dyDescent="0.25">
      <c r="A42" s="41" t="s">
        <v>6</v>
      </c>
      <c r="B42" s="42"/>
      <c r="C42" s="42" t="s">
        <v>33</v>
      </c>
      <c r="D42" s="42"/>
      <c r="E42" s="42"/>
      <c r="F42" s="42"/>
      <c r="G42" s="42"/>
      <c r="H42" s="42"/>
      <c r="I42" s="42"/>
      <c r="J42" s="42"/>
      <c r="K42" s="42"/>
      <c r="L42" s="59"/>
    </row>
    <row r="43" spans="1:12" ht="18" thickTop="1" x14ac:dyDescent="0.2">
      <c r="A43" s="13"/>
      <c r="B43" s="3"/>
      <c r="C43" s="76"/>
      <c r="D43" s="76"/>
      <c r="E43" s="76"/>
      <c r="F43" s="76"/>
      <c r="G43" s="76"/>
      <c r="H43" s="76"/>
      <c r="I43" s="76"/>
      <c r="J43" s="76"/>
      <c r="K43" s="76"/>
      <c r="L43" s="77"/>
    </row>
    <row r="44" spans="1:12" ht="28.5" customHeight="1" x14ac:dyDescent="0.3">
      <c r="A44" s="81"/>
      <c r="B44" s="82"/>
      <c r="C44" s="82"/>
      <c r="D44" s="82"/>
      <c r="E44" s="82"/>
      <c r="F44" s="82"/>
      <c r="G44" s="82"/>
      <c r="H44" s="82"/>
      <c r="I44" s="82"/>
      <c r="J44" s="82"/>
      <c r="K44" s="82"/>
      <c r="L44" s="83"/>
    </row>
    <row r="45" spans="1:12" ht="17.25" x14ac:dyDescent="0.2">
      <c r="A45" s="78" t="s">
        <v>34</v>
      </c>
      <c r="B45" s="79"/>
      <c r="C45" s="79"/>
      <c r="D45" s="79"/>
      <c r="E45" s="79"/>
      <c r="F45" s="79"/>
      <c r="G45" s="79"/>
      <c r="H45" s="79"/>
      <c r="I45" s="79"/>
      <c r="J45" s="79"/>
      <c r="K45" s="79"/>
      <c r="L45" s="80"/>
    </row>
    <row r="46" spans="1:12" ht="16.5" thickBot="1" x14ac:dyDescent="0.25">
      <c r="A46" s="73"/>
      <c r="B46" s="74"/>
      <c r="C46" s="74"/>
      <c r="D46" s="74"/>
      <c r="E46" s="74"/>
      <c r="F46" s="74"/>
      <c r="G46" s="74"/>
      <c r="H46" s="74"/>
      <c r="I46" s="74"/>
      <c r="J46" s="74"/>
      <c r="K46" s="74"/>
      <c r="L46" s="75"/>
    </row>
  </sheetData>
  <sheetProtection algorithmName="SHA-512" hashValue="pFfinnvhbxeHARtiQgnSeZRWib3fo7gSYRp1B6WIiO9ANzJGfS2SMFeszRdNBZwuNXFruXq4SUL51J5fXIPNkg==" saltValue="kvGvk5KKMxYq9ZSYpknyaA==" spinCount="100000" sheet="1" objects="1" scenarios="1"/>
  <protectedRanges>
    <protectedRange sqref="A42:L46 A5:L9 E12:F32" name="DATOS"/>
  </protectedRanges>
  <mergeCells count="42">
    <mergeCell ref="A46:L46"/>
    <mergeCell ref="C42:L42"/>
    <mergeCell ref="C43:L43"/>
    <mergeCell ref="A42:B42"/>
    <mergeCell ref="A45:L45"/>
    <mergeCell ref="A44:L44"/>
    <mergeCell ref="A40:L40"/>
    <mergeCell ref="A9:B9"/>
    <mergeCell ref="E10:L10"/>
    <mergeCell ref="C10:C11"/>
    <mergeCell ref="A10:A11"/>
    <mergeCell ref="C9:L9"/>
    <mergeCell ref="A35:L35"/>
    <mergeCell ref="A38:L38"/>
    <mergeCell ref="A34:L34"/>
    <mergeCell ref="D10:D11"/>
    <mergeCell ref="A41:B41"/>
    <mergeCell ref="A5:B5"/>
    <mergeCell ref="A6:B6"/>
    <mergeCell ref="A7:B7"/>
    <mergeCell ref="A8:B8"/>
    <mergeCell ref="A37:L37"/>
    <mergeCell ref="A33:F33"/>
    <mergeCell ref="C6:J6"/>
    <mergeCell ref="C7:J7"/>
    <mergeCell ref="C8:F8"/>
    <mergeCell ref="A36:L36"/>
    <mergeCell ref="K8:L8"/>
    <mergeCell ref="B10:B11"/>
    <mergeCell ref="A39:L39"/>
    <mergeCell ref="G8:J8"/>
    <mergeCell ref="C41:L41"/>
    <mergeCell ref="K1:L1"/>
    <mergeCell ref="K2:L2"/>
    <mergeCell ref="K3:L4"/>
    <mergeCell ref="C5:J5"/>
    <mergeCell ref="A1:B2"/>
    <mergeCell ref="A3:B3"/>
    <mergeCell ref="A4:B4"/>
    <mergeCell ref="C1:J2"/>
    <mergeCell ref="C3:J3"/>
    <mergeCell ref="C4:J4"/>
  </mergeCells>
  <conditionalFormatting sqref="H12:H32">
    <cfRule type="cellIs" dxfId="2" priority="1" operator="equal">
      <formula>L12</formula>
    </cfRule>
    <cfRule type="cellIs" dxfId="1" priority="2" operator="lessThan">
      <formula>L12</formula>
    </cfRule>
    <cfRule type="cellIs" dxfId="0" priority="3" operator="greaterThan">
      <formula>L12</formula>
    </cfRule>
  </conditionalFormatting>
  <hyperlinks>
    <hyperlink ref="A40:L40" r:id="rId1" display="Tener en cuenta los Valores Asociados al Contrato según el Acuerdo Municipal 052 del 22 de diciembre de 2017 (Estatuto Tributario Municipal)  " xr:uid="{00000000-0004-0000-0000-000000000000}"/>
  </hyperlinks>
  <printOptions horizontalCentered="1" verticalCentered="1"/>
  <pageMargins left="0.7" right="0.7" top="0.75" bottom="0.75" header="0.3" footer="0.3"/>
  <pageSetup paperSize="5" scale="75" orientation="landscape" horizontalDpi="300" verticalDpi="300" r:id="rId2"/>
  <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purl.org/dc/elements/1.1/"/>
    <ds:schemaRef ds:uri="http://schemas.microsoft.com/office/2006/documentManagement/types"/>
    <ds:schemaRef ds:uri="http://schemas.microsoft.com/office/2006/metadata/properties"/>
    <ds:schemaRef ds:uri="http://purl.org/dc/dcmitype/"/>
    <ds:schemaRef ds:uri="http://purl.org/dc/terms/"/>
    <ds:schemaRef ds:uri="http://schemas.openxmlformats.org/package/2006/metadata/core-properties"/>
    <ds:schemaRef ds:uri="http://www.w3.org/XML/1998/namespac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invitacion</vt:lpstr>
      <vt:lpstr>invitacion!Títulos_a_imprimir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Catalina Maria Gomez Correa - CT Compras</cp:lastModifiedBy>
  <cp:lastPrinted>2020-05-29T18:46:41Z</cp:lastPrinted>
  <dcterms:created xsi:type="dcterms:W3CDTF">2006-11-20T19:37:40Z</dcterms:created>
  <dcterms:modified xsi:type="dcterms:W3CDTF">2026-08-28T17:05:38Z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