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0fc748e07f671709/Documentos/TRABAJO/INDERBU/INDERBU 2026/COMPRA TECNOLOGÍA/CANTIDADES FINALES/PROCESO MODIFICADO SECOP/"/>
    </mc:Choice>
  </mc:AlternateContent>
  <xr:revisionPtr revIDLastSave="204" documentId="13_ncr:1_{A6DC8537-00B5-428B-8F70-37568BCE9DE4}" xr6:coauthVersionLast="47" xr6:coauthVersionMax="47" xr10:uidLastSave="{3B75AFC1-84BB-44CA-8759-E7B869A773A9}"/>
  <bookViews>
    <workbookView xWindow="-110" yWindow="-110" windowWidth="19420" windowHeight="11500" activeTab="1" xr2:uid="{90D52F1B-B5F5-44A9-B21B-9A7B48367C33}"/>
  </bookViews>
  <sheets>
    <sheet name="INDERBU" sheetId="3" r:id="rId1"/>
    <sheet name="PROVENZA -PANTANO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4" i="3" l="1"/>
  <c r="I4" i="3" s="1"/>
  <c r="H5" i="3"/>
  <c r="I5" i="3" s="1"/>
  <c r="H6" i="3"/>
  <c r="I6" i="3" s="1"/>
  <c r="H7" i="3"/>
  <c r="I7" i="3" s="1"/>
  <c r="H8" i="3"/>
  <c r="I8" i="3"/>
  <c r="H9" i="3"/>
  <c r="I9" i="3" s="1"/>
  <c r="H10" i="3"/>
  <c r="I10" i="3" s="1"/>
  <c r="H13" i="3"/>
  <c r="I13" i="3" s="1"/>
  <c r="H14" i="3"/>
  <c r="I14" i="3" s="1"/>
  <c r="H15" i="3"/>
  <c r="I15" i="3" s="1"/>
  <c r="H16" i="3"/>
  <c r="I16" i="3" s="1"/>
  <c r="H19" i="3"/>
  <c r="I19" i="3" s="1"/>
  <c r="H20" i="3"/>
  <c r="I20" i="3"/>
  <c r="H21" i="3"/>
  <c r="I21" i="3" s="1"/>
  <c r="H22" i="3"/>
  <c r="I22" i="3" s="1"/>
  <c r="H23" i="3"/>
  <c r="I23" i="3"/>
  <c r="H24" i="3"/>
  <c r="I24" i="3" s="1"/>
  <c r="H25" i="3"/>
  <c r="I25" i="3" s="1"/>
  <c r="H26" i="3"/>
  <c r="I26" i="3" s="1"/>
  <c r="H27" i="3"/>
  <c r="I27" i="3" s="1"/>
  <c r="H28" i="3"/>
  <c r="I28" i="3" s="1"/>
  <c r="H13" i="2"/>
  <c r="G5" i="2"/>
  <c r="H5" i="2" s="1"/>
  <c r="G6" i="2"/>
  <c r="H6" i="2" s="1"/>
  <c r="G7" i="2"/>
  <c r="H7" i="2" s="1"/>
  <c r="G8" i="2"/>
  <c r="H8" i="2" s="1"/>
  <c r="G9" i="2"/>
  <c r="H9" i="2" s="1"/>
  <c r="G12" i="2"/>
  <c r="H12" i="2" s="1"/>
  <c r="G4" i="2"/>
  <c r="H4" i="2" s="1"/>
  <c r="I17" i="3" l="1"/>
  <c r="I29" i="3"/>
  <c r="I11" i="3"/>
  <c r="H10" i="2"/>
  <c r="H14" i="2" s="1"/>
  <c r="I30" i="3" l="1"/>
  <c r="H16" i="2" s="1"/>
</calcChain>
</file>

<file path=xl/sharedStrings.xml><?xml version="1.0" encoding="utf-8"?>
<sst xmlns="http://schemas.openxmlformats.org/spreadsheetml/2006/main" count="81" uniqueCount="54">
  <si>
    <t>ITEM</t>
  </si>
  <si>
    <t>DESCRIPCIÓN</t>
  </si>
  <si>
    <t>UNIDAD DE MEDIDA</t>
  </si>
  <si>
    <t>CANTIDAD</t>
  </si>
  <si>
    <t>ADMINISTRATIVA Y FINANCIERA</t>
  </si>
  <si>
    <t>UND</t>
  </si>
  <si>
    <t>SUBDIRECCIÓN TECNICA</t>
  </si>
  <si>
    <t>CASAS DE LA JUVENTUD</t>
  </si>
  <si>
    <t>PRESUPUESTOS PARTICIPATIVOS PROVENZA</t>
  </si>
  <si>
    <r>
      <rPr>
        <b/>
        <sz val="9"/>
        <rFont val="Calibri"/>
        <family val="2"/>
      </rPr>
      <t>COMPUTADOR / TODO EN UNO (AIO)</t>
    </r>
    <r>
      <rPr>
        <sz val="9"/>
        <rFont val="Calibri"/>
        <family val="2"/>
      </rPr>
      <t xml:space="preserve">
Procesador (CPU): Intel Core i7 de última generación — multinúcleo ≥ 10 hilos, frecuencia turbo ≥ 4.4 GHz.
Memoria (RAM): ≥ 16 GB DDR5 (ampliable mínimo a 32 GB) — ideal para multitarea institucional.
Almacenamiento: ≥ 512 GB SSD NVMe (ultra-rápido), ampliable.
Pantalla: 27 pulgadas IPS — resolución mínima Full HD (1920×1080).
Gráficos (GPU): Integrados Intel UHD / Iris Xe — suficientes para ofimática avanzada y multimedia.
Cámara y audio: Cámara HD integrada con micrófonos duales y altavoces estéreo — ideal para videoconferencias.
Conectividad: WiFi 5/6, Bluetooth ≥ 5.0, Ethernet Gigabit — integración en red institucional.
Puertos: USB 3.2 ×4+, USB-C, HDMI (entrada/salida según modelo), jack audio combinado.
Sistema operativo: Windows 11 Pro — apto para dominio empresarial.
Periféricos: Teclado y mouse incluidos (USB).
Diseño: Todo en uno (AIO) — ahorro de espacio, instalación sencilla y gestión de cableado reducida.
Pantalla adicional: Tecnología Low Blue Light y Flicker Free — protección visual para uso prolongado.
Seguridad: TPM 2.0, soporte para cifrado y administración empresarial.
Consumo energético: Eficiencia energética certificada — bajo consumo para operación continua.
Extras relevantes: Altavoces optimizados, cámara con privacidad, compatibilidad con montaje VESA, fácil mantenimiento y expansión interna limitada.</t>
    </r>
  </si>
  <si>
    <r>
      <rPr>
        <b/>
        <sz val="9"/>
        <rFont val="Calibri"/>
        <family val="2"/>
      </rPr>
      <t>UPS MONOFÁSICA</t>
    </r>
    <r>
      <rPr>
        <sz val="9"/>
        <rFont val="Calibri"/>
        <family val="2"/>
      </rPr>
      <t xml:space="preserve">
Capacidad: Potencia nominal mínima: 3 kVA. Potencia activa mínima: 2,7 kW. Factor de potencia de salida mínimo: 0,9.
Tecnología: UPS Online de doble conversión. Tecnología PWM de alta frecuencia con IGBT. Control mediante microprocesador DSP. 
Entrada: Configuración monofásica. Voltaje nominal de entrada: 120 Vac. Frecuencia: 50/60 Hz autosensible. Factor de potencia de entrada ≥ 0,98. Amplio rango de operación de voltaje sin transferencia a baterías.
Salida: Voltaje nominal de salida: 120 Vac. Onda senoidal pura. Regulación de voltaje ≤ ±2%. Tiempo de transferencia: 0 ms. Distorsión armónica total de salida (THD) ≤ 4% con carga lineal. 
Baterías: Banco interno de baterías selladas libres de mantenimiento. Capacidad suficiente para proporcionar mínimo 5 minutos de autonomía a plena carga.
Posibilidad de conexión a banco de baterías externo. 
Protecciones: Sobrecarga. Cortocircuito. Bajo y alto voltaje. Descarga profunda de baterías. Protección contra transientes y picos de tensión. Bypass automático interno. 
Interfaces: Puerto USB. Puerto RS-232. Ranura para tarjeta SNMP opcional. Pantalla LCD para monitoreo local. [powest.com], [syscaribe.com]
Conexiones: Salidas mediante tomas NEMA y/o bornera según diseño del fabricante.
Cableado y accesorios necesarios para puesta en funcionamiento incluidos. 
Normatividad: Certificación RETIE vigente o equivalente. Cumplimiento de normas internacionales aplicables para UPS de doble conversión. 
Garantía: Mínimo 24 meses para el equipo. Mínimo 12 meses para baterías.</t>
    </r>
  </si>
  <si>
    <r>
      <rPr>
        <b/>
        <sz val="9"/>
        <rFont val="Calibri"/>
        <family val="2"/>
      </rPr>
      <t>UPS BIFÁSICA</t>
    </r>
    <r>
      <rPr>
        <sz val="9"/>
        <rFont val="Calibri"/>
        <family val="2"/>
      </rPr>
      <t xml:space="preserve">
Especificaciones técnicas mínimas requeridas
Capacidad: Potencia nominal mínima: 10 kVA. Potencia activa mínima: 10 kW. Factor de potencia de salida: 1,0. 
Tecnología: UPS Online Doble Conversión. Tecnología PWM de alta frecuencia con IGBT. Control digital DSP. Compatible con operación en paralelo para crecimiento o redundancia. 
Entrada: Alimentación bifásica 220 Vac. Factor de potencia de entrada ≥ 0,99. Frecuencia de entrada: 40 Hz a 70 Hz. Amplio rango de voltaje de operación. Filtros EMI/RFI incorporados. 
Salida: Capacidad mínima: 10.000 VA / 10.000 W. Voltajes configurables: 208/220/230/240 Vac. Onda senoidal pura. Regulación de voltaje ≤ ±2%. Tiempo de transferencia: 0 ms. Distorsión armónica ≤ 2% con carga lineal. 
Transformador: Transformador de aislamiento incorporado de fábrica o tecnología equivalente que garantice aislamiento galvánico. 
Baterías: Banco de baterías selladas libres de mantenimiento. Autonomía mínima de 5 minutos a plena carga. Posibilidad de ampliación mediante bancos externos.
Protecciones: Sobrecarga. Cortocircuito. Sobretemperatura. Sobrecarga y descarga profunda de baterías. Fallas de ventilación. Bajo y alto voltaje. Bypass automático interno.
Interfaces de comunicación: USB. RS-232. RS-485. EPO (apagado de emergencia). Ranura para tarjeta SNMP opcional. Pantalla LCD para monitoreo y configuración.
Eficiencia: Eficiencia en modo online ≥ 92%. Modo ECO para ahorro de energía. 
Normatividad: Certificación RETIE. Cumplimiento de normas internacionales aplicables a sistemas UPS. 
Garantía: Mínimo 24 meses para el equipo. Mínimo 12 meses para baterías.</t>
    </r>
  </si>
  <si>
    <r>
      <rPr>
        <b/>
        <sz val="9"/>
        <rFont val="Calibri"/>
        <family val="2"/>
      </rPr>
      <t xml:space="preserve">ESCÁNER / DOCUMENTAL </t>
    </r>
    <r>
      <rPr>
        <sz val="9"/>
        <rFont val="Calibri"/>
        <family val="2"/>
      </rPr>
      <t xml:space="preserve">
Tecnología de escaneo: CIS con alimentador automático (ADF) + superficie plana — ideal para documentos sueltos y encuadernados.
Tipo de equipo: Escáner empresarial de red con funciones de digitalización avanzada.
Velocidad de escaneo: ≥ 50 ppm / 100 ipm (dúplex) — alto rendimiento para grandes volúmenes.
Resolución óptica: ≥ 600 dpi (ADF) y ≥ 1200 dpi (cama plana) — calidad profesional de digitalización.
Ciclo de trabajo diario: ≥ 8,000 páginas — uso intensivo en entidades públicas.
Capacidad del ADF: ≥ 100 hojas — manejo eficiente de lotes de documentos.
Escaneo dúplex: Automático de una sola pasada — optimiza tiempos de digitalización.
Formatos de salida: PDF, PDF/A, JPEG, PNG, TIFF, Word, Excel, CSV, XML — compatibilidad documental completa.
Funciones de envío: Escaneo a correo electrónico, carpeta de red, PC, USB y servicios en la nube.
Procesamiento de imagen: OCR integrado, detección automática de color, eliminación de páginas en blanco, corrección de inclinación, mejora de texto.
Conectividad: USB 3.0, Ethernet Gigabit, WiFi — integración en redes empresariales.
Pantalla: Pantalla táctil ≥ 2.8” para gestión directa del equipo.
Compatibilidad: Windows, macOS y Linux — soporte multiplataforma institucional.
Seguridad: Configuración de acceso, envío seguro de documentos y administración por red.
Consumo energético: Bajo consumo (≤ 25 W en operación) con certificaciones ecológicas.
Extras relevantes: Detección de multialimentación, escaneo de documentos largos, clasificación automática, integración con gestores documentales (SharePoint, Drive, etc.).</t>
    </r>
  </si>
  <si>
    <r>
      <rPr>
        <b/>
        <sz val="9"/>
        <rFont val="Calibri"/>
        <family val="2"/>
      </rPr>
      <t>LECTOR DE CÓDIGOS DE IDENTIFICACIÓN (Barras / QR (1D y 2D))</t>
    </r>
    <r>
      <rPr>
        <sz val="9"/>
        <rFont val="Calibri"/>
        <family val="2"/>
      </rPr>
      <t xml:space="preserve">
Soporte 1D (códigos barras clásicos) + 2D/QR (QR Code, DataMatrix).
Conectividad USB, 2.4 GHz inalámbrica.
Velocidad de lectura alta (varios códigos por segundo).
Compatible con Windows/macOS/Linux.
Base cargadora para uso fijo + soporte para tablets.</t>
    </r>
  </si>
  <si>
    <r>
      <rPr>
        <b/>
        <sz val="9"/>
        <rFont val="Calibri"/>
        <family val="2"/>
      </rPr>
      <t xml:space="preserve">PARLANTE PORTÁTIL SISTEMA PA INALÁMBRICO CON ALIMENTACIÓN </t>
    </r>
    <r>
      <rPr>
        <sz val="9"/>
        <rFont val="Calibri"/>
        <family val="2"/>
      </rPr>
      <t xml:space="preserve">
Opciones de posicionamiento múltiple, asa ergonómica de transporte con su maletín:
Tipo: Parlantes
Modelo: S1 Pro+
Ancho: 21
Alto: 31
Tipo de altavoces Portátil
Cuenta con puertos USB: Si
Cuenta con bluetooth: Si
Recargable Si
Formato de reproducción: MP4
Material: Material Aluminio y Polipropileno Vida útil de la batería: Hasta 11 horas Método de carga de la batería: USB-A Tipo de batería: Recargable de iones de litio Rango de Bluetooth: Hasta 9 m (30 pies) Versión de Bluetooth: 5.0 Dos conectores combinados XLR balanceados/no balanceados de 6.35 mm (1/4") Entrada auxiliar TRS de 6.35 mm (1/4") Entrada auxiliar de 3.5 mm Salida de línea XLR Puerto USB-C </t>
    </r>
  </si>
  <si>
    <r>
      <rPr>
        <b/>
        <sz val="9"/>
        <rFont val="Calibri"/>
        <family val="2"/>
      </rPr>
      <t>TV 55" PULGADAS 4K-UHD SMART TV GOOGLE</t>
    </r>
    <r>
      <rPr>
        <sz val="9"/>
        <rFont val="Calibri"/>
        <family val="2"/>
      </rPr>
      <t xml:space="preserve">
Resolucion Pantalla 4K-UHD 
Diseño de la pantalla Plano 
Tamaño Pantalla 55  Pulgadas
Tamaño Pantalla 139  Centímetros
Tipo de Pantalla LED 
Características Técnicas
Smart TV SI es Smart TV 
Asistente de Voz Si Soporta Asistente de Voz 
Sistema Operativo Google TV 
Sintonizador Digital DVB T2 Si Tiene Sintonizador Digital DVB-T2 
Tiene Tecnologia Para Compartir Pantalla Si Tiene Opcion de Compartir Pantalla 
Potencia de Audio 20  Watts
Tasa de Refresco del TV 60 Hz 
Conectividad
No. Puertos HDMI 1 Puerto HDMI 2.1. 2 Puertos HDMI 
No. Puertos USB 1  Puertos
Fuentes de Alimentacion de Energia Energía Eléctrica 
Tipos de Puertos Entradas y Salidas Cable óptico digital, Puerto HDMI, PuertoAN/Ethernet, Puerto USB 
Opciones de Conectividad Bluetooth, Conexión Con Cable, USB,WiFi 
Dimensiones
Ancho o Frente (Sin Base) aprox 122.6 Centímetros
Alto (Sin Base) aprox 71.1 Centímetros
Fondo (Sin Base) aprox 7.2 Centímetros
Medidas del TV. Sin la base (Ancho x Alto x Fondo) aporx 122,6 x 71,1 x 7,2 Centímetros 
Ancho o Frente (Con Base) aprox 122.6 Centímetros
Alto (Con Base) aprox 75 Centímetros
Fondo (Con Base) aprox 25.5 Centímetros
INCLUYE: Base o soporte Doble Brazo Flexible para Televisores, Negro Mate</t>
    </r>
  </si>
  <si>
    <r>
      <rPr>
        <b/>
        <sz val="9"/>
        <rFont val="Calibri"/>
        <family val="2"/>
      </rPr>
      <t>CONTROL INALÁMBRICO PLAYSTATION PS5 O SU EQUIVALENTE TECNOLÓGICO</t>
    </r>
    <r>
      <rPr>
        <sz val="9"/>
        <rFont val="Calibri"/>
        <family val="2"/>
      </rPr>
      <t xml:space="preserve">
Compatibilidad: Mando inalámbrico original plenamente compatible con la consola de videojuegos de última generación solicitada en el proceso. Alimentación: Batería interna de litio recargable mediante puerto USB Tipo C. Características Técnicas: Sensores de movimiento integrados, motores de vibración interna y conectividad inalámbrica de alta fidelidad con un rango operativo mínimo de 3 metros.</t>
    </r>
  </si>
  <si>
    <r>
      <rPr>
        <b/>
        <sz val="9"/>
        <rFont val="Calibri"/>
        <family val="2"/>
      </rPr>
      <t>JUEGO PS5 PARA PLATAFORMA PS5</t>
    </r>
    <r>
      <rPr>
        <sz val="9"/>
        <rFont val="Calibri"/>
        <family val="2"/>
      </rPr>
      <t xml:space="preserve">
Juego completo en formato físico (soporte óptico) o código de descarga digital oficial (según requerimiento de la supervisión).Especificación Temática: Título apto para el público objetivo del INDERBU, con clasificación de edad acorde a los programas institucionales. Soporte multitarea/multijugador local (mínimo 2 jugadores simultáneos) e idiomas de interfaz y audio configurables en español o inglés.</t>
    </r>
  </si>
  <si>
    <r>
      <rPr>
        <b/>
        <sz val="9"/>
        <rFont val="Calibri"/>
        <family val="2"/>
      </rPr>
      <t>CONSOLA PLAYSTATION 5, SLIM 1 TERA DIGITAL PS5 +2 CONTROLES O SU EQUIVALENTE TÉCNOLÓGICO</t>
    </r>
    <r>
      <rPr>
        <sz val="9"/>
        <rFont val="Calibri"/>
        <family val="2"/>
      </rPr>
      <t xml:space="preserve">
Descripción General: Consola de videojuegos de última generación, arquitectura de alto rendimiento con diseño compacto y procesamiento digital nativo. Almacenamiento: Unidad de estado sólido (SSD) integrada con capacidad mínima de 1 TB (Terabyte) de almacenamiento de alta velocidad. Controles: Debe incluir un total de dos (2) mandos o controles inalámbricos originales de fábrica, con tecnología de retroalimentación háptica, gatillos adaptables y batería de litio recargable integrada.Conectividad y Puertos: Conexión de red inalámbrica Wi-Fi integrada y puerto físico Ethernet Gigabit. Puertos de salida de video con soporte mínimo para resolución 4K a 60 Hz mediante interfaz HDMI. Puertos USB (Tipo A y Tipo C) para transferencia de datos y carga de periféricos. Accesorios Incluidos: Cable de alimentación AC, cable HDMI de alta velocidad, base de soporte vertical/horizontal (según especificación de fábrica del modelo) y cables de carga para los controles inalámbricos.Garantía: Garantía comercial obligatoria mínima de un (1) año, contada a partir de la firma del acta de entrega a satisfacción, respaldada directamente por el fabricante o canal de distribución autorizado en Colombia.</t>
    </r>
  </si>
  <si>
    <r>
      <rPr>
        <b/>
        <sz val="9"/>
        <rFont val="Calibri"/>
        <family val="2"/>
      </rPr>
      <t>VENTILADOR 4 Velocidades, Color: Negro</t>
    </r>
    <r>
      <rPr>
        <sz val="9"/>
        <rFont val="Calibri"/>
        <family val="2"/>
      </rPr>
      <t xml:space="preserve">
1.	Tipo: Ventiladores 3 en 1
2.	Ancho: 50 cm
3.	Alto: 135.4 cm
4.	Profundidad: 26.5
Voltaje: 120 V, 240 V
Potencia nominal 90 W
Alimentación: Eléctrica
Tamaño aspas: 18 pulgadas</t>
    </r>
  </si>
  <si>
    <r>
      <rPr>
        <b/>
        <sz val="9"/>
        <rFont val="Calibri"/>
        <family val="2"/>
      </rPr>
      <t>PACK 2 MICROFONOS INALAMBRICOS DUAL</t>
    </r>
    <r>
      <rPr>
        <sz val="9"/>
        <rFont val="Calibri"/>
        <family val="2"/>
      </rPr>
      <t xml:space="preserve">
Micrófono de solapa con conexión inalámbrica de 2,4 GHz para libertad de movimiento.
•	Doble micrófono para transmisiones en vivo.
•	Batería de larga duración para sesiones prolongadas.
•	Patrones polares omnidireccionales para captar audio claro.
•	Compatible con dispositivos iOS y Android.
•	Incluye accesorios como pelusa para mejorar la calidad de sonido.</t>
    </r>
  </si>
  <si>
    <r>
      <rPr>
        <b/>
        <sz val="9"/>
        <rFont val="Calibri"/>
        <family val="2"/>
      </rPr>
      <t>TRIPODE PARA CELULAR CON SENSOR DE MOVIMIENTO - CONTROL BT NEGRO</t>
    </r>
    <r>
      <rPr>
        <sz val="9"/>
        <rFont val="Calibri"/>
        <family val="2"/>
      </rPr>
      <t xml:space="preserve">
•	Altura mínima: 25cm.
•	Es compatible con celulares, cámaras.
•	Fabricado en metalico pvc.
•	Incluye cabezal.
•	Tipo de cabezal: 3d.
•	Tipo de rosca: Universal.
•	Peso máximo soportado: 2kg.
•	Peso: 700g.</t>
    </r>
  </si>
  <si>
    <r>
      <rPr>
        <b/>
        <sz val="9"/>
        <rFont val="Calibri"/>
        <family val="2"/>
      </rPr>
      <t xml:space="preserve">LUZ DE VIDEO LED RGB CON CONTROL BLUETOOTH, KIT DE ILUMINACIÓN DE ESTUDIO DE FOTOGRAFÍA DE 60 W CON SOPORTES, 2 PAQUETES DE LUZ LED 880RS REGULABLE PARA YOUTUBE, TRANSMISIÓN, JUEGOS, 8 ESCENAS.
</t>
    </r>
    <r>
      <rPr>
        <sz val="9"/>
        <rFont val="Calibri"/>
        <family val="2"/>
      </rPr>
      <t>Kit de iluminación LED profesional para estudio fotográfico y producción de video (Paquete doble con soportes). Mínimo dos (2) paneles LED con potencia nominal mínima de 50W a 60W por unidad. Iluminación ajustable en modo RGB y temperatura de color variable en rango mínimo de 3200K a 5600K. Índice de reproducción cromática (CRI) ≥ 97. Capacidad de control inteligente de intensidad (dimmer), matiz y saturación a través de conectividad inalámbrica / Bluetooth mediante aplicación móvil compatible con sistemas iOS y Android. Soporte para configuración de control en modo Maestro/Esclavo entre los paneles del kit. Sistema de doble alimentación: adaptador de corriente AC (incluido) y compatibilidad para uso autónomo mediante baterías de iones de litio (tipo NP-F o equivalente). El kit debe incluir por cada panel: un (1) soporte de luz o trípode de estudio ajustable en altura, un (1) difusor de luz, juego de aletas deflectoras (viseras de control de luz), cables de alimentación y un (1) maletín o bolsa de transporte reforzada para todo el sistema.</t>
    </r>
  </si>
  <si>
    <t>VALOR PROMEDIO UNITARIO IVA INCLUIDO</t>
  </si>
  <si>
    <t>VALOR TOTAL IVA INCLUIDO</t>
  </si>
  <si>
    <t>VALOR UNITARIO IVA INCLUIDO
INGEVIDA SAS</t>
  </si>
  <si>
    <t>VALOR UNITARIO
INGEVIDA SAS
IVA INCLUIDO</t>
  </si>
  <si>
    <t>VALOR UNITARIO IVA INCLUIDO
CONSEMAD</t>
  </si>
  <si>
    <t>VALOR UNITARIO CONSEMAD
IVA INCLUIDO</t>
  </si>
  <si>
    <t>VALOR UNITARIO IVA INCLUIDO
ADVANTAGE MICROSYSTEMS COLOMBIA</t>
  </si>
  <si>
    <t>PRESUPUESTO OFICIAL INDERBU (SUBDIRECCIONES)</t>
  </si>
  <si>
    <t>VALOR PROMEDIO UNITARIO
IVA INCLUIDO</t>
  </si>
  <si>
    <t>PRESUPUESTOS PARTICIPATIVOS PANTANO</t>
  </si>
  <si>
    <t>SUBTOTAL PANTANO</t>
  </si>
  <si>
    <t>SUBTOTAL PROVENZA</t>
  </si>
  <si>
    <t>PRESUPUESTO OFICIAL PRESUPUESTOS PARTICIPATIVOS</t>
  </si>
  <si>
    <t>ANÁLISIS DE PRECIOS TECNOLOGIA</t>
  </si>
  <si>
    <t>SUBTOTAL SUBDIRECCIÓN ADMINISTRATIVA</t>
  </si>
  <si>
    <t>SUBTOTAL SUBDIRECCIÓN TÉCNICA</t>
  </si>
  <si>
    <t>SUBTOTAL CASAS DE JUVENTUD</t>
  </si>
  <si>
    <t>ANÁLISIS DE PRECIOS TECNOLOGÍA 2026 PRESUPUESTOS PARTICIPATIVOS</t>
  </si>
  <si>
    <r>
      <rPr>
        <b/>
        <sz val="9"/>
        <color theme="1"/>
        <rFont val="Calibri"/>
        <family val="2"/>
      </rPr>
      <t>COMPUTADOR PORTÁTIL:</t>
    </r>
    <r>
      <rPr>
        <sz val="9"/>
        <color theme="1"/>
        <rFont val="Calibri"/>
        <family val="2"/>
      </rPr>
      <t xml:space="preserve"> Cuenta con un procesador Intel Core i7-14650HX, ideal para tareas exigentes como edición, diseño, programación y videojuegos. Con 32 GB de memoria RAM y un disco sólido SSD de 1 TB, lo que garantiza una experiencia fluida, rápida y con amplio espacio de almacenamiento. Incorpora una tarjeta gráfica NVIDIA GeForce RTX 5060 con 8 GB de VRAM y un consumo de 115W. Pantalla de 1920 x 1200 píxeles con una imagen clara y detallada no es táctil, incluye conexión Bluetooth y un teclado completo con pad numérico, lo que mejora la productividad. Con Windows 11 Home (preinstalado) (incluida Licencia)</t>
    </r>
  </si>
  <si>
    <r>
      <rPr>
        <b/>
        <sz val="9"/>
        <color theme="1"/>
        <rFont val="Calibri"/>
        <family val="2"/>
      </rPr>
      <t>COMPUTADOR DE MESA:</t>
    </r>
    <r>
      <rPr>
        <sz val="9"/>
        <color theme="1"/>
        <rFont val="Calibri"/>
        <family val="2"/>
      </rPr>
      <t xml:space="preserve">  Incorpora un procesador Intel Core i7-12700 de 12ª generación con 12 núcleos y 20 hilos, acompañado por 16 GB de memoria RAM DDR4 a 3200MHz. Su almacenamiento SSD M.2 PCIe de 512 GB. La board Gigabyte H610M-K, el monitor Compumax de 23,8” FHD con frecuencia de actualización de 100Hz. El conjunto se completa con un chasis compacto de estilo oficina, teclado y mouse USB incluidos y sistema operativo  Windows 11 Home (preinstalado) (incluida Licencia)</t>
    </r>
  </si>
  <si>
    <r>
      <rPr>
        <b/>
        <sz val="9"/>
        <color theme="1"/>
        <rFont val="Calibri"/>
        <family val="2"/>
      </rPr>
      <t>QUEMADOR DE CD</t>
    </r>
    <r>
      <rPr>
        <sz val="9"/>
        <color theme="1"/>
        <rFont val="Calibri"/>
        <family val="2"/>
      </rPr>
      <t>: Esta grabadora externa de CD/DVD por USB 3.0 es un dispositivo multifunción que permite leer, grabar, regrabar y rasgar CDs y DVDs. Ofrece velocidades de lectura y escritura rápidas, con hasta 24X para CD y 8X para DVD. Compatible con la mayoría de computadores con Windows o macOS. Conexión USB 3.0.</t>
    </r>
  </si>
  <si>
    <r>
      <rPr>
        <b/>
        <sz val="9"/>
        <color theme="1"/>
        <rFont val="Calibri"/>
        <family val="2"/>
      </rPr>
      <t>IMPRESORA MULTIFUNCIÓN EcoTank:</t>
    </r>
    <r>
      <rPr>
        <sz val="9"/>
        <color theme="1"/>
        <rFont val="Calibri"/>
        <family val="2"/>
      </rPr>
      <t xml:space="preserve">  impresión a color por inyección de tinta con conectividad Wi-Fi y USB. Tiene capacidad para 130 hojas y alimentador automático de 35 hojas. Imprime hasta 33 ppm en blanco y negro y 15 ppm en color, con resolución máxima de 4800 x 1200 dpi. Cuenta con pantalla LCD y función de impresión manual a doble faz. Pesa 7,3 kg y ideal para uso eficiente en oficina o hogar.</t>
    </r>
  </si>
  <si>
    <r>
      <rPr>
        <b/>
        <sz val="9"/>
        <color theme="1"/>
        <rFont val="Calibri"/>
        <family val="2"/>
      </rPr>
      <t>IMPRESORA:</t>
    </r>
    <r>
      <rPr>
        <sz val="9"/>
        <color theme="1"/>
        <rFont val="Calibri"/>
        <family val="2"/>
      </rPr>
      <t xml:space="preserve">  Es láser monocromática, rápida (42 ppm) y con resolución de 1200 x 1200 dpi. Tiene 2 bandejas para 300 hojas y acepta varios tipos y tamaños de papel. Ofrece conexión USB y función automática a doble faz, pantalla LCD y es portátil. Incluye tóner negro, cable y guía de instalación.</t>
    </r>
  </si>
  <si>
    <t>PRESUPUESTO OFICIAL TOTAL INDERBU</t>
  </si>
  <si>
    <r>
      <rPr>
        <b/>
        <sz val="9"/>
        <color theme="1"/>
        <rFont val="Calibri"/>
        <family val="2"/>
      </rPr>
      <t>Proyector Presentaciones 3600 Lumenes</t>
    </r>
    <r>
      <rPr>
        <sz val="9"/>
        <color theme="1"/>
        <rFont val="Calibri"/>
        <family val="2"/>
      </rPr>
      <t xml:space="preserve">
- Consumo energético: 345 W
- Brillo de la imagen: 3.600 lm
- Tamaño de la imagen: 823 x 762 cm
- Conexiones de entrada: 1 x HDMI - HDMI de 19 clavijas tipo A 1 x VGA - HD D-Sub de 15 clavijas (HD-15) 1 x USB - USB tipo B de 4 pines
- Fuentes de luz: UHE 210 vatios
- Peso: 3,63 kg</t>
    </r>
  </si>
  <si>
    <r>
      <t xml:space="preserve">COMPUTADOR DE ESCRITORIO / Gama Media (Uso Empresarial)
</t>
    </r>
    <r>
      <rPr>
        <sz val="9"/>
        <rFont val="Calibri"/>
        <family val="2"/>
      </rPr>
      <t>Procesador (CPU): Intel Core i5 (14ª generación), mínimo 6 núcleos, frecuencia base ≥ 2.5 GHz, boost ≥ 4.5 GHz.
Memoria (RAM): 16 GB DDR5, ampliable a 32 GB.
Almacenamiento: 512 GB SSD NVMe (mínimo) para sistema operativo y aplicaciones
Tarjeta gráfica (GPU): Gráficos integrados (Intel UHD / Iris Xe). 
Puertos y conectividad: USB 3.2 ×4, USB-C ×1, HDMI y DisplayPort, Ethernet Gigabit, Wi-Fi 5 o Wi-Fi 6, Bluetooth.
Seguridad y gestión: TPM 2.0, compatibilidad con cifrado de disco, soporte para gestión empresarial (Intel vPro).
Factor de forma: Torre mediana (Mid-Tower).
Fuente de poder: 500 W mínimo, certificación 80 Plus Bronze o superior.
Extras relevantes: Garantía mínima de 3 años, compatibilidad con doble monitor, sistema de refrigeración estándar para uso continuo, incluye teclado y mouse.</t>
    </r>
  </si>
  <si>
    <r>
      <rPr>
        <b/>
        <sz val="9"/>
        <rFont val="Calibri"/>
        <family val="2"/>
      </rPr>
      <t>ARO DE LUZ LED GRANDE 33 CM TRÍPODE 2MTS Y SOPORTE CELULAR 110V NEGRO BLANCO FRÍO</t>
    </r>
    <r>
      <rPr>
        <sz val="9"/>
        <rFont val="Calibri"/>
        <family val="2"/>
      </rPr>
      <t xml:space="preserve">
•	Descripción: Color de la estructura: Negro
•	Color de la luz: Blanco frío
•	Voltaje: 110V
•	Mínimo de temperatura de color de 3000K y máximo de 6000K.
•	Potencia de 55W.
•	Cuenta con dimmer.
•	Accesorios incluidos: trípode de 2 metros y soporte para celular.</t>
    </r>
  </si>
  <si>
    <t>VALOR UNITARIO
IVA INCLUIDO
ADVANTAGE MICROSYSTEMS COLOMBIA</t>
  </si>
  <si>
    <r>
      <rPr>
        <b/>
        <sz val="9"/>
        <rFont val="Calibri"/>
        <family val="2"/>
      </rPr>
      <t>PORTATIL / Gama Media</t>
    </r>
    <r>
      <rPr>
        <sz val="9"/>
        <rFont val="Calibri"/>
        <family val="2"/>
      </rPr>
      <t xml:space="preserve">
Procesador (CPU): Intel Core i5-13420H
Memoria (RAM): 16 GB GB DDR5 (según carga de database).
Almacenamiento: 512 GB SSD NVMe (rápido arranque, lectura/escritura alta).
Tarjeta de video (GPU): Integrada 
Puertos y conectividad: 2 puertos USB Tipo A, generación 3.0 o superior, 1 puerto USB Tipo C, con soporte de transferencia de datos generación 3.0 o superior + HDMI/DP
Red Gigabit Ethernet
Licecncia Windows 11pro - apto para dominio empresarial (preinstalado)</t>
    </r>
  </si>
  <si>
    <r>
      <rPr>
        <b/>
        <sz val="9"/>
        <rFont val="Calibri"/>
        <family val="2"/>
      </rPr>
      <t xml:space="preserve">IIMPRESORA / MULTIFUNCIONAL
</t>
    </r>
    <r>
      <rPr>
        <sz val="9"/>
        <rFont val="Calibri"/>
        <family val="2"/>
      </rPr>
      <t>Tecnología de impresión: Láser monocromática (electrofotográfica de alto rendimiento).
Funciones: Impresión, copiado, escaneo y fax (equipo 4 en 1).
Velocidad de impresión: ≥ 38 ppm en negro — óptima para alto volumen diario institucional.
Resolución de impresión: ≥ 1200 × 1200 dpi — calidad profesional para documentos administrativos y técnicos.
Memoria interna: ≥ 512 MB RAM — procesamiento eficiente de múltiples trabajos simultáneos.
Ciclo de trabajo mensual: ≤ 80,000 páginas (recomendado: 750–4,000 páginas) — apto para uso intensivo en oficina.
Capacidad de papel: Bandeja estándar de ≥ 350 hojas (250 principal + 100 multipropósito), ampliable hasta ≥ 900 hojas.
Alimentador automático (ADF): ≥ 50 hojas con escaneo dúplex de una sola pasada.
Escáner: Resolución óptica ≥ 1200 dpi — escaneo a correo, red, carpeta compartida y USB.
Conectividad: USB 2.0, Ethernet Gigabit, WiFi — compatible con redes empresariales (TCP/IP, SNMP).
Lenguajes de impresión: PCL 5c, PCL 6, PostScript 3, PDF directo.
Pantalla: Pantalla táctil a color ≥ 2.7” para gestión del equipo.
Seguridad: Impresión segura con PIN, autenticación de usuarios, administración remota (HP Web Jetadmin), protección de red.
Consumo energético: Certificación Energy Star — bajo consumo en entornos corporativos.
Consumibles: Tóner / Consumible de impresión: Cartucho de tóner original de características empresariales y alto rendimiento, con capacidad mínima de 8.000 páginas por unidad.
Extras relevantes: Impresión dúplex automática, escaneo dúplex de alta velocidad, compatibilidad con impresión móvil, bajo mantenimiento y alto desempeño en entornos multiusuario.</t>
    </r>
  </si>
  <si>
    <t>VALOR 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</si>
</sst>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7" x14ac:knownFonts="1">
    <font>
      <sz val="11"/>
      <color theme="1"/>
      <name val="Aptos Narrow"/>
      <family val="2"/>
      <scheme val="minor"/>
    </font>
    <font>
      <sz val="11"/>
      <color theme="1"/>
      <name val="Aptos Narrow"/>
      <family val="2"/>
      <scheme val="minor"/>
    </font>
    <font>
      <b/>
      <sz val="9"/>
      <name val="Calibri"/>
      <family val="2"/>
    </font>
    <font>
      <sz val="9"/>
      <name val="Calibri"/>
      <family val="2"/>
    </font>
    <font>
      <sz val="9"/>
      <color theme="1"/>
      <name val="Calibri"/>
      <family val="2"/>
    </font>
    <font>
      <b/>
      <sz val="9"/>
      <color theme="1"/>
      <name val="Calibri"/>
      <family val="2"/>
    </font>
    <font>
      <sz val="6"/>
      <color rgb="FF4D4D4D"/>
      <name val="Arial"/>
      <family val="2"/>
    </font>
  </fonts>
  <fills count="5">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68">
    <xf numFmtId="0" fontId="0" fillId="0" borderId="0" xfId="0"/>
    <xf numFmtId="0" fontId="3" fillId="0" borderId="0" xfId="0" applyFont="1" applyAlignment="1">
      <alignment horizontal="center" vertical="center" wrapText="1"/>
    </xf>
    <xf numFmtId="0" fontId="2" fillId="0" borderId="0" xfId="0" applyFont="1" applyAlignment="1">
      <alignment horizontal="center" vertical="center" wrapText="1"/>
    </xf>
    <xf numFmtId="0" fontId="3" fillId="0" borderId="3" xfId="0" applyFont="1" applyBorder="1" applyAlignment="1">
      <alignment horizontal="center" vertical="center" wrapText="1"/>
    </xf>
    <xf numFmtId="0" fontId="2" fillId="0" borderId="3"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164" fontId="3" fillId="0" borderId="1" xfId="1" applyNumberFormat="1"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vertical="center" wrapText="1"/>
    </xf>
    <xf numFmtId="164" fontId="3" fillId="0" borderId="2" xfId="1" applyNumberFormat="1"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4" xfId="0" applyFont="1" applyBorder="1" applyAlignment="1">
      <alignment horizontal="center" vertical="center" wrapText="1"/>
    </xf>
    <xf numFmtId="0" fontId="4" fillId="0" borderId="1" xfId="0" applyFont="1" applyBorder="1" applyAlignment="1">
      <alignment horizontal="center" vertical="center" wrapText="1"/>
    </xf>
    <xf numFmtId="44" fontId="3" fillId="0" borderId="1" xfId="1" applyFont="1" applyBorder="1" applyAlignment="1">
      <alignment horizontal="center" vertical="center" wrapText="1"/>
    </xf>
    <xf numFmtId="44" fontId="3" fillId="0" borderId="4" xfId="1" applyFont="1" applyBorder="1" applyAlignment="1">
      <alignment horizontal="center" vertical="center" wrapText="1"/>
    </xf>
    <xf numFmtId="44" fontId="3" fillId="0" borderId="1" xfId="0" applyNumberFormat="1" applyFont="1" applyBorder="1" applyAlignment="1">
      <alignment horizontal="center" vertical="center" wrapText="1"/>
    </xf>
    <xf numFmtId="44" fontId="3" fillId="0" borderId="2" xfId="0" applyNumberFormat="1" applyFont="1" applyBorder="1" applyAlignment="1">
      <alignment horizontal="center" vertical="center" wrapText="1"/>
    </xf>
    <xf numFmtId="44" fontId="3" fillId="0" borderId="3" xfId="0" applyNumberFormat="1" applyFont="1" applyBorder="1" applyAlignment="1">
      <alignment horizontal="center" vertical="center" wrapText="1"/>
    </xf>
    <xf numFmtId="164" fontId="3" fillId="0" borderId="3" xfId="1"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44" fontId="3" fillId="3" borderId="7" xfId="0" applyNumberFormat="1" applyFont="1" applyFill="1" applyBorder="1" applyAlignment="1">
      <alignment horizontal="center" vertical="center" wrapText="1"/>
    </xf>
    <xf numFmtId="164" fontId="3" fillId="3" borderId="8" xfId="1" applyNumberFormat="1"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164" fontId="2" fillId="4" borderId="1" xfId="1" applyNumberFormat="1" applyFont="1" applyFill="1" applyBorder="1" applyAlignment="1">
      <alignment horizontal="right" vertical="center" wrapText="1"/>
    </xf>
    <xf numFmtId="164" fontId="2" fillId="4" borderId="2" xfId="1" applyNumberFormat="1" applyFont="1" applyFill="1" applyBorder="1" applyAlignment="1">
      <alignment horizontal="center" vertical="center" wrapText="1"/>
    </xf>
    <xf numFmtId="164" fontId="2" fillId="4" borderId="1" xfId="1" applyNumberFormat="1" applyFont="1" applyFill="1" applyBorder="1" applyAlignment="1">
      <alignment horizontal="center" vertical="center" wrapText="1"/>
    </xf>
    <xf numFmtId="0" fontId="4" fillId="0" borderId="1" xfId="0" applyFont="1" applyBorder="1" applyAlignment="1">
      <alignment vertical="top" wrapText="1"/>
    </xf>
    <xf numFmtId="0" fontId="4" fillId="0" borderId="2" xfId="0" applyFont="1" applyBorder="1" applyAlignment="1">
      <alignment vertical="top" wrapText="1"/>
    </xf>
    <xf numFmtId="0" fontId="4" fillId="0" borderId="3" xfId="0" applyFont="1" applyBorder="1" applyAlignment="1">
      <alignment vertical="top" wrapText="1"/>
    </xf>
    <xf numFmtId="0" fontId="4" fillId="0" borderId="0" xfId="0" applyFont="1"/>
    <xf numFmtId="0" fontId="5" fillId="2" borderId="1" xfId="0" applyFont="1" applyFill="1" applyBorder="1" applyAlignment="1">
      <alignment horizontal="center" vertical="center" wrapText="1"/>
    </xf>
    <xf numFmtId="0" fontId="4" fillId="3" borderId="7" xfId="0" applyFont="1" applyFill="1" applyBorder="1"/>
    <xf numFmtId="0" fontId="4" fillId="3" borderId="8" xfId="0" applyFont="1" applyFill="1" applyBorder="1"/>
    <xf numFmtId="44" fontId="4" fillId="0" borderId="1" xfId="1" applyFont="1" applyFill="1" applyBorder="1" applyAlignment="1">
      <alignment vertical="center" wrapText="1"/>
    </xf>
    <xf numFmtId="0" fontId="4" fillId="0" borderId="2" xfId="0" applyFont="1" applyBorder="1" applyAlignment="1">
      <alignment horizontal="center" vertical="center" wrapText="1"/>
    </xf>
    <xf numFmtId="44" fontId="4" fillId="0" borderId="2" xfId="1" applyFont="1" applyFill="1" applyBorder="1" applyAlignment="1">
      <alignment vertical="center" wrapText="1"/>
    </xf>
    <xf numFmtId="44" fontId="5" fillId="4" borderId="1" xfId="1" applyFont="1" applyFill="1" applyBorder="1" applyAlignment="1">
      <alignment horizontal="right" vertical="center" wrapText="1"/>
    </xf>
    <xf numFmtId="44" fontId="3" fillId="3" borderId="7" xfId="1" applyFont="1" applyFill="1" applyBorder="1"/>
    <xf numFmtId="44" fontId="3" fillId="3" borderId="7" xfId="1" applyFont="1" applyFill="1" applyBorder="1" applyAlignment="1">
      <alignment vertical="center" wrapText="1"/>
    </xf>
    <xf numFmtId="44" fontId="3" fillId="3" borderId="8" xfId="1" applyFont="1" applyFill="1" applyBorder="1" applyAlignment="1">
      <alignment vertical="center" wrapText="1"/>
    </xf>
    <xf numFmtId="0" fontId="4" fillId="0" borderId="3" xfId="0" applyFont="1" applyBorder="1" applyAlignment="1">
      <alignment horizontal="center" vertical="center" wrapText="1"/>
    </xf>
    <xf numFmtId="44" fontId="4" fillId="0" borderId="3" xfId="1" applyFont="1" applyFill="1" applyBorder="1" applyAlignment="1">
      <alignment vertical="center" wrapText="1"/>
    </xf>
    <xf numFmtId="44" fontId="5" fillId="2" borderId="8" xfId="0" applyNumberFormat="1" applyFont="1" applyFill="1" applyBorder="1"/>
    <xf numFmtId="44" fontId="5" fillId="2" borderId="1" xfId="0" applyNumberFormat="1" applyFont="1" applyFill="1" applyBorder="1"/>
    <xf numFmtId="0" fontId="3" fillId="0" borderId="6" xfId="0" applyFont="1" applyBorder="1" applyAlignment="1">
      <alignment horizontal="center" vertical="center" wrapText="1"/>
    </xf>
    <xf numFmtId="44" fontId="3" fillId="0" borderId="6" xfId="1" applyFont="1" applyBorder="1" applyAlignment="1">
      <alignment horizontal="center" vertical="center" wrapText="1"/>
    </xf>
    <xf numFmtId="0" fontId="3" fillId="0" borderId="5" xfId="0" applyFont="1" applyBorder="1" applyAlignment="1">
      <alignment horizontal="center" vertical="center" wrapText="1"/>
    </xf>
    <xf numFmtId="44" fontId="3" fillId="0" borderId="5" xfId="1" applyFont="1" applyBorder="1" applyAlignment="1">
      <alignment horizontal="center" vertical="center" wrapText="1"/>
    </xf>
    <xf numFmtId="44" fontId="3" fillId="0" borderId="2" xfId="1" applyFont="1" applyBorder="1" applyAlignment="1">
      <alignment horizontal="center" vertical="center" wrapText="1"/>
    </xf>
    <xf numFmtId="44" fontId="4" fillId="0" borderId="0" xfId="0" applyNumberFormat="1" applyFont="1"/>
    <xf numFmtId="3" fontId="6" fillId="0" borderId="0" xfId="0" applyNumberFormat="1" applyFont="1"/>
    <xf numFmtId="0" fontId="5" fillId="2" borderId="1" xfId="0" applyFont="1" applyFill="1" applyBorder="1" applyAlignment="1">
      <alignment horizontal="center"/>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2" borderId="4" xfId="0" applyFont="1" applyFill="1" applyBorder="1" applyAlignment="1">
      <alignment horizontal="center"/>
    </xf>
    <xf numFmtId="0" fontId="5" fillId="2" borderId="7" xfId="0" applyFont="1" applyFill="1" applyBorder="1" applyAlignment="1">
      <alignment horizontal="center"/>
    </xf>
    <xf numFmtId="0" fontId="5" fillId="4" borderId="1"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4" borderId="1" xfId="0" applyFont="1" applyFill="1" applyBorder="1" applyAlignment="1">
      <alignment horizontal="right" vertical="center" wrapText="1"/>
    </xf>
    <xf numFmtId="0" fontId="2" fillId="4" borderId="4" xfId="0" applyFont="1" applyFill="1" applyBorder="1" applyAlignment="1">
      <alignment horizontal="right" vertical="center" wrapText="1"/>
    </xf>
    <xf numFmtId="0" fontId="2" fillId="4" borderId="7" xfId="0" applyFont="1" applyFill="1" applyBorder="1" applyAlignment="1">
      <alignment horizontal="right" vertical="center" wrapText="1"/>
    </xf>
    <xf numFmtId="0" fontId="2" fillId="4" borderId="8" xfId="0" applyFont="1" applyFill="1" applyBorder="1" applyAlignment="1">
      <alignment horizontal="right" vertical="center" wrapText="1"/>
    </xf>
  </cellXfs>
  <cellStyles count="3">
    <cellStyle name="Moneda" xfId="1" builtinId="4"/>
    <cellStyle name="Moneda [0] 2" xfId="2" xr:uid="{72C11AF5-6148-4F85-9A15-2A5AC2FE738B}"/>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B57DB-9070-44EE-9238-0BD85AABC324}">
  <dimension ref="A1:I30"/>
  <sheetViews>
    <sheetView topLeftCell="A2" zoomScale="80" zoomScaleNormal="80" workbookViewId="0">
      <selection activeCell="K13" sqref="K1:K1048576"/>
    </sheetView>
  </sheetViews>
  <sheetFormatPr baseColWidth="10" defaultColWidth="3.453125" defaultRowHeight="12" x14ac:dyDescent="0.35"/>
  <cols>
    <col min="1" max="1" width="4.36328125" style="1" bestFit="1" customWidth="1"/>
    <col min="2" max="2" width="80.81640625" style="1" bestFit="1" customWidth="1"/>
    <col min="3" max="3" width="8.6328125" style="1" bestFit="1" customWidth="1"/>
    <col min="4" max="4" width="8.08984375" style="1" bestFit="1" customWidth="1"/>
    <col min="5" max="7" width="12.81640625" style="1" customWidth="1"/>
    <col min="8" max="8" width="12.1796875" style="1" customWidth="1"/>
    <col min="9" max="9" width="11.36328125" style="1" customWidth="1"/>
    <col min="10" max="10" width="3.453125" style="1" customWidth="1"/>
    <col min="11" max="16384" width="3.453125" style="1"/>
  </cols>
  <sheetData>
    <row r="1" spans="1:9" x14ac:dyDescent="0.35">
      <c r="A1" s="60" t="s">
        <v>36</v>
      </c>
      <c r="B1" s="60"/>
      <c r="C1" s="60"/>
      <c r="D1" s="60"/>
      <c r="E1" s="60"/>
      <c r="F1" s="60"/>
      <c r="G1" s="60"/>
      <c r="H1" s="60"/>
      <c r="I1" s="60"/>
    </row>
    <row r="2" spans="1:9" s="2" customFormat="1" ht="60" x14ac:dyDescent="0.35">
      <c r="A2" s="20" t="s">
        <v>0</v>
      </c>
      <c r="B2" s="20" t="s">
        <v>1</v>
      </c>
      <c r="C2" s="20" t="s">
        <v>2</v>
      </c>
      <c r="D2" s="20" t="s">
        <v>3</v>
      </c>
      <c r="E2" s="20" t="s">
        <v>25</v>
      </c>
      <c r="F2" s="20" t="s">
        <v>27</v>
      </c>
      <c r="G2" s="20" t="s">
        <v>29</v>
      </c>
      <c r="H2" s="20" t="s">
        <v>23</v>
      </c>
      <c r="I2" s="20" t="s">
        <v>24</v>
      </c>
    </row>
    <row r="3" spans="1:9" s="2" customFormat="1" x14ac:dyDescent="0.35">
      <c r="A3" s="61" t="s">
        <v>4</v>
      </c>
      <c r="B3" s="61"/>
      <c r="C3" s="61"/>
      <c r="D3" s="61"/>
      <c r="E3" s="61"/>
      <c r="F3" s="61"/>
      <c r="G3" s="61"/>
      <c r="H3" s="61"/>
      <c r="I3" s="61"/>
    </row>
    <row r="4" spans="1:9" s="2" customFormat="1" ht="132" x14ac:dyDescent="0.35">
      <c r="A4" s="3">
        <v>1</v>
      </c>
      <c r="B4" s="4" t="s">
        <v>48</v>
      </c>
      <c r="C4" s="3" t="s">
        <v>5</v>
      </c>
      <c r="D4" s="5">
        <v>3</v>
      </c>
      <c r="E4" s="14">
        <v>6789792</v>
      </c>
      <c r="F4" s="14">
        <v>6635000</v>
      </c>
      <c r="G4" s="14">
        <v>6837208</v>
      </c>
      <c r="H4" s="16">
        <f t="shared" ref="H4:H10" si="0">AVERAGE(E4:G4)</f>
        <v>6754000</v>
      </c>
      <c r="I4" s="7">
        <f t="shared" ref="I4:I10" si="1">H4*D4</f>
        <v>20262000</v>
      </c>
    </row>
    <row r="5" spans="1:9" ht="108" x14ac:dyDescent="0.35">
      <c r="A5" s="5">
        <v>2</v>
      </c>
      <c r="B5" s="6" t="s">
        <v>51</v>
      </c>
      <c r="C5" s="5" t="s">
        <v>5</v>
      </c>
      <c r="D5" s="12">
        <v>1</v>
      </c>
      <c r="E5" s="15">
        <v>6583000</v>
      </c>
      <c r="F5" s="14">
        <v>6420000</v>
      </c>
      <c r="G5" s="14">
        <v>6479214</v>
      </c>
      <c r="H5" s="16">
        <f t="shared" si="0"/>
        <v>6494071.333333333</v>
      </c>
      <c r="I5" s="7">
        <f t="shared" si="1"/>
        <v>6494071.333333333</v>
      </c>
    </row>
    <row r="6" spans="1:9" ht="204" x14ac:dyDescent="0.35">
      <c r="A6" s="5">
        <v>3</v>
      </c>
      <c r="B6" s="6" t="s">
        <v>9</v>
      </c>
      <c r="C6" s="5" t="s">
        <v>5</v>
      </c>
      <c r="D6" s="5">
        <v>1</v>
      </c>
      <c r="E6" s="14">
        <v>7364980</v>
      </c>
      <c r="F6" s="14">
        <v>7412000</v>
      </c>
      <c r="G6" s="14">
        <v>7123020</v>
      </c>
      <c r="H6" s="16">
        <f t="shared" si="0"/>
        <v>7300000</v>
      </c>
      <c r="I6" s="7">
        <f t="shared" si="1"/>
        <v>7300000</v>
      </c>
    </row>
    <row r="7" spans="1:9" ht="240" x14ac:dyDescent="0.35">
      <c r="A7" s="5">
        <v>4</v>
      </c>
      <c r="B7" s="6" t="s">
        <v>52</v>
      </c>
      <c r="C7" s="5" t="s">
        <v>5</v>
      </c>
      <c r="D7" s="12">
        <v>3</v>
      </c>
      <c r="E7" s="15">
        <v>3933260</v>
      </c>
      <c r="F7" s="15">
        <v>3740000</v>
      </c>
      <c r="G7" s="15">
        <v>3780674</v>
      </c>
      <c r="H7" s="16">
        <f t="shared" si="0"/>
        <v>3817978</v>
      </c>
      <c r="I7" s="7">
        <f t="shared" si="1"/>
        <v>11453934</v>
      </c>
    </row>
    <row r="8" spans="1:9" ht="240" x14ac:dyDescent="0.35">
      <c r="A8" s="8">
        <v>5</v>
      </c>
      <c r="B8" s="9" t="s">
        <v>10</v>
      </c>
      <c r="C8" s="5" t="s">
        <v>5</v>
      </c>
      <c r="D8" s="12">
        <v>1</v>
      </c>
      <c r="E8" s="15">
        <v>4362985</v>
      </c>
      <c r="F8" s="15">
        <v>4415000</v>
      </c>
      <c r="G8" s="15">
        <v>4278015</v>
      </c>
      <c r="H8" s="16">
        <f t="shared" si="0"/>
        <v>4352000</v>
      </c>
      <c r="I8" s="7">
        <f t="shared" si="1"/>
        <v>4352000</v>
      </c>
    </row>
    <row r="9" spans="1:9" ht="240" x14ac:dyDescent="0.35">
      <c r="A9" s="8">
        <v>6</v>
      </c>
      <c r="B9" s="9" t="s">
        <v>11</v>
      </c>
      <c r="C9" s="5" t="s">
        <v>5</v>
      </c>
      <c r="D9" s="12">
        <v>1</v>
      </c>
      <c r="E9" s="15">
        <v>14740775</v>
      </c>
      <c r="F9" s="15">
        <v>14723000</v>
      </c>
      <c r="G9" s="15">
        <v>14096225</v>
      </c>
      <c r="H9" s="16">
        <f t="shared" si="0"/>
        <v>14520000</v>
      </c>
      <c r="I9" s="7">
        <f t="shared" si="1"/>
        <v>14520000</v>
      </c>
    </row>
    <row r="10" spans="1:9" ht="240" x14ac:dyDescent="0.35">
      <c r="A10" s="8">
        <v>7</v>
      </c>
      <c r="B10" s="9" t="s">
        <v>12</v>
      </c>
      <c r="C10" s="8" t="s">
        <v>5</v>
      </c>
      <c r="D10" s="45">
        <v>3</v>
      </c>
      <c r="E10" s="46">
        <v>6223870</v>
      </c>
      <c r="F10" s="46">
        <v>6232000</v>
      </c>
      <c r="G10" s="46">
        <v>5994130</v>
      </c>
      <c r="H10" s="17">
        <f t="shared" si="0"/>
        <v>6150000</v>
      </c>
      <c r="I10" s="10">
        <f t="shared" si="1"/>
        <v>18450000</v>
      </c>
    </row>
    <row r="11" spans="1:9" x14ac:dyDescent="0.35">
      <c r="A11" s="64" t="s">
        <v>37</v>
      </c>
      <c r="B11" s="64"/>
      <c r="C11" s="64"/>
      <c r="D11" s="64"/>
      <c r="E11" s="64"/>
      <c r="F11" s="64"/>
      <c r="G11" s="64"/>
      <c r="H11" s="64"/>
      <c r="I11" s="24">
        <f>SUM(I4:I10)</f>
        <v>82832005.333333328</v>
      </c>
    </row>
    <row r="12" spans="1:9" x14ac:dyDescent="0.35">
      <c r="A12" s="62" t="s">
        <v>6</v>
      </c>
      <c r="B12" s="63"/>
      <c r="C12" s="63"/>
      <c r="D12" s="63"/>
      <c r="E12" s="63"/>
      <c r="F12" s="63"/>
      <c r="G12" s="63"/>
      <c r="H12" s="21"/>
      <c r="I12" s="22"/>
    </row>
    <row r="13" spans="1:9" ht="240" x14ac:dyDescent="0.35">
      <c r="A13" s="3">
        <v>8</v>
      </c>
      <c r="B13" s="6" t="s">
        <v>52</v>
      </c>
      <c r="C13" s="3" t="s">
        <v>5</v>
      </c>
      <c r="D13" s="47">
        <v>1</v>
      </c>
      <c r="E13" s="48">
        <v>3983300</v>
      </c>
      <c r="F13" s="15">
        <v>3740000</v>
      </c>
      <c r="G13" s="15">
        <v>3780674</v>
      </c>
      <c r="H13" s="18">
        <f>AVERAGE(E13:G13)</f>
        <v>3834658</v>
      </c>
      <c r="I13" s="19">
        <f>H13*D13</f>
        <v>3834658</v>
      </c>
    </row>
    <row r="14" spans="1:9" ht="108" x14ac:dyDescent="0.35">
      <c r="A14" s="5">
        <v>9</v>
      </c>
      <c r="B14" s="6" t="s">
        <v>51</v>
      </c>
      <c r="C14" s="5" t="s">
        <v>5</v>
      </c>
      <c r="D14" s="8">
        <v>8</v>
      </c>
      <c r="E14" s="49">
        <v>6583000</v>
      </c>
      <c r="F14" s="14">
        <v>6420000</v>
      </c>
      <c r="G14" s="14">
        <v>6479214</v>
      </c>
      <c r="H14" s="16">
        <f>AVERAGE(E14:G14)</f>
        <v>6494071.333333333</v>
      </c>
      <c r="I14" s="7">
        <f>H14*D14</f>
        <v>51952570.666666664</v>
      </c>
    </row>
    <row r="15" spans="1:9" ht="48" x14ac:dyDescent="0.35">
      <c r="A15" s="13">
        <v>10</v>
      </c>
      <c r="B15" s="27" t="s">
        <v>44</v>
      </c>
      <c r="C15" s="5" t="s">
        <v>5</v>
      </c>
      <c r="D15" s="13">
        <v>3</v>
      </c>
      <c r="E15" s="34">
        <v>1793466</v>
      </c>
      <c r="F15" s="34">
        <v>1970000</v>
      </c>
      <c r="G15" s="34">
        <v>1810534</v>
      </c>
      <c r="H15" s="34">
        <f>AVERAGE(E15:G15)</f>
        <v>1858000</v>
      </c>
      <c r="I15" s="34">
        <f>H15*D15</f>
        <v>5574000</v>
      </c>
    </row>
    <row r="16" spans="1:9" ht="72" x14ac:dyDescent="0.35">
      <c r="A16" s="8">
        <v>11</v>
      </c>
      <c r="B16" s="9" t="s">
        <v>13</v>
      </c>
      <c r="C16" s="8" t="s">
        <v>5</v>
      </c>
      <c r="D16" s="45">
        <v>19</v>
      </c>
      <c r="E16" s="46">
        <v>531900</v>
      </c>
      <c r="F16" s="46">
        <v>716000</v>
      </c>
      <c r="G16" s="46">
        <v>582100</v>
      </c>
      <c r="H16" s="17">
        <f>AVERAGE(E16:G16)</f>
        <v>610000</v>
      </c>
      <c r="I16" s="10">
        <f>H16*D16</f>
        <v>11590000</v>
      </c>
    </row>
    <row r="17" spans="1:9" x14ac:dyDescent="0.35">
      <c r="A17" s="65" t="s">
        <v>38</v>
      </c>
      <c r="B17" s="66"/>
      <c r="C17" s="66"/>
      <c r="D17" s="66"/>
      <c r="E17" s="66"/>
      <c r="F17" s="66"/>
      <c r="G17" s="66"/>
      <c r="H17" s="67"/>
      <c r="I17" s="25">
        <f>SUM(I13:I16)</f>
        <v>72951228.666666657</v>
      </c>
    </row>
    <row r="18" spans="1:9" x14ac:dyDescent="0.35">
      <c r="A18" s="62" t="s">
        <v>7</v>
      </c>
      <c r="B18" s="63"/>
      <c r="C18" s="63"/>
      <c r="D18" s="63"/>
      <c r="E18" s="63"/>
      <c r="F18" s="63"/>
      <c r="G18" s="63"/>
      <c r="H18" s="21"/>
      <c r="I18" s="22"/>
    </row>
    <row r="19" spans="1:9" ht="180" x14ac:dyDescent="0.35">
      <c r="A19" s="5">
        <v>12</v>
      </c>
      <c r="B19" s="6" t="s">
        <v>14</v>
      </c>
      <c r="C19" s="5" t="s">
        <v>5</v>
      </c>
      <c r="D19" s="5">
        <v>6</v>
      </c>
      <c r="E19" s="14">
        <v>1088600</v>
      </c>
      <c r="F19" s="14">
        <v>998000</v>
      </c>
      <c r="G19" s="14">
        <v>1123400</v>
      </c>
      <c r="H19" s="16">
        <f t="shared" ref="H19:H28" si="2">AVERAGE(E19:G19)</f>
        <v>1070000</v>
      </c>
      <c r="I19" s="7">
        <f t="shared" ref="I19:I28" si="3">H19*D19</f>
        <v>6420000</v>
      </c>
    </row>
    <row r="20" spans="1:9" ht="348" x14ac:dyDescent="0.35">
      <c r="A20" s="5">
        <v>13</v>
      </c>
      <c r="B20" s="6" t="s">
        <v>15</v>
      </c>
      <c r="C20" s="5" t="s">
        <v>5</v>
      </c>
      <c r="D20" s="12">
        <v>8</v>
      </c>
      <c r="E20" s="15">
        <v>2702880</v>
      </c>
      <c r="F20" s="15">
        <v>2874000</v>
      </c>
      <c r="G20" s="15">
        <v>3153120</v>
      </c>
      <c r="H20" s="16">
        <f t="shared" si="2"/>
        <v>2910000</v>
      </c>
      <c r="I20" s="7">
        <f t="shared" si="3"/>
        <v>23280000</v>
      </c>
    </row>
    <row r="21" spans="1:9" ht="60" x14ac:dyDescent="0.35">
      <c r="A21" s="5">
        <v>14</v>
      </c>
      <c r="B21" s="6" t="s">
        <v>16</v>
      </c>
      <c r="C21" s="5" t="s">
        <v>5</v>
      </c>
      <c r="D21" s="12">
        <v>10</v>
      </c>
      <c r="E21" s="15">
        <v>450990</v>
      </c>
      <c r="F21" s="15">
        <v>437000</v>
      </c>
      <c r="G21" s="15">
        <v>462010</v>
      </c>
      <c r="H21" s="16">
        <f t="shared" si="2"/>
        <v>450000</v>
      </c>
      <c r="I21" s="7">
        <f t="shared" si="3"/>
        <v>4500000</v>
      </c>
    </row>
    <row r="22" spans="1:9" ht="60" x14ac:dyDescent="0.35">
      <c r="A22" s="5">
        <v>15</v>
      </c>
      <c r="B22" s="6" t="s">
        <v>17</v>
      </c>
      <c r="C22" s="5" t="s">
        <v>5</v>
      </c>
      <c r="D22" s="5">
        <v>10</v>
      </c>
      <c r="E22" s="14">
        <v>306220</v>
      </c>
      <c r="F22" s="14">
        <v>289000</v>
      </c>
      <c r="G22" s="14">
        <v>304780</v>
      </c>
      <c r="H22" s="16">
        <f t="shared" si="2"/>
        <v>300000</v>
      </c>
      <c r="I22" s="7">
        <f t="shared" si="3"/>
        <v>3000000</v>
      </c>
    </row>
    <row r="23" spans="1:9" ht="144" x14ac:dyDescent="0.35">
      <c r="A23" s="5">
        <v>16</v>
      </c>
      <c r="B23" s="11" t="s">
        <v>18</v>
      </c>
      <c r="C23" s="5" t="s">
        <v>5</v>
      </c>
      <c r="D23" s="12">
        <v>8</v>
      </c>
      <c r="E23" s="15">
        <v>3058500</v>
      </c>
      <c r="F23" s="15">
        <v>3028000</v>
      </c>
      <c r="G23" s="15">
        <v>2910500</v>
      </c>
      <c r="H23" s="16">
        <f t="shared" si="2"/>
        <v>2999000</v>
      </c>
      <c r="I23" s="7">
        <f t="shared" si="3"/>
        <v>23992000</v>
      </c>
    </row>
    <row r="24" spans="1:9" ht="108" x14ac:dyDescent="0.35">
      <c r="A24" s="5">
        <v>17</v>
      </c>
      <c r="B24" s="11" t="s">
        <v>19</v>
      </c>
      <c r="C24" s="5" t="s">
        <v>5</v>
      </c>
      <c r="D24" s="12">
        <v>6</v>
      </c>
      <c r="E24" s="15">
        <v>518300</v>
      </c>
      <c r="F24" s="15">
        <v>598000</v>
      </c>
      <c r="G24" s="15">
        <v>503700</v>
      </c>
      <c r="H24" s="16">
        <f t="shared" si="2"/>
        <v>540000</v>
      </c>
      <c r="I24" s="7">
        <f t="shared" si="3"/>
        <v>3240000</v>
      </c>
    </row>
    <row r="25" spans="1:9" ht="96" x14ac:dyDescent="0.35">
      <c r="A25" s="5">
        <v>18</v>
      </c>
      <c r="B25" s="11" t="s">
        <v>49</v>
      </c>
      <c r="C25" s="5" t="s">
        <v>5</v>
      </c>
      <c r="D25" s="12">
        <v>1</v>
      </c>
      <c r="E25" s="15">
        <v>181900</v>
      </c>
      <c r="F25" s="15">
        <v>240000</v>
      </c>
      <c r="G25" s="15">
        <v>178100</v>
      </c>
      <c r="H25" s="16">
        <f t="shared" si="2"/>
        <v>200000</v>
      </c>
      <c r="I25" s="7">
        <f t="shared" si="3"/>
        <v>200000</v>
      </c>
    </row>
    <row r="26" spans="1:9" ht="84" x14ac:dyDescent="0.35">
      <c r="A26" s="5">
        <v>19</v>
      </c>
      <c r="B26" s="11" t="s">
        <v>20</v>
      </c>
      <c r="C26" s="5" t="s">
        <v>5</v>
      </c>
      <c r="D26" s="12">
        <v>1</v>
      </c>
      <c r="E26" s="15">
        <v>2336200</v>
      </c>
      <c r="F26" s="15">
        <v>2530000</v>
      </c>
      <c r="G26" s="15">
        <v>2267800</v>
      </c>
      <c r="H26" s="16">
        <f t="shared" si="2"/>
        <v>2378000</v>
      </c>
      <c r="I26" s="7">
        <f t="shared" si="3"/>
        <v>2378000</v>
      </c>
    </row>
    <row r="27" spans="1:9" ht="108" x14ac:dyDescent="0.35">
      <c r="A27" s="5">
        <v>20</v>
      </c>
      <c r="B27" s="11" t="s">
        <v>21</v>
      </c>
      <c r="C27" s="5" t="s">
        <v>5</v>
      </c>
      <c r="D27" s="12">
        <v>1</v>
      </c>
      <c r="E27" s="15">
        <v>386870</v>
      </c>
      <c r="F27" s="15">
        <v>399000</v>
      </c>
      <c r="G27" s="15">
        <v>345130</v>
      </c>
      <c r="H27" s="16">
        <f t="shared" si="2"/>
        <v>377000</v>
      </c>
      <c r="I27" s="7">
        <f t="shared" si="3"/>
        <v>377000</v>
      </c>
    </row>
    <row r="28" spans="1:9" ht="144" x14ac:dyDescent="0.35">
      <c r="A28" s="5">
        <v>21</v>
      </c>
      <c r="B28" s="11" t="s">
        <v>22</v>
      </c>
      <c r="C28" s="5" t="s">
        <v>5</v>
      </c>
      <c r="D28" s="12">
        <v>1</v>
      </c>
      <c r="E28" s="15">
        <v>2486000</v>
      </c>
      <c r="F28" s="15">
        <v>2717000</v>
      </c>
      <c r="G28" s="15">
        <v>2477000</v>
      </c>
      <c r="H28" s="16">
        <f t="shared" si="2"/>
        <v>2560000</v>
      </c>
      <c r="I28" s="7">
        <f t="shared" si="3"/>
        <v>2560000</v>
      </c>
    </row>
    <row r="29" spans="1:9" x14ac:dyDescent="0.35">
      <c r="A29" s="65" t="s">
        <v>39</v>
      </c>
      <c r="B29" s="66"/>
      <c r="C29" s="66"/>
      <c r="D29" s="66"/>
      <c r="E29" s="66"/>
      <c r="F29" s="66"/>
      <c r="G29" s="66"/>
      <c r="H29" s="67"/>
      <c r="I29" s="26">
        <f>SUM(I19:I28)</f>
        <v>69947000</v>
      </c>
    </row>
    <row r="30" spans="1:9" x14ac:dyDescent="0.35">
      <c r="A30" s="60" t="s">
        <v>30</v>
      </c>
      <c r="B30" s="60"/>
      <c r="C30" s="60"/>
      <c r="D30" s="60"/>
      <c r="E30" s="60"/>
      <c r="F30" s="60"/>
      <c r="G30" s="60"/>
      <c r="H30" s="60"/>
      <c r="I30" s="23">
        <f>I11+I17+I29</f>
        <v>225730234</v>
      </c>
    </row>
  </sheetData>
  <mergeCells count="8">
    <mergeCell ref="A1:I1"/>
    <mergeCell ref="A3:I3"/>
    <mergeCell ref="A18:G18"/>
    <mergeCell ref="A12:G12"/>
    <mergeCell ref="A30:H30"/>
    <mergeCell ref="A11:H11"/>
    <mergeCell ref="A17:H17"/>
    <mergeCell ref="A29:H29"/>
  </mergeCells>
  <pageMargins left="0.7" right="0.7" top="0.75" bottom="0.75" header="0.3" footer="0.3"/>
  <pageSetup orientation="portrait" horizontalDpi="30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F5BB4-4D64-4615-B891-C51774F45BFF}">
  <dimension ref="A1:I25"/>
  <sheetViews>
    <sheetView tabSelected="1" topLeftCell="A5" zoomScale="80" zoomScaleNormal="80" workbookViewId="0">
      <selection activeCell="J11" sqref="J11"/>
    </sheetView>
  </sheetViews>
  <sheetFormatPr baseColWidth="10" defaultColWidth="10.81640625" defaultRowHeight="12" x14ac:dyDescent="0.3"/>
  <cols>
    <col min="1" max="1" width="4.36328125" style="30" bestFit="1" customWidth="1"/>
    <col min="2" max="2" width="92.08984375" style="30" customWidth="1"/>
    <col min="3" max="3" width="8.08984375" style="30" bestFit="1" customWidth="1"/>
    <col min="4" max="6" width="12.81640625" style="30" bestFit="1" customWidth="1"/>
    <col min="7" max="7" width="13.6328125" style="30" bestFit="1" customWidth="1"/>
    <col min="8" max="8" width="13.453125" style="30" bestFit="1" customWidth="1"/>
    <col min="9" max="9" width="11.7265625" style="30" bestFit="1" customWidth="1"/>
    <col min="10" max="16384" width="10.81640625" style="30"/>
  </cols>
  <sheetData>
    <row r="1" spans="1:8" x14ac:dyDescent="0.3">
      <c r="A1" s="53" t="s">
        <v>40</v>
      </c>
      <c r="B1" s="53"/>
      <c r="C1" s="53"/>
      <c r="D1" s="53"/>
      <c r="E1" s="53"/>
      <c r="F1" s="53"/>
      <c r="G1" s="53"/>
      <c r="H1" s="53"/>
    </row>
    <row r="2" spans="1:8" ht="60" x14ac:dyDescent="0.3">
      <c r="A2" s="31" t="s">
        <v>0</v>
      </c>
      <c r="B2" s="31" t="s">
        <v>1</v>
      </c>
      <c r="C2" s="31" t="s">
        <v>3</v>
      </c>
      <c r="D2" s="31" t="s">
        <v>26</v>
      </c>
      <c r="E2" s="31" t="s">
        <v>28</v>
      </c>
      <c r="F2" s="31" t="s">
        <v>50</v>
      </c>
      <c r="G2" s="31" t="s">
        <v>31</v>
      </c>
      <c r="H2" s="31" t="s">
        <v>53</v>
      </c>
    </row>
    <row r="3" spans="1:8" x14ac:dyDescent="0.3">
      <c r="A3" s="54" t="s">
        <v>8</v>
      </c>
      <c r="B3" s="54"/>
      <c r="C3" s="54"/>
      <c r="D3" s="54"/>
      <c r="E3" s="32"/>
      <c r="F3" s="32"/>
      <c r="G3" s="32"/>
      <c r="H3" s="33"/>
    </row>
    <row r="4" spans="1:8" ht="84" x14ac:dyDescent="0.3">
      <c r="A4" s="13">
        <v>1</v>
      </c>
      <c r="B4" s="27" t="s">
        <v>47</v>
      </c>
      <c r="C4" s="13">
        <v>1</v>
      </c>
      <c r="D4" s="34">
        <v>4639000</v>
      </c>
      <c r="E4" s="34">
        <v>4370000</v>
      </c>
      <c r="F4" s="34">
        <v>4023000</v>
      </c>
      <c r="G4" s="34">
        <f>AVERAGE(D4:F4)</f>
        <v>4344000</v>
      </c>
      <c r="H4" s="34">
        <f>G4*C4</f>
        <v>4344000</v>
      </c>
    </row>
    <row r="5" spans="1:8" ht="60" x14ac:dyDescent="0.3">
      <c r="A5" s="13">
        <v>2</v>
      </c>
      <c r="B5" s="27" t="s">
        <v>41</v>
      </c>
      <c r="C5" s="13">
        <v>1</v>
      </c>
      <c r="D5" s="34">
        <v>7332200</v>
      </c>
      <c r="E5" s="34">
        <v>7260000</v>
      </c>
      <c r="F5" s="34">
        <v>7412800</v>
      </c>
      <c r="G5" s="34">
        <f t="shared" ref="G5:G12" si="0">AVERAGE(D5:F5)</f>
        <v>7335000</v>
      </c>
      <c r="H5" s="34">
        <f t="shared" ref="H5:H12" si="1">G5*C5</f>
        <v>7335000</v>
      </c>
    </row>
    <row r="6" spans="1:8" ht="48" x14ac:dyDescent="0.3">
      <c r="A6" s="13">
        <v>3</v>
      </c>
      <c r="B6" s="27" t="s">
        <v>42</v>
      </c>
      <c r="C6" s="13">
        <v>4</v>
      </c>
      <c r="D6" s="34">
        <v>9236380</v>
      </c>
      <c r="E6" s="34">
        <v>9576000</v>
      </c>
      <c r="F6" s="34">
        <v>9237620</v>
      </c>
      <c r="G6" s="34">
        <f t="shared" si="0"/>
        <v>9350000</v>
      </c>
      <c r="H6" s="34">
        <f t="shared" si="1"/>
        <v>37400000</v>
      </c>
    </row>
    <row r="7" spans="1:8" ht="36" x14ac:dyDescent="0.3">
      <c r="A7" s="13">
        <v>4</v>
      </c>
      <c r="B7" s="27" t="s">
        <v>43</v>
      </c>
      <c r="C7" s="13">
        <v>4</v>
      </c>
      <c r="D7" s="34">
        <v>251681</v>
      </c>
      <c r="E7" s="34">
        <v>278000</v>
      </c>
      <c r="F7" s="34">
        <v>250319</v>
      </c>
      <c r="G7" s="34">
        <f t="shared" si="0"/>
        <v>260000</v>
      </c>
      <c r="H7" s="34">
        <f t="shared" si="1"/>
        <v>1040000</v>
      </c>
    </row>
    <row r="8" spans="1:8" ht="38.5" customHeight="1" x14ac:dyDescent="0.3">
      <c r="A8" s="13">
        <v>5</v>
      </c>
      <c r="B8" s="27" t="s">
        <v>44</v>
      </c>
      <c r="C8" s="13">
        <v>1</v>
      </c>
      <c r="D8" s="34">
        <v>1793466</v>
      </c>
      <c r="E8" s="34">
        <v>1970000</v>
      </c>
      <c r="F8" s="34">
        <v>1810534</v>
      </c>
      <c r="G8" s="34">
        <f t="shared" si="0"/>
        <v>1858000</v>
      </c>
      <c r="H8" s="34">
        <f t="shared" si="1"/>
        <v>1858000</v>
      </c>
    </row>
    <row r="9" spans="1:8" ht="36" x14ac:dyDescent="0.3">
      <c r="A9" s="35">
        <v>6</v>
      </c>
      <c r="B9" s="28" t="s">
        <v>45</v>
      </c>
      <c r="C9" s="35">
        <v>1</v>
      </c>
      <c r="D9" s="36">
        <v>3088000</v>
      </c>
      <c r="E9" s="36">
        <v>3320000</v>
      </c>
      <c r="F9" s="36">
        <v>2976000</v>
      </c>
      <c r="G9" s="36">
        <f t="shared" si="0"/>
        <v>3128000</v>
      </c>
      <c r="H9" s="36">
        <f t="shared" si="1"/>
        <v>3128000</v>
      </c>
    </row>
    <row r="10" spans="1:8" x14ac:dyDescent="0.3">
      <c r="A10" s="59" t="s">
        <v>34</v>
      </c>
      <c r="B10" s="59"/>
      <c r="C10" s="59"/>
      <c r="D10" s="59"/>
      <c r="E10" s="59"/>
      <c r="F10" s="59"/>
      <c r="G10" s="59"/>
      <c r="H10" s="37">
        <f>SUM(H4:H9)</f>
        <v>55105000</v>
      </c>
    </row>
    <row r="11" spans="1:8" x14ac:dyDescent="0.3">
      <c r="A11" s="55" t="s">
        <v>32</v>
      </c>
      <c r="B11" s="56"/>
      <c r="C11" s="56"/>
      <c r="D11" s="56"/>
      <c r="E11" s="38"/>
      <c r="F11" s="38"/>
      <c r="G11" s="39"/>
      <c r="H11" s="40"/>
    </row>
    <row r="12" spans="1:8" ht="84" x14ac:dyDescent="0.3">
      <c r="A12" s="41">
        <v>7</v>
      </c>
      <c r="B12" s="29" t="s">
        <v>47</v>
      </c>
      <c r="C12" s="41">
        <v>1</v>
      </c>
      <c r="D12" s="42">
        <v>4367885</v>
      </c>
      <c r="E12" s="42">
        <v>4178000</v>
      </c>
      <c r="F12" s="42">
        <v>4486115</v>
      </c>
      <c r="G12" s="42">
        <f t="shared" si="0"/>
        <v>4344000</v>
      </c>
      <c r="H12" s="42">
        <f t="shared" si="1"/>
        <v>4344000</v>
      </c>
    </row>
    <row r="13" spans="1:8" x14ac:dyDescent="0.3">
      <c r="A13" s="59" t="s">
        <v>33</v>
      </c>
      <c r="B13" s="59"/>
      <c r="C13" s="59"/>
      <c r="D13" s="59"/>
      <c r="E13" s="59"/>
      <c r="F13" s="59"/>
      <c r="G13" s="59"/>
      <c r="H13" s="37">
        <f>H12</f>
        <v>4344000</v>
      </c>
    </row>
    <row r="14" spans="1:8" x14ac:dyDescent="0.3">
      <c r="A14" s="57" t="s">
        <v>35</v>
      </c>
      <c r="B14" s="58"/>
      <c r="C14" s="58"/>
      <c r="D14" s="58"/>
      <c r="E14" s="58"/>
      <c r="F14" s="58"/>
      <c r="G14" s="58"/>
      <c r="H14" s="43">
        <f>H10+H13</f>
        <v>59449000</v>
      </c>
    </row>
    <row r="16" spans="1:8" ht="14.5" customHeight="1" x14ac:dyDescent="0.3">
      <c r="A16" s="52" t="s">
        <v>46</v>
      </c>
      <c r="B16" s="52"/>
      <c r="C16" s="52"/>
      <c r="D16" s="52"/>
      <c r="E16" s="52"/>
      <c r="F16" s="52"/>
      <c r="G16" s="52"/>
      <c r="H16" s="44">
        <f>H14+INDERBU!I30</f>
        <v>285179234</v>
      </c>
    </row>
    <row r="18" spans="8:9" x14ac:dyDescent="0.3">
      <c r="H18" s="50"/>
    </row>
    <row r="19" spans="8:9" x14ac:dyDescent="0.3">
      <c r="H19" s="50"/>
    </row>
    <row r="21" spans="8:9" x14ac:dyDescent="0.3">
      <c r="H21" s="50"/>
    </row>
    <row r="23" spans="8:9" x14ac:dyDescent="0.3">
      <c r="H23" s="51"/>
      <c r="I23" s="50"/>
    </row>
    <row r="24" spans="8:9" x14ac:dyDescent="0.3">
      <c r="H24" s="50"/>
    </row>
    <row r="25" spans="8:9" x14ac:dyDescent="0.3">
      <c r="H25" s="50"/>
    </row>
  </sheetData>
  <mergeCells count="7">
    <mergeCell ref="A16:G16"/>
    <mergeCell ref="A1:H1"/>
    <mergeCell ref="A3:D3"/>
    <mergeCell ref="A11:D11"/>
    <mergeCell ref="A14:G14"/>
    <mergeCell ref="A13:G13"/>
    <mergeCell ref="A10:G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INDERBU</vt:lpstr>
      <vt:lpstr>PROVENZA -PANTANO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Rangel</dc:creator>
  <cp:lastModifiedBy>Tatiana Rangel</cp:lastModifiedBy>
  <dcterms:created xsi:type="dcterms:W3CDTF">2026-07-23T14:31:07Z</dcterms:created>
  <dcterms:modified xsi:type="dcterms:W3CDTF">2026-09-16T03:46:43Z</dcterms:modified>
</cp:coreProperties>
</file>