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gonseguros365-my.sharepoint.com/personal/jaqueline_cordoba_gonseguros_com_co/Documents/Documentos/Jaqueline/FDL Usaquen/Documentos editables/"/>
    </mc:Choice>
  </mc:AlternateContent>
  <xr:revisionPtr revIDLastSave="0" documentId="14_{6C907FC4-5B9E-40C0-B050-C805D33105C0}" xr6:coauthVersionLast="47" xr6:coauthVersionMax="47" xr10:uidLastSave="{00000000-0000-0000-0000-000000000000}"/>
  <bookViews>
    <workbookView xWindow="-110" yWindow="-110" windowWidth="19420" windowHeight="11500"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TRATAMIENTO'!$B$2:$X$44</definedName>
    <definedName name="_xlnm.Print_Area" localSheetId="0">CONTEXTO!$B$2:$F$19</definedName>
    <definedName name="_xlnm.Print_Area" localSheetId="2">EVALUACION!$B$2:$L$60</definedName>
    <definedName name="_xlnm.Print_Area" localSheetId="3">'EVALUACION CON CONTROLES'!$B$2:$R$49</definedName>
    <definedName name="_xlnm.Print_Area" localSheetId="1">'IDENTIFICACION Y ANALISIS'!$B$2:$F$37</definedName>
    <definedName name="contratación">'IDENTIFICACION Y ANALISIS'!$B$28:$B$30</definedName>
    <definedName name="ejecución">'IDENTIFICACION Y ANALISIS'!$B$32:$B$37</definedName>
    <definedName name="OPCIONES">'ASIGNACION Y TRATAMIENTO'!$B$48:$B$50</definedName>
    <definedName name="planeación">'IDENTIFICACION Y ANALISIS'!$B$19:$B$23</definedName>
    <definedName name="selección">'IDENTIFICACION Y ANALISIS'!$B$25:$B$26</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11" l="1"/>
  <c r="I13" i="15" l="1"/>
  <c r="O11" i="6" s="1"/>
  <c r="J13" i="15"/>
  <c r="P11" i="6" s="1"/>
  <c r="C13" i="15"/>
  <c r="C11" i="6" s="1"/>
  <c r="F11" i="6" s="1"/>
  <c r="K17" i="11"/>
  <c r="J11"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B29" i="15"/>
  <c r="C29" i="15"/>
  <c r="I29" i="15"/>
  <c r="J29" i="15"/>
  <c r="B25" i="15"/>
  <c r="D23" i="6" s="1"/>
  <c r="C25" i="15"/>
  <c r="C23" i="6" s="1"/>
  <c r="I25" i="15"/>
  <c r="J25" i="15"/>
  <c r="P23" i="6" s="1"/>
  <c r="B26" i="15"/>
  <c r="D24" i="6" s="1"/>
  <c r="C26" i="15"/>
  <c r="C24" i="6" s="1"/>
  <c r="I26" i="15"/>
  <c r="O24" i="6" s="1"/>
  <c r="J26" i="15"/>
  <c r="P24" i="6" s="1"/>
  <c r="B27" i="15"/>
  <c r="D25" i="6" s="1"/>
  <c r="C27" i="15"/>
  <c r="C25" i="6" s="1"/>
  <c r="I27" i="15"/>
  <c r="J27" i="15"/>
  <c r="P25" i="6" s="1"/>
  <c r="B28" i="15"/>
  <c r="D26" i="6" s="1"/>
  <c r="C28" i="15"/>
  <c r="C26" i="6" s="1"/>
  <c r="I28" i="15"/>
  <c r="J28" i="15"/>
  <c r="P26" i="6" s="1"/>
  <c r="B15" i="15"/>
  <c r="D13" i="6" s="1"/>
  <c r="C15" i="15"/>
  <c r="C13" i="6" s="1"/>
  <c r="I15" i="15"/>
  <c r="J15" i="15"/>
  <c r="P13" i="6" s="1"/>
  <c r="B16" i="15"/>
  <c r="D14" i="6" s="1"/>
  <c r="C16" i="15"/>
  <c r="C14" i="6" s="1"/>
  <c r="I16" i="15"/>
  <c r="O14" i="6" s="1"/>
  <c r="J16" i="15"/>
  <c r="P14" i="6" s="1"/>
  <c r="B17" i="15"/>
  <c r="D15" i="6" s="1"/>
  <c r="C17" i="15"/>
  <c r="C15" i="6" s="1"/>
  <c r="I17" i="15"/>
  <c r="O15" i="6" s="1"/>
  <c r="J17" i="15"/>
  <c r="P15" i="6" s="1"/>
  <c r="B18" i="15"/>
  <c r="D16" i="6" s="1"/>
  <c r="C18" i="15"/>
  <c r="C16" i="6" s="1"/>
  <c r="I18" i="15"/>
  <c r="O16" i="6" s="1"/>
  <c r="J18" i="15"/>
  <c r="P16" i="6" s="1"/>
  <c r="B19" i="15"/>
  <c r="D17" i="6" s="1"/>
  <c r="C19" i="15"/>
  <c r="C17" i="6" s="1"/>
  <c r="I19" i="15"/>
  <c r="O17" i="6" s="1"/>
  <c r="J19" i="15"/>
  <c r="P17" i="6" s="1"/>
  <c r="B20" i="15"/>
  <c r="D18" i="6" s="1"/>
  <c r="C20" i="15"/>
  <c r="C18" i="6" s="1"/>
  <c r="I20" i="15"/>
  <c r="O18" i="6" s="1"/>
  <c r="J20" i="15"/>
  <c r="P18" i="6" s="1"/>
  <c r="B21" i="15"/>
  <c r="D19" i="6" s="1"/>
  <c r="C21" i="15"/>
  <c r="C19" i="6" s="1"/>
  <c r="I21" i="15"/>
  <c r="O19" i="6" s="1"/>
  <c r="J21" i="15"/>
  <c r="P19" i="6" s="1"/>
  <c r="B22" i="15"/>
  <c r="D20" i="6" s="1"/>
  <c r="C22" i="15"/>
  <c r="C20" i="6" s="1"/>
  <c r="I22" i="15"/>
  <c r="O20" i="6" s="1"/>
  <c r="J22" i="15"/>
  <c r="P20" i="6" s="1"/>
  <c r="B23" i="15"/>
  <c r="D21" i="6" s="1"/>
  <c r="C23" i="15"/>
  <c r="C21" i="6" s="1"/>
  <c r="I23" i="15"/>
  <c r="O21" i="6" s="1"/>
  <c r="J23" i="15"/>
  <c r="P21" i="6" s="1"/>
  <c r="B24" i="15"/>
  <c r="D22" i="6" s="1"/>
  <c r="C24" i="15"/>
  <c r="C22" i="6" s="1"/>
  <c r="F22" i="6" s="1"/>
  <c r="I24" i="15"/>
  <c r="J24" i="15"/>
  <c r="P22" i="6" s="1"/>
  <c r="B14" i="15"/>
  <c r="D12" i="6" s="1"/>
  <c r="C14" i="15"/>
  <c r="C12" i="6" s="1"/>
  <c r="I14" i="15"/>
  <c r="J14" i="15"/>
  <c r="P12" i="6" s="1"/>
  <c r="B6" i="15"/>
  <c r="K33" i="11"/>
  <c r="K32" i="11"/>
  <c r="L32" i="11" s="1"/>
  <c r="K26" i="6" s="1"/>
  <c r="K31" i="11"/>
  <c r="J25" i="6" s="1"/>
  <c r="K30" i="11"/>
  <c r="J24" i="6" s="1"/>
  <c r="K29" i="11"/>
  <c r="L29" i="11" s="1"/>
  <c r="K23" i="6" s="1"/>
  <c r="K28" i="11"/>
  <c r="L28" i="11" s="1"/>
  <c r="K22" i="6" s="1"/>
  <c r="K27" i="11"/>
  <c r="L27" i="11" s="1"/>
  <c r="K21" i="6" s="1"/>
  <c r="K26" i="11"/>
  <c r="J20" i="6" s="1"/>
  <c r="K25" i="11"/>
  <c r="L25" i="11" s="1"/>
  <c r="K19" i="6" s="1"/>
  <c r="K24" i="11"/>
  <c r="J18" i="6" s="1"/>
  <c r="K23" i="11"/>
  <c r="L23" i="11" s="1"/>
  <c r="K17" i="6" s="1"/>
  <c r="K22" i="11"/>
  <c r="L22" i="11" s="1"/>
  <c r="K16" i="6" s="1"/>
  <c r="K21" i="11"/>
  <c r="L21" i="11" s="1"/>
  <c r="K15" i="6" s="1"/>
  <c r="K20" i="11"/>
  <c r="L20" i="11" s="1"/>
  <c r="K14" i="6" s="1"/>
  <c r="K19" i="11"/>
  <c r="J13" i="6" s="1"/>
  <c r="K18" i="11"/>
  <c r="J12" i="6" s="1"/>
  <c r="B13" i="15"/>
  <c r="D11" i="6" s="1"/>
  <c r="X11" i="6"/>
  <c r="W11" i="6"/>
  <c r="V11" i="6"/>
  <c r="U11" i="6"/>
  <c r="T11" i="6"/>
  <c r="S11" i="6"/>
  <c r="N11" i="6"/>
  <c r="I11" i="6"/>
  <c r="H11" i="6"/>
  <c r="G11" i="6"/>
  <c r="L31" i="11" l="1"/>
  <c r="K25" i="6" s="1"/>
  <c r="K18" i="15"/>
  <c r="Q16" i="6" s="1"/>
  <c r="J22" i="6"/>
  <c r="L33" i="11"/>
  <c r="L19" i="11"/>
  <c r="K13" i="6" s="1"/>
  <c r="J16" i="6"/>
  <c r="J23" i="6"/>
  <c r="L18" i="11"/>
  <c r="K12" i="6" s="1"/>
  <c r="J19" i="6"/>
  <c r="F17" i="6"/>
  <c r="E17" i="6"/>
  <c r="E21" i="6"/>
  <c r="F21" i="6"/>
  <c r="F18" i="6"/>
  <c r="E18" i="6"/>
  <c r="F20" i="6"/>
  <c r="E20" i="6"/>
  <c r="E16" i="6"/>
  <c r="F16" i="6"/>
  <c r="F19" i="6"/>
  <c r="E19" i="6"/>
  <c r="L30" i="11"/>
  <c r="K24" i="6" s="1"/>
  <c r="K20" i="15"/>
  <c r="J21" i="6"/>
  <c r="K23" i="15"/>
  <c r="L23" i="15" s="1"/>
  <c r="R21" i="6" s="1"/>
  <c r="K22" i="15"/>
  <c r="K21" i="15"/>
  <c r="K19" i="15"/>
  <c r="L19" i="15" s="1"/>
  <c r="R17" i="6" s="1"/>
  <c r="E11" i="6"/>
  <c r="L24" i="11"/>
  <c r="K18" i="6" s="1"/>
  <c r="J15" i="6"/>
  <c r="K14" i="15"/>
  <c r="L14" i="15" s="1"/>
  <c r="R12" i="6" s="1"/>
  <c r="K24" i="15"/>
  <c r="L24" i="15" s="1"/>
  <c r="R22" i="6" s="1"/>
  <c r="K17" i="15"/>
  <c r="L17" i="15" s="1"/>
  <c r="R15" i="6" s="1"/>
  <c r="K16" i="15"/>
  <c r="Q14" i="6" s="1"/>
  <c r="K15" i="15"/>
  <c r="Q13" i="6" s="1"/>
  <c r="K28" i="15"/>
  <c r="L28" i="15" s="1"/>
  <c r="R26" i="6" s="1"/>
  <c r="K27" i="15"/>
  <c r="L27" i="15" s="1"/>
  <c r="R25" i="6" s="1"/>
  <c r="K25" i="15"/>
  <c r="L25" i="15" s="1"/>
  <c r="R23" i="6" s="1"/>
  <c r="K29" i="15"/>
  <c r="L26" i="11"/>
  <c r="K20" i="6" s="1"/>
  <c r="O22" i="6"/>
  <c r="E12" i="6"/>
  <c r="F12" i="6"/>
  <c r="F15" i="6"/>
  <c r="E15" i="6"/>
  <c r="F14" i="6"/>
  <c r="E14" i="6"/>
  <c r="E13" i="6"/>
  <c r="F13" i="6"/>
  <c r="F26" i="6"/>
  <c r="E26" i="6"/>
  <c r="F25" i="6"/>
  <c r="E25" i="6"/>
  <c r="E24" i="6"/>
  <c r="F24" i="6"/>
  <c r="E23" i="6"/>
  <c r="F23" i="6"/>
  <c r="K13" i="15"/>
  <c r="K26" i="15"/>
  <c r="J26" i="6"/>
  <c r="L17" i="11"/>
  <c r="K11" i="6" s="1"/>
  <c r="O12" i="6"/>
  <c r="E22" i="6"/>
  <c r="O25" i="6"/>
  <c r="O26" i="6"/>
  <c r="O23" i="6"/>
  <c r="O13" i="6"/>
  <c r="J14" i="6"/>
  <c r="J17" i="6"/>
  <c r="Q25" i="6" l="1"/>
  <c r="Q26" i="6"/>
  <c r="Q21" i="6"/>
  <c r="L18" i="15"/>
  <c r="R16" i="6" s="1"/>
  <c r="Q17" i="6"/>
  <c r="L29" i="15"/>
  <c r="Q15" i="6"/>
  <c r="Q23" i="6"/>
  <c r="L15" i="15"/>
  <c r="R13" i="6" s="1"/>
  <c r="Q12" i="6"/>
  <c r="L16" i="15"/>
  <c r="R14" i="6" s="1"/>
  <c r="Q22" i="6"/>
  <c r="L21" i="15"/>
  <c r="R19" i="6" s="1"/>
  <c r="Q19" i="6"/>
  <c r="Q18" i="6"/>
  <c r="L20" i="15"/>
  <c r="R18" i="6" s="1"/>
  <c r="Q20" i="6"/>
  <c r="L22" i="15"/>
  <c r="R20" i="6" s="1"/>
  <c r="Q11" i="6"/>
  <c r="L13" i="15"/>
  <c r="R11" i="6" s="1"/>
  <c r="Q24" i="6"/>
  <c r="L26" i="15"/>
  <c r="R24" i="6" s="1"/>
</calcChain>
</file>

<file path=xl/sharedStrings.xml><?xml version="1.0" encoding="utf-8"?>
<sst xmlns="http://schemas.openxmlformats.org/spreadsheetml/2006/main" count="471" uniqueCount="215">
  <si>
    <t>Catastrófico</t>
  </si>
  <si>
    <t>Moderado</t>
  </si>
  <si>
    <t>Probabilidad</t>
  </si>
  <si>
    <t>Impacto</t>
  </si>
  <si>
    <t>Regulatorios</t>
  </si>
  <si>
    <t>%</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</si>
  <si>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</si>
  <si>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</si>
  <si>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</si>
  <si>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</si>
  <si>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</si>
  <si>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</si>
  <si>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</si>
  <si>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</si>
  <si>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</si>
  <si>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</si>
  <si>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</si>
  <si>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</si>
  <si>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</si>
  <si>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</si>
  <si>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</si>
  <si>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</si>
  <si>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</si>
  <si>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</si>
  <si>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</si>
  <si>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</si>
  <si>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</si>
  <si>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</si>
  <si>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</si>
  <si>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</si>
  <si>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</si>
  <si>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</si>
  <si>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</si>
  <si>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TIPO</t>
  </si>
  <si>
    <t>CLASE</t>
  </si>
  <si>
    <t>FUENTE</t>
  </si>
  <si>
    <t>ETAPAS</t>
  </si>
  <si>
    <t xml:space="preserve">Requisitos habilitantes inapropiados para el proceso de selección </t>
  </si>
  <si>
    <t>No publicación de la documentación del proceso de selección en el SECOP</t>
  </si>
  <si>
    <t>Imposición de nuevos tributos</t>
  </si>
  <si>
    <t>Variación de tasas o tarifas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</si>
  <si>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</si>
  <si>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</si>
  <si>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</si>
  <si>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</si>
  <si>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</si>
  <si>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</si>
  <si>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</si>
  <si>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</si>
  <si>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</si>
  <si>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</si>
  <si>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</si>
  <si>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</si>
  <si>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</si>
  <si>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</si>
  <si>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</si>
  <si>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</si>
  <si>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</si>
  <si>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</si>
  <si>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</si>
  <si>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</si>
  <si>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</si>
  <si>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</si>
  <si>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</si>
  <si>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</si>
  <si>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</si>
  <si>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</si>
  <si>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</si>
  <si>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</si>
  <si>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</si>
  <si>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</si>
  <si>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</si>
  <si>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</si>
  <si>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</si>
  <si>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</si>
  <si>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</si>
  <si>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</si>
  <si>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</si>
  <si>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</si>
  <si>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</si>
  <si>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</si>
  <si>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</si>
  <si>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</si>
  <si>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</si>
  <si>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</si>
  <si>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</si>
  <si>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</si>
  <si>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</si>
  <si>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</si>
  <si>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Esta matriz es un documento anexo del Estudio Previo</t>
  </si>
  <si>
    <t>¿Cómo se realiza el monitoreo?</t>
  </si>
  <si>
    <t>SDG</t>
  </si>
  <si>
    <t>CONTRATISTA</t>
  </si>
  <si>
    <t>CONTRATISTA Y SDG</t>
  </si>
  <si>
    <t>MATRIZ DE RIESGOS DE CONTRATACIÓN</t>
  </si>
  <si>
    <t>MATRIZ DE RIESGOS EN CONTRATACIÓN</t>
  </si>
  <si>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</si>
  <si>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</si>
  <si>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</si>
  <si>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</si>
  <si>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</si>
  <si>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</si>
  <si>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</si>
  <si>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</si>
  <si>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</si>
  <si>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t>Deficiencias en la oportunidad y/o en la estructuración de la necesidad en la etapa precontractual, por parte del Intermediarios de Seguros de la Entidad</t>
  </si>
  <si>
    <t>Errores en el proceso de evaluación y adjudicación de las propuestas</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</si>
  <si>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En este paso la Entidad Estatal debe identificar los aspectos que se mencionan a continuación y los posibles efectos adversos que estos pueden generar.</t>
  </si>
  <si>
    <r>
      <t xml:space="preserve">Entorno socio ambiental: </t>
    </r>
    <r>
      <rPr>
        <i/>
        <sz val="11"/>
        <rFont val="Garamond"/>
        <family val="1"/>
      </rPr>
      <t>No aplica</t>
    </r>
  </si>
  <si>
    <r>
      <t xml:space="preserve">Condiciones políticas: </t>
    </r>
    <r>
      <rPr>
        <i/>
        <sz val="11"/>
        <rFont val="Garamond"/>
        <family val="1"/>
      </rPr>
      <t>No aplica</t>
    </r>
  </si>
  <si>
    <t xml:space="preserve">Liquidación de la Compañía Aseguradora contratista por parte de un Ente de Control </t>
  </si>
  <si>
    <t>Que ninguna compañía aseguradora cumpla con los requerimientos técnicos establecidos en el pliego de condiciones</t>
  </si>
  <si>
    <t>Ejecución del Contrato con niveles deficientes del servicio</t>
  </si>
  <si>
    <t>Desconocimiento por parte de los funcionarios del contenido como de las reclamaciones de las pólizas patrimoniales posterior al vencimiento de la vigencia de estas</t>
  </si>
  <si>
    <t>Terminación unilateral del contrato por parte de la aseguradora antes de la vigencia pactada por efecto de un sesgo de siniestralidad.</t>
  </si>
  <si>
    <t>Errores en la información de los bienes y cargos asegurados por parte de la Entidad al corredor de seguros</t>
  </si>
  <si>
    <t>Cambios políticos o reformas de las condiciones económicas del mercado de seguros por cambios en los ramos contratados, que conlleven al desmejorar el programa de seguros</t>
  </si>
  <si>
    <t xml:space="preserve">1. No contar con una adecuada cobertura para los bienes e intereses de la entidad
2. Incremento en el costo de los seguros </t>
  </si>
  <si>
    <t>Declaratoria de desierto del proceso por la no habilitacion de las ofertas o el no recibimiento de ofertas</t>
  </si>
  <si>
    <t>Presupuesto insuficiente para el pago d eprima de los seguros a contratar</t>
  </si>
  <si>
    <t>Declaratoria de desierta por el no recibimiento de ofertas. Ausencia de cobertura de los bienes e intereses de la Entidad, entre tanto se surte nuevamente el proceso</t>
  </si>
  <si>
    <t>Seguro insuficiente; bienes sin aseguramiento. Ausencia de cobertura de los bienes e intereses de la Entidad, entre tanto se surte nuevamente el proceso. Dejar la entidad sin respaldo de un programa de seguros que permita resarcir económicamente a la entidad en caso de un evento amparado en el programa de seguros</t>
  </si>
  <si>
    <t xml:space="preserve">Demoras en la adjudicación o  Adjudicación equivocada, que pueden ocasionar demandas o procesos juridicos en contra de la entidad asegurada. </t>
  </si>
  <si>
    <t>No cumplir con el principio de publicidad. Los interesado son conocen las condiciones del pliego. Extension del termino de la modalidad de selección.</t>
  </si>
  <si>
    <t>Dejar la entidad sin respaldo de un programa de seguros que permita resarcir económicamente a la entidad en caso de un evento amparado en el programa de seguros</t>
  </si>
  <si>
    <t xml:space="preserve">Terminación anticipada del Contrato de Seguros. </t>
  </si>
  <si>
    <t>Demoras en la ejecucion del contrato estatal.</t>
  </si>
  <si>
    <t xml:space="preserve">Falta al principio de publicidad </t>
  </si>
  <si>
    <t>La calidad del servicio no cumple los estándares exigidos</t>
  </si>
  <si>
    <t>1. No obtener la indemnización u obtener una inferior a la equivalente de acuerdo con las condiciones de la póliza
2.  Juicios de responsabilidad fiscal y/o disciplinarios para los funcionarios a cargo de la reclamación</t>
  </si>
  <si>
    <t>Modificación de las condiciones del contrato de seguros  y en el peor de los casos la revocación de la póliza</t>
  </si>
  <si>
    <t>Posible incremento en el costo de los seguros</t>
  </si>
  <si>
    <t>Aumento del costo de los seguros para nuevas inclusiones o adiciones y prorrogas</t>
  </si>
  <si>
    <t>Idoneidad y experiencia en el personal del intermediario</t>
  </si>
  <si>
    <t>Equipo Estructurador (el corredor de seguros forma parte de este)</t>
  </si>
  <si>
    <t>Desde el momento de la selección del corredor de seguros</t>
  </si>
  <si>
    <t>Hasta el cumplimiento de la obligación contractual</t>
  </si>
  <si>
    <t xml:space="preserve">Mesas de trabajo </t>
  </si>
  <si>
    <t>Cada vez que se requiera, durante la etapa de planeación</t>
  </si>
  <si>
    <t>Estudio del sector y analisis de indicadores de las compañías aseguradoras</t>
  </si>
  <si>
    <t>Desde el comienzo de la etapa de planeación y estructuración del analisis del sector</t>
  </si>
  <si>
    <t>la fecha limite para expedir adendas</t>
  </si>
  <si>
    <t>Analizando el sector y revisando las observaciones de los interesados en participar en el proceso</t>
  </si>
  <si>
    <t>Cada vez que se requiera durante todo el proceso de selección</t>
  </si>
  <si>
    <t>Solicitud de cotizaciones para estudio de mercado. Promedio de tasas actual de la entidad con tasas actuales de otras entidades con similares caracteristicas de aseguramiento</t>
  </si>
  <si>
    <t>Antes de publicar el pliego de condiciones definitivo</t>
  </si>
  <si>
    <t>Cada vez que se requiera durante el proceso de selección</t>
  </si>
  <si>
    <t>No incluir requisitos o condiciones tecnicas en los seguros a contratar, de dificil cumplimiento y establecer una adecuada estrategia para la contratación</t>
  </si>
  <si>
    <t xml:space="preserve">Verificación de la información de bienes y cargos de la Entidad  </t>
  </si>
  <si>
    <t xml:space="preserve">Durante la estructuración el Gerente del proyecto requerira a las áreas donde se originó la necesidad de contratación  y  a la dirección de Talento  Humano. De igual manera durante la ejecución del contrato el supervisor del contrato  podrá requerir a las áres en mención las respectivas inclusiones y exclusiones.   </t>
  </si>
  <si>
    <t>Desde la etapa precontractual</t>
  </si>
  <si>
    <t>Hasta el vencimiento de la vigencia del programa de seguros</t>
  </si>
  <si>
    <t xml:space="preserve">Reunión para la verificación del pliego de condiciones </t>
  </si>
  <si>
    <t xml:space="preserve">Cada vez que se requiera </t>
  </si>
  <si>
    <t xml:space="preserve">Supervisor del contrato de intermediación de seguros </t>
  </si>
  <si>
    <t>Desde la elaboración del estudio de mercado y estudios previos</t>
  </si>
  <si>
    <t>Plazo para publicación de adendas antes del cierre</t>
  </si>
  <si>
    <t>Acta de comité de contratación</t>
  </si>
  <si>
    <t xml:space="preserve">Durante toda la etapa elaboración y publicación de documentos precontractuales </t>
  </si>
  <si>
    <t>Revisión del comité evaluador.</t>
  </si>
  <si>
    <t xml:space="preserve">Grupo Evaluador 
Corredor de Seguros </t>
  </si>
  <si>
    <t>Desde el momento en que el corredor entrega la evaluación a la Entidad</t>
  </si>
  <si>
    <t>Hasta la adjudicación del proceso</t>
  </si>
  <si>
    <t>Informe de evaluación</t>
  </si>
  <si>
    <t>Cada vez que se requiera</t>
  </si>
  <si>
    <t>Control periodico por parte del director del proyecto y el area de contratacion</t>
  </si>
  <si>
    <t>Area de contratacion</t>
  </si>
  <si>
    <t>Desde la publicacion del proceso en proyecto</t>
  </si>
  <si>
    <t>Hasta la fecha limite para expedir adendas</t>
  </si>
  <si>
    <t>Revision periodica de la plataforma Secop</t>
  </si>
  <si>
    <t xml:space="preserve">Por ser un riesgo externo ajeno a la Entidad Contratante, no podría implementar controles que prevengan la ocurrencia del riesgo. Estar atentos de las noticias del sector asegurador, especialmente de las compañias de seguros que repaldan el contrato de seguros de la entidad. </t>
  </si>
  <si>
    <t xml:space="preserve">Corredor de seguros a través de reportes a la entidad con relación al sector asegurador </t>
  </si>
  <si>
    <t>Hasta la vigencia de las pólizas</t>
  </si>
  <si>
    <t xml:space="preserve">Reuniones de seguimiento trimestral y boletin del mercado asegurador bimestral (corredor de seguros) </t>
  </si>
  <si>
    <t>Coordinacion con el area financiera para al expedicion del RP con oportunidad</t>
  </si>
  <si>
    <t>Area de contratacion y Gerente del proyecto</t>
  </si>
  <si>
    <t>Desde la pulbicacion del informe final de evaluacion</t>
  </si>
  <si>
    <t>hasta la celebracion del contrato</t>
  </si>
  <si>
    <t>Consulta periodica con el area financiera</t>
  </si>
  <si>
    <t>cuando se suscriba el contrato</t>
  </si>
  <si>
    <t>desde la suscripcion del contrato</t>
  </si>
  <si>
    <t>hasta la terminacion y liqudiacion del contrato</t>
  </si>
  <si>
    <t>Reuniones de seguimiento de acuerdo con la necesidad, se debe establecer como una obligación de la aseguradora los tiempos de respuesta de siniestros, inclusiones y exclusiones.</t>
  </si>
  <si>
    <t>Supervisor Contrato  y corredor de seguros</t>
  </si>
  <si>
    <t>Desde el inicio de la vigencia del contrato</t>
  </si>
  <si>
    <t>Hasta el cumplimiento de las obligaciones derivadas del contrato</t>
  </si>
  <si>
    <t>Reuniones de acuerdo con la necesidad</t>
  </si>
  <si>
    <t>Capacitación del contenido de las pólizas y proceso de reclamación de cada uno de los ramos contratados y manual de siniestros, por parte del corredor de Seguros</t>
  </si>
  <si>
    <t>Supervisor del contrato de  seguros /  Corredor seguros</t>
  </si>
  <si>
    <t>Durante la vigencia de contrato</t>
  </si>
  <si>
    <t>Seguimiento durante Los comités de seguros</t>
  </si>
  <si>
    <t>Cláusula de revocación de la póliza como mínimo noventa (90) días</t>
  </si>
  <si>
    <t>Durante la etapa precontractual</t>
  </si>
  <si>
    <t>Hasta la publicación de adendas antes del cierre</t>
  </si>
  <si>
    <t>Reunión para la verificación del pliego de condiciones</t>
  </si>
  <si>
    <t>Cada vez que se requiera durante la etapa precontractual</t>
  </si>
  <si>
    <t xml:space="preserve">Claúsula de revocación de la póliza con un mínimo de 90 dias.  </t>
  </si>
  <si>
    <t>Supervisor del contrato de seguros</t>
  </si>
  <si>
    <t xml:space="preserve">La última adenda antes del cierre </t>
  </si>
  <si>
    <t>Mesas de trabajo de estructuración</t>
  </si>
  <si>
    <t>Seguimiento a los cambios politicos o reformas tributarias. Para adiciones o prorrogas se aplican los nuevos tributos</t>
  </si>
  <si>
    <t>hasta la liquidacion del contrato</t>
  </si>
  <si>
    <t>incremento en el costo del programa para las nuevas adquisiciones, adiciones o  prrorogas. Calsuual condicionando la renegociacion a siniestralidad superior al 50%</t>
  </si>
  <si>
    <t>Código: GCO-GCI-F164
Versión: 02
Vigencia: 01 de diciembre de 2022
Caso HOLA: 280117</t>
  </si>
  <si>
    <r>
      <rPr>
        <b/>
        <u/>
        <sz val="11"/>
        <rFont val="Garamond"/>
        <family val="1"/>
      </rPr>
      <t>Partícipes del Proceso de Contratación:</t>
    </r>
    <r>
      <rPr>
        <b/>
        <sz val="11"/>
        <rFont val="Garamond"/>
        <family val="1"/>
      </rPr>
      <t xml:space="preserve"> 
</t>
    </r>
    <r>
      <rPr>
        <sz val="11"/>
        <rFont val="Garamond"/>
        <family val="1"/>
      </rPr>
      <t>Agentes externos: Organismos de control, veedurías ciudadanas; 
Agentes internos: Almacenista, Supervisores, funcionarios y demás usuarios.</t>
    </r>
    <r>
      <rPr>
        <b/>
        <sz val="11"/>
        <rFont val="Garamond"/>
        <family val="1"/>
      </rPr>
      <t xml:space="preserve"> </t>
    </r>
  </si>
  <si>
    <r>
      <t xml:space="preserve">Ciudadanía que se beneficia del Proceso de Contratación: 
</t>
    </r>
    <r>
      <rPr>
        <sz val="11"/>
        <rFont val="Garamond"/>
        <family val="1"/>
      </rPr>
      <t>Agentes internos: funcionarios, pasantes;
Agentes externos: contratistas, visitantes y usuarios externos en general</t>
    </r>
  </si>
  <si>
    <r>
      <t xml:space="preserve">Capacidad de la Entidad Estatal entendida como la disponibilidad de recursos y conocimientos para el Proceso de Contratación: 
</t>
    </r>
    <r>
      <rPr>
        <sz val="11"/>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</si>
  <si>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1"/>
        <rFont val="Garamond"/>
        <family val="1"/>
      </rPr>
      <t xml:space="preserve"> 
De acuerdo al Plan Anual de Adquisiciones, se estima la disponibilidad de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</si>
  <si>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1"/>
        <rFont val="Garamond"/>
        <family val="1"/>
      </rPr>
      <t xml:space="preserve">Elcontrato de seguro recae sobre todos los bienes muebles e inmuebles, asi como los funcionarios y cargos asegurados de alta direccion que con sus actos incorrectos pueden generar afectacion al erario. El ambito territorial de cada seguro se establecerá en el Anexo 1 - Condiciones técnicas mínimas obligatorias
 </t>
    </r>
  </si>
  <si>
    <r>
      <t xml:space="preserve">Factores ambientales. </t>
    </r>
    <r>
      <rPr>
        <i/>
        <sz val="11"/>
        <rFont val="Garamond"/>
        <family val="1"/>
      </rPr>
      <t>No aplica</t>
    </r>
  </si>
  <si>
    <r>
      <t xml:space="preserve">Sector del objeto del Proceso de Contratación y su mercado.
</t>
    </r>
    <r>
      <rPr>
        <sz val="11"/>
        <rFont val="Garamond"/>
        <family val="1"/>
      </rPr>
      <t>Se concluye que el sector sobre el cual se realizará la adqusiicion, es el sector SEGUROS.</t>
    </r>
    <r>
      <rPr>
        <b/>
        <sz val="11"/>
        <rFont val="Garamond"/>
        <family val="1"/>
      </rPr>
      <t xml:space="preserve">
</t>
    </r>
  </si>
  <si>
    <r>
      <t xml:space="preserve">Normativa aplicable al objeto del Proceso de Contratación.
</t>
    </r>
    <r>
      <rPr>
        <sz val="11"/>
        <rFont val="Garamond"/>
        <family val="1"/>
      </rPr>
      <t>El contrato que se derive del presente proceso de selección corresponderá a un contrato de Seguros, que se regirá por lo establecido en el estatuto general de Contratación Estatal y en lo no previsto en este y conforme la remisión del artículo 13 de la Ley 80 de 1993, por las normas de la legislación civil y comercial que le sean aplicables según su naturaleza.</t>
    </r>
  </si>
  <si>
    <r>
      <t xml:space="preserve">RIESGO: </t>
    </r>
    <r>
      <rPr>
        <sz val="11"/>
        <rFont val="Garamond"/>
        <family val="1"/>
      </rPr>
      <t>Evento que puede generar efectos adversos y de distinta magnitud en el logro de los objetivos del Proceso de Contratación o en la ejecución de un contrato</t>
    </r>
    <r>
      <rPr>
        <b/>
        <sz val="11"/>
        <rFont val="Garamond"/>
        <family val="1"/>
      </rPr>
      <t xml:space="preserve">
RIESGOS PREVISIBLES: </t>
    </r>
    <r>
      <rPr>
        <sz val="11"/>
        <rFont val="Garamond"/>
        <family val="1"/>
      </rPr>
      <t>Son los posibles hechos o circunstancias que por la naturaleza del contrato y de la actividad a ejecutar es factible su ocurrencia.</t>
    </r>
    <r>
      <rPr>
        <b/>
        <sz val="11"/>
        <rFont val="Garamond"/>
        <family val="1"/>
      </rPr>
      <t xml:space="preserve">
ETAPA DE PLANEACIÓN: </t>
    </r>
    <r>
      <rPr>
        <sz val="11"/>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1"/>
        <rFont val="Garamond"/>
        <family val="1"/>
      </rPr>
      <t xml:space="preserve">
ETAPA DE SELECCIÓN: </t>
    </r>
    <r>
      <rPr>
        <sz val="11"/>
        <rFont val="Garamond"/>
        <family val="1"/>
      </rPr>
      <t>Está comprendida entre el acto de Apertura del Proceso de Contratación y la Adjudicación o la declaración de desierto del Proceso de Contratación</t>
    </r>
    <r>
      <rPr>
        <b/>
        <sz val="11"/>
        <rFont val="Garamond"/>
        <family val="1"/>
      </rPr>
      <t xml:space="preserve">
ETAPA DE CONTRATACIÓN: </t>
    </r>
    <r>
      <rPr>
        <sz val="11"/>
        <rFont val="Garamond"/>
        <family val="1"/>
      </rPr>
      <t xml:space="preserve">Una vez adjudicado el contrato objeto del Proceso de Contratación, inicia la etapa para la celebración del contrato y el cumplimiento de los requisitos para de perfeccionamiento y ejecución.
</t>
    </r>
    <r>
      <rPr>
        <b/>
        <sz val="11"/>
        <rFont val="Garamond"/>
        <family val="1"/>
      </rPr>
      <t xml:space="preserve">ETAPA DE EJECUCIÓN: </t>
    </r>
    <r>
      <rPr>
        <sz val="11"/>
        <rFont val="Garamond"/>
        <family val="1"/>
      </rPr>
      <t>Inicia una vez cumplidos los requisitos previstos para iniciar la ejecución del contrato respectivo y termina con el vencimiento del plazo del contrato o la fecha de liquidación si hay lugar a ella.</t>
    </r>
    <r>
      <rPr>
        <b/>
        <sz val="11"/>
        <rFont val="Garamond"/>
        <family val="1"/>
      </rPr>
      <t xml:space="preserve">
RIESGO GENERAL: </t>
    </r>
    <r>
      <rPr>
        <sz val="11"/>
        <rFont val="Garamond"/>
        <family val="1"/>
      </rPr>
      <t xml:space="preserve">Es un riesgo de todos los procesos de contratación adelantados por la Entidad Estatal, por lo cual está presente en toda su actividad contractual.
</t>
    </r>
    <r>
      <rPr>
        <b/>
        <sz val="11"/>
        <rFont val="Garamond"/>
        <family val="1"/>
      </rPr>
      <t xml:space="preserve">RIEGO ESPECIFICO: </t>
    </r>
    <r>
      <rPr>
        <sz val="11"/>
        <rFont val="Garamond"/>
        <family val="1"/>
      </rPr>
      <t xml:space="preserve">Es un riesgo propio del proceso de contratación objeto de análisis.
</t>
    </r>
    <r>
      <rPr>
        <b/>
        <sz val="11"/>
        <rFont val="Garamond"/>
        <family val="1"/>
      </rPr>
      <t xml:space="preserve">RIESGOS ECONÓMICOS: </t>
    </r>
    <r>
      <rPr>
        <sz val="11"/>
        <rFont val="Garamond"/>
        <family val="1"/>
      </rPr>
      <t xml:space="preserve">Son los derivados del comportamiento del mercado, tales como la fluctuación de los precios de los insumos, desabastecimiento y especulación de los mismos, entre otros.
</t>
    </r>
    <r>
      <rPr>
        <b/>
        <sz val="11"/>
        <rFont val="Garamond"/>
        <family val="1"/>
      </rPr>
      <t xml:space="preserve">RIESGOS SOCIALES O POLÍTICOS: </t>
    </r>
    <r>
      <rPr>
        <sz val="11"/>
        <rFont val="Garamond"/>
        <family val="1"/>
      </rPr>
      <t xml:space="preserve">son los derivados de los cambios de las políticas gubernamentales y de cambios en las condiciones sociales que tengan impacto en la ejecución del contrato.
</t>
    </r>
    <r>
      <rPr>
        <b/>
        <sz val="11"/>
        <rFont val="Garamond"/>
        <family val="1"/>
      </rPr>
      <t xml:space="preserve">RIESGOS OPERACIONALES: </t>
    </r>
    <r>
      <rPr>
        <sz val="11"/>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1"/>
        <rFont val="Garamond"/>
        <family val="1"/>
      </rPr>
      <t xml:space="preserve">
RIESGOS FINANCIEROS: </t>
    </r>
    <r>
      <rPr>
        <sz val="11"/>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1"/>
        <rFont val="Garamond"/>
        <family val="1"/>
      </rPr>
      <t xml:space="preserve">
RIESGOS REGULATORIOS: </t>
    </r>
    <r>
      <rPr>
        <sz val="11"/>
        <rFont val="Garamond"/>
        <family val="1"/>
      </rPr>
      <t xml:space="preserve">Derivados de cambios regulatorios o reglamentarios que afecten la ecuación económica del contrato. 
</t>
    </r>
    <r>
      <rPr>
        <b/>
        <sz val="11"/>
        <rFont val="Garamond"/>
        <family val="1"/>
      </rPr>
      <t xml:space="preserve">RIESGOS DE LA NATURALEZA: </t>
    </r>
    <r>
      <rPr>
        <sz val="11"/>
        <rFont val="Garamond"/>
        <family val="1"/>
      </rPr>
      <t xml:space="preserve">Son los eventos naturales previsibles en los cuales no hay intervención humana que puedan tener impacto en la ejecución del contrato, por ejemplo los temblores, inundaciones, lluvias, sequías, entre otros. </t>
    </r>
    <r>
      <rPr>
        <b/>
        <sz val="11"/>
        <rFont val="Garamond"/>
        <family val="1"/>
      </rPr>
      <t xml:space="preserve">
RIESGOS AMBIENTALES: </t>
    </r>
    <r>
      <rPr>
        <sz val="11"/>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1"/>
        <rFont val="Garamond"/>
        <family val="1"/>
      </rPr>
      <t xml:space="preserve">
RIESGOS TECNOLÓGICOS: </t>
    </r>
    <r>
      <rPr>
        <sz val="11"/>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</si>
  <si>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Experiencia propia y de otras Entidades Estatales en Procesos de Contratación del mismo tipo.
</t>
    </r>
    <r>
      <rPr>
        <sz val="11"/>
        <rFont val="Garamond"/>
        <family val="1"/>
      </rPr>
      <t>Para la contratación</t>
    </r>
    <r>
      <rPr>
        <b/>
        <sz val="11"/>
        <rFont val="Garamond"/>
        <family val="1"/>
      </rPr>
      <t xml:space="preserve"> póliza de vida grupo en aras de que los Ediles no quede ningún día desprotegidos.</t>
    </r>
  </si>
  <si>
    <t>Objeto del Proceso de Contratación "CONTRATAR UNA PÓLIZA COLECTIVA DE SEGURO DE VIDA PARA LOS EDILES DE LA JUNTA ADMINISTRADORA LOCAL DEL FONDO DE DESARROLLO LOCAL DE USAQUÉN”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</si>
</sst>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sz val="8"/>
      <name val="Arial"/>
      <family val="2"/>
    </font>
    <font>
      <sz val="11"/>
      <name val="Garamond"/>
      <family val="1"/>
    </font>
    <font>
      <b/>
      <sz val="11"/>
      <name val="Garamond"/>
      <family val="1"/>
    </font>
    <font>
      <b/>
      <sz val="11"/>
      <color rgb="FFFF0000"/>
      <name val="Garamond"/>
      <family val="1"/>
    </font>
    <font>
      <b/>
      <u/>
      <sz val="11"/>
      <name val="Garamond"/>
      <family val="1"/>
    </font>
    <font>
      <i/>
      <sz val="11"/>
      <name val="Garamond"/>
      <family val="1"/>
    </font>
    <font>
      <b/>
      <sz val="11"/>
      <color theme="1"/>
      <name val="Garamond"/>
      <family val="1"/>
    </font>
    <font>
      <b/>
      <sz val="11"/>
      <color rgb="FFFF0D0D"/>
      <name val="Garamond"/>
      <family val="1"/>
    </font>
    <font>
      <b/>
      <sz val="11"/>
      <color indexed="9"/>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0">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253">
    <xf numFmtId="0" fontId="0" fillId="0" borderId="0" xfId="0"/>
    <xf numFmtId="0" fontId="2" fillId="0" borderId="18" xfId="0" applyFont="1" applyBorder="1" applyAlignment="1">
      <alignment vertical="center"/>
    </xf>
    <xf numFmtId="0" fontId="2" fillId="0" borderId="13" xfId="0" applyFont="1" applyBorder="1" applyAlignment="1">
      <alignment vertical="center"/>
    </xf>
    <xf numFmtId="0" fontId="2" fillId="0" borderId="6" xfId="0" applyFont="1" applyBorder="1" applyAlignment="1">
      <alignment vertical="center"/>
    </xf>
    <xf numFmtId="0" fontId="2" fillId="0" borderId="5" xfId="0" applyFont="1" applyBorder="1" applyAlignment="1">
      <alignment vertical="center"/>
    </xf>
    <xf numFmtId="0" fontId="2" fillId="0" borderId="26" xfId="0" applyFont="1" applyBorder="1" applyAlignment="1">
      <alignment horizontal="left" vertical="center" wrapText="1"/>
    </xf>
    <xf numFmtId="0" fontId="2" fillId="0" borderId="3" xfId="0" applyFont="1" applyBorder="1" applyAlignment="1">
      <alignment horizontal="left" vertical="center" wrapText="1"/>
    </xf>
    <xf numFmtId="0" fontId="2" fillId="0" borderId="8" xfId="0" applyFont="1" applyBorder="1" applyAlignment="1">
      <alignment horizontal="left" vertical="center" wrapText="1"/>
    </xf>
    <xf numFmtId="0" fontId="2"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0" xfId="0" applyFont="1"/>
    <xf numFmtId="0" fontId="3" fillId="0" borderId="0" xfId="0" applyFont="1" applyAlignment="1">
      <alignment horizontal="center" vertical="center"/>
    </xf>
    <xf numFmtId="0" fontId="3" fillId="2" borderId="24" xfId="0" applyFont="1" applyFill="1" applyBorder="1" applyAlignment="1">
      <alignment vertical="center" wrapText="1"/>
    </xf>
    <xf numFmtId="0" fontId="3" fillId="2" borderId="19" xfId="0" applyFont="1" applyFill="1" applyBorder="1" applyAlignment="1">
      <alignment horizontal="center" vertical="center" wrapText="1"/>
    </xf>
    <xf numFmtId="0" fontId="2" fillId="2" borderId="17" xfId="0" applyFont="1" applyFill="1" applyBorder="1" applyAlignment="1">
      <alignment vertical="center" wrapText="1"/>
    </xf>
    <xf numFmtId="0" fontId="2" fillId="0" borderId="17" xfId="0" applyFont="1" applyBorder="1"/>
    <xf numFmtId="0" fontId="2" fillId="2" borderId="12" xfId="0" applyFont="1" applyFill="1" applyBorder="1" applyAlignment="1">
      <alignment vertical="center" wrapText="1"/>
    </xf>
    <xf numFmtId="0" fontId="2" fillId="2" borderId="18" xfId="0" applyFont="1" applyFill="1" applyBorder="1" applyAlignment="1">
      <alignment vertical="center" wrapText="1"/>
    </xf>
    <xf numFmtId="0" fontId="2" fillId="0" borderId="18" xfId="0" applyFont="1" applyBorder="1"/>
    <xf numFmtId="0" fontId="2" fillId="2" borderId="14" xfId="0" applyFont="1" applyFill="1" applyBorder="1" applyAlignment="1">
      <alignment vertical="center" wrapText="1"/>
    </xf>
    <xf numFmtId="0" fontId="2" fillId="2" borderId="3" xfId="0" applyFont="1" applyFill="1" applyBorder="1" applyAlignment="1">
      <alignment vertical="center" wrapText="1"/>
    </xf>
    <xf numFmtId="0" fontId="2" fillId="2" borderId="15" xfId="0" applyFont="1" applyFill="1" applyBorder="1" applyAlignment="1">
      <alignment vertical="center" wrapText="1"/>
    </xf>
    <xf numFmtId="0" fontId="2" fillId="2" borderId="19" xfId="0" applyFont="1" applyFill="1" applyBorder="1" applyAlignment="1">
      <alignment vertical="center" wrapText="1"/>
    </xf>
    <xf numFmtId="0" fontId="2" fillId="2" borderId="16" xfId="0" applyFont="1" applyFill="1" applyBorder="1" applyAlignment="1">
      <alignment vertical="center" wrapText="1"/>
    </xf>
    <xf numFmtId="0" fontId="2" fillId="0" borderId="19" xfId="0" applyFont="1" applyBorder="1" applyAlignment="1">
      <alignment vertical="center" wrapText="1"/>
    </xf>
    <xf numFmtId="0" fontId="2" fillId="0" borderId="16" xfId="0" applyFont="1" applyBorder="1" applyAlignment="1">
      <alignment vertical="center" wrapText="1"/>
    </xf>
    <xf numFmtId="0" fontId="2" fillId="0" borderId="14" xfId="0" applyFont="1" applyBorder="1" applyAlignment="1">
      <alignment vertical="center" wrapText="1"/>
    </xf>
    <xf numFmtId="0" fontId="2" fillId="0" borderId="0" xfId="0" applyFont="1" applyAlignment="1">
      <alignment wrapText="1"/>
    </xf>
    <xf numFmtId="0" fontId="3" fillId="2" borderId="0" xfId="0" applyFont="1" applyFill="1" applyAlignment="1">
      <alignment vertical="top" wrapText="1" readingOrder="1"/>
    </xf>
    <xf numFmtId="0" fontId="8" fillId="0" borderId="1" xfId="0" applyFont="1" applyBorder="1"/>
    <xf numFmtId="0" fontId="8" fillId="0" borderId="0" xfId="0" applyFont="1" applyAlignment="1">
      <alignment horizontal="center" vertical="center"/>
    </xf>
    <xf numFmtId="0" fontId="8" fillId="0" borderId="2" xfId="0" applyFont="1" applyBorder="1" applyAlignment="1">
      <alignment horizontal="center" vertical="center"/>
    </xf>
    <xf numFmtId="0" fontId="8" fillId="0" borderId="0" xfId="0" applyFont="1"/>
    <xf numFmtId="0" fontId="8" fillId="0" borderId="0" xfId="0" applyFont="1" applyAlignment="1">
      <alignment horizontal="left"/>
    </xf>
    <xf numFmtId="0" fontId="8" fillId="0" borderId="2" xfId="0" applyFont="1" applyBorder="1" applyAlignment="1">
      <alignment horizontal="center"/>
    </xf>
    <xf numFmtId="0" fontId="2" fillId="0" borderId="7" xfId="0" applyFont="1" applyBorder="1"/>
    <xf numFmtId="0" fontId="2" fillId="0" borderId="9" xfId="0" applyFont="1" applyBorder="1"/>
    <xf numFmtId="0" fontId="2" fillId="0" borderId="10" xfId="0" applyFont="1" applyBorder="1" applyAlignment="1">
      <alignment horizontal="center"/>
    </xf>
    <xf numFmtId="0" fontId="9" fillId="4" borderId="21" xfId="0" applyFont="1" applyFill="1" applyBorder="1" applyAlignment="1">
      <alignment horizontal="center" vertical="center" wrapText="1"/>
    </xf>
    <xf numFmtId="0" fontId="9" fillId="4" borderId="22" xfId="0" applyFont="1" applyFill="1" applyBorder="1" applyAlignment="1">
      <alignment horizontal="center" vertical="center" wrapText="1"/>
    </xf>
    <xf numFmtId="0" fontId="9" fillId="4" borderId="23" xfId="0" applyFont="1" applyFill="1" applyBorder="1" applyAlignment="1">
      <alignment horizontal="center" vertical="center" wrapText="1"/>
    </xf>
    <xf numFmtId="0" fontId="2" fillId="0" borderId="25" xfId="0" applyFont="1" applyBorder="1" applyAlignment="1">
      <alignment horizontal="left" vertical="center" wrapText="1"/>
    </xf>
    <xf numFmtId="0" fontId="2" fillId="0" borderId="29" xfId="0" applyFont="1" applyBorder="1" applyAlignment="1">
      <alignment horizontal="center" vertical="center" wrapText="1"/>
    </xf>
    <xf numFmtId="0" fontId="2" fillId="0" borderId="27" xfId="0" applyFont="1" applyBorder="1" applyAlignment="1">
      <alignment horizontal="left" vertical="center" wrapText="1"/>
    </xf>
    <xf numFmtId="0" fontId="2" fillId="0" borderId="28" xfId="0" applyFont="1" applyBorder="1" applyAlignment="1">
      <alignment horizontal="left" vertical="center" wrapText="1"/>
    </xf>
    <xf numFmtId="0" fontId="2" fillId="0" borderId="8" xfId="0" applyFont="1" applyBorder="1" applyAlignment="1">
      <alignment horizontal="center" vertical="center"/>
    </xf>
    <xf numFmtId="0" fontId="2" fillId="0" borderId="30" xfId="0" applyFont="1" applyBorder="1" applyAlignment="1">
      <alignment horizontal="center" vertical="center" wrapText="1"/>
    </xf>
    <xf numFmtId="0" fontId="2" fillId="0" borderId="31" xfId="0" applyFont="1" applyBorder="1"/>
    <xf numFmtId="0" fontId="2" fillId="0" borderId="32" xfId="0" applyFont="1" applyBorder="1"/>
    <xf numFmtId="0" fontId="2" fillId="0" borderId="33" xfId="0" applyFont="1" applyBorder="1" applyAlignment="1">
      <alignment horizontal="center"/>
    </xf>
    <xf numFmtId="0" fontId="2" fillId="0" borderId="1" xfId="0" applyFont="1" applyBorder="1"/>
    <xf numFmtId="0" fontId="2" fillId="0" borderId="2" xfId="0" applyFont="1" applyBorder="1" applyAlignment="1">
      <alignment horizontal="center"/>
    </xf>
    <xf numFmtId="0" fontId="3" fillId="3" borderId="3"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2" fillId="0" borderId="3" xfId="0" applyFont="1" applyBorder="1" applyAlignment="1">
      <alignment horizontal="center"/>
    </xf>
    <xf numFmtId="0" fontId="2" fillId="5" borderId="0" xfId="0" applyFont="1" applyFill="1"/>
    <xf numFmtId="0" fontId="3" fillId="0" borderId="1" xfId="0" applyFont="1" applyBorder="1" applyAlignment="1">
      <alignment horizontal="right" vertical="center" textRotation="90"/>
    </xf>
    <xf numFmtId="0" fontId="2" fillId="0" borderId="0" xfId="0" applyFont="1" applyAlignment="1">
      <alignment horizontal="center" vertical="center" wrapText="1"/>
    </xf>
    <xf numFmtId="0" fontId="2" fillId="0" borderId="15" xfId="0" applyFont="1" applyBorder="1" applyAlignment="1">
      <alignment horizontal="center" vertical="center" wrapText="1"/>
    </xf>
    <xf numFmtId="0" fontId="3" fillId="6" borderId="20" xfId="0" applyFont="1" applyFill="1" applyBorder="1" applyAlignment="1">
      <alignment horizontal="center" vertical="center"/>
    </xf>
    <xf numFmtId="0" fontId="3" fillId="6" borderId="3" xfId="0" applyFont="1" applyFill="1" applyBorder="1" applyAlignment="1">
      <alignment horizontal="center" vertical="center"/>
    </xf>
    <xf numFmtId="0" fontId="2" fillId="6" borderId="3" xfId="0" applyFont="1" applyFill="1" applyBorder="1" applyAlignment="1">
      <alignment horizontal="center"/>
    </xf>
    <xf numFmtId="0" fontId="2" fillId="8" borderId="3" xfId="0" applyFont="1" applyFill="1" applyBorder="1" applyAlignment="1">
      <alignment horizontal="center" vertical="center"/>
    </xf>
    <xf numFmtId="0" fontId="2" fillId="9" borderId="3" xfId="0" applyFont="1" applyFill="1" applyBorder="1" applyAlignment="1">
      <alignment horizontal="center" vertical="center"/>
    </xf>
    <xf numFmtId="0" fontId="2" fillId="10" borderId="3" xfId="0" applyFont="1" applyFill="1" applyBorder="1" applyAlignment="1">
      <alignment horizontal="center" vertical="center"/>
    </xf>
    <xf numFmtId="0" fontId="3" fillId="6" borderId="3" xfId="0" applyFont="1" applyFill="1" applyBorder="1" applyAlignment="1">
      <alignment vertical="center"/>
    </xf>
    <xf numFmtId="0" fontId="2" fillId="0" borderId="3" xfId="0" applyFont="1" applyBorder="1" applyAlignment="1">
      <alignment vertical="center"/>
    </xf>
    <xf numFmtId="0" fontId="2" fillId="0" borderId="0" xfId="0" applyFont="1" applyAlignment="1">
      <alignment horizontal="center"/>
    </xf>
    <xf numFmtId="0" fontId="2" fillId="0" borderId="25" xfId="0" applyFont="1" applyBorder="1" applyAlignment="1">
      <alignment horizontal="center" vertical="center" wrapText="1"/>
    </xf>
    <xf numFmtId="0" fontId="2" fillId="0" borderId="28" xfId="0" applyFont="1" applyBorder="1" applyAlignment="1">
      <alignment horizontal="center" vertical="center" wrapText="1"/>
    </xf>
    <xf numFmtId="0" fontId="3" fillId="0" borderId="0" xfId="0" applyFont="1" applyAlignment="1">
      <alignment horizontal="center"/>
    </xf>
    <xf numFmtId="0" fontId="2" fillId="0" borderId="4" xfId="0" applyFont="1" applyBorder="1" applyAlignment="1">
      <alignment horizontal="center" vertical="center" wrapText="1"/>
    </xf>
    <xf numFmtId="0" fontId="2" fillId="0" borderId="8" xfId="0" applyFont="1" applyBorder="1" applyAlignment="1">
      <alignment vertical="center"/>
    </xf>
    <xf numFmtId="0" fontId="2" fillId="0" borderId="35" xfId="0" applyFont="1" applyBorder="1"/>
    <xf numFmtId="0" fontId="2" fillId="0" borderId="35" xfId="0" applyFont="1" applyBorder="1" applyAlignment="1">
      <alignment horizontal="center"/>
    </xf>
    <xf numFmtId="0" fontId="2" fillId="0" borderId="27" xfId="0" applyFont="1" applyBorder="1" applyAlignment="1">
      <alignment horizontal="center" vertical="center" wrapText="1"/>
    </xf>
    <xf numFmtId="0" fontId="2" fillId="0" borderId="2" xfId="0" applyFont="1" applyBorder="1" applyAlignment="1">
      <alignment horizontal="center" vertical="center" wrapText="1"/>
    </xf>
    <xf numFmtId="0" fontId="9" fillId="4" borderId="22" xfId="0" applyFont="1" applyFill="1" applyBorder="1" applyAlignment="1">
      <alignment horizontal="center" vertical="center" textRotation="90" wrapText="1"/>
    </xf>
    <xf numFmtId="0" fontId="2" fillId="0" borderId="26" xfId="0" applyFont="1" applyBorder="1" applyAlignment="1">
      <alignment horizontal="center" vertical="center" textRotation="90" wrapText="1"/>
    </xf>
    <xf numFmtId="0" fontId="2" fillId="0" borderId="3" xfId="0" applyFont="1" applyBorder="1" applyAlignment="1">
      <alignment horizontal="center" vertical="center" textRotation="90" wrapText="1"/>
    </xf>
    <xf numFmtId="0" fontId="2" fillId="0" borderId="34" xfId="0" applyFont="1" applyBorder="1" applyAlignment="1">
      <alignment horizontal="center" vertical="center" wrapText="1"/>
    </xf>
    <xf numFmtId="0" fontId="2" fillId="0" borderId="1" xfId="0" applyFont="1" applyBorder="1" applyAlignment="1">
      <alignment horizontal="center" vertical="center" wrapText="1"/>
    </xf>
    <xf numFmtId="0" fontId="2" fillId="7" borderId="3" xfId="0" applyFont="1" applyFill="1" applyBorder="1" applyAlignment="1">
      <alignment horizontal="center" vertical="center"/>
    </xf>
    <xf numFmtId="0" fontId="2" fillId="0" borderId="3" xfId="0" applyFont="1" applyBorder="1" applyAlignment="1">
      <alignment horizontal="center" vertical="center"/>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0" xfId="0" applyFont="1"/>
    <xf numFmtId="0" fontId="2" fillId="0" borderId="3" xfId="0" applyFont="1" applyBorder="1" applyAlignment="1">
      <alignment horizontal="center" vertical="center"/>
    </xf>
    <xf numFmtId="0" fontId="2" fillId="7" borderId="3" xfId="0" applyFont="1" applyFill="1" applyBorder="1" applyAlignment="1">
      <alignment horizontal="center" vertical="center"/>
    </xf>
    <xf numFmtId="0" fontId="2" fillId="10" borderId="3" xfId="0" applyFont="1" applyFill="1" applyBorder="1" applyAlignment="1">
      <alignment horizontal="center" vertical="center"/>
    </xf>
    <xf numFmtId="0" fontId="3" fillId="0" borderId="1" xfId="0" applyFont="1" applyBorder="1" applyAlignment="1">
      <alignment horizontal="center" vertical="top" wrapText="1"/>
    </xf>
    <xf numFmtId="0" fontId="3" fillId="0" borderId="0" xfId="0" applyFont="1" applyAlignment="1">
      <alignment horizontal="center" vertical="top" wrapText="1"/>
    </xf>
    <xf numFmtId="0" fontId="3" fillId="0" borderId="31" xfId="0" applyFont="1" applyBorder="1" applyAlignment="1">
      <alignment horizontal="left" vertical="top" wrapText="1"/>
    </xf>
    <xf numFmtId="0" fontId="3" fillId="0" borderId="32" xfId="0" applyFont="1" applyBorder="1" applyAlignment="1">
      <alignment horizontal="left" vertical="top" wrapText="1"/>
    </xf>
    <xf numFmtId="0" fontId="3" fillId="0" borderId="33" xfId="0" applyFont="1" applyBorder="1" applyAlignment="1">
      <alignment horizontal="left" vertical="top" wrapText="1"/>
    </xf>
    <xf numFmtId="0" fontId="3" fillId="2" borderId="0" xfId="0" applyFont="1" applyFill="1" applyAlignment="1">
      <alignment horizontal="center"/>
    </xf>
    <xf numFmtId="0" fontId="3" fillId="0" borderId="43" xfId="0" applyFont="1" applyBorder="1" applyAlignment="1">
      <alignment horizontal="center"/>
    </xf>
    <xf numFmtId="0" fontId="3" fillId="6" borderId="4" xfId="0" applyFont="1" applyFill="1" applyBorder="1" applyAlignment="1">
      <alignment horizontal="center" vertical="center"/>
    </xf>
    <xf numFmtId="0" fontId="3" fillId="6" borderId="19" xfId="0" applyFont="1" applyFill="1" applyBorder="1" applyAlignment="1">
      <alignment horizontal="center" vertical="center"/>
    </xf>
    <xf numFmtId="0" fontId="2" fillId="0" borderId="4"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3" xfId="0" applyFont="1" applyBorder="1" applyAlignment="1">
      <alignment horizontal="center" vertical="center" wrapText="1"/>
    </xf>
    <xf numFmtId="0" fontId="3" fillId="6" borderId="3" xfId="0" applyFont="1" applyFill="1" applyBorder="1" applyAlignment="1">
      <alignment horizontal="center" vertical="center"/>
    </xf>
    <xf numFmtId="0" fontId="2" fillId="8" borderId="4" xfId="0" applyFont="1" applyFill="1" applyBorder="1" applyAlignment="1">
      <alignment horizontal="center" vertical="center"/>
    </xf>
    <xf numFmtId="0" fontId="2" fillId="8" borderId="19" xfId="0" applyFont="1" applyFill="1" applyBorder="1" applyAlignment="1">
      <alignment horizontal="center" vertical="center"/>
    </xf>
    <xf numFmtId="0" fontId="3" fillId="0" borderId="3" xfId="0" applyFont="1" applyBorder="1" applyAlignment="1">
      <alignment vertical="center"/>
    </xf>
    <xf numFmtId="0" fontId="3" fillId="0" borderId="3" xfId="0" applyFont="1" applyBorder="1" applyAlignment="1">
      <alignment horizontal="center" vertical="center"/>
    </xf>
    <xf numFmtId="0" fontId="3" fillId="6" borderId="3" xfId="0" applyFont="1" applyFill="1" applyBorder="1" applyAlignment="1">
      <alignment horizontal="center" vertical="center" wrapText="1"/>
    </xf>
    <xf numFmtId="0" fontId="2" fillId="6" borderId="4" xfId="0" applyFont="1" applyFill="1" applyBorder="1" applyAlignment="1">
      <alignment horizontal="center"/>
    </xf>
    <xf numFmtId="0" fontId="2" fillId="6" borderId="19" xfId="0" applyFont="1" applyFill="1" applyBorder="1" applyAlignment="1">
      <alignment horizontal="center"/>
    </xf>
    <xf numFmtId="0" fontId="2" fillId="6" borderId="3" xfId="0" applyFont="1" applyFill="1" applyBorder="1" applyAlignment="1">
      <alignment horizontal="center"/>
    </xf>
    <xf numFmtId="0" fontId="3" fillId="0" borderId="54" xfId="0" applyFont="1" applyBorder="1" applyAlignment="1">
      <alignment horizontal="right" vertical="center" textRotation="90"/>
    </xf>
    <xf numFmtId="0" fontId="2" fillId="0" borderId="47" xfId="0" applyFont="1" applyBorder="1" applyAlignment="1">
      <alignment horizontal="left" vertical="center" wrapText="1"/>
    </xf>
    <xf numFmtId="0" fontId="2" fillId="0" borderId="49" xfId="0" applyFont="1" applyBorder="1" applyAlignment="1">
      <alignment horizontal="left" vertical="center"/>
    </xf>
    <xf numFmtId="0" fontId="2" fillId="0" borderId="55" xfId="0" applyFont="1" applyBorder="1" applyAlignment="1">
      <alignment horizontal="left" vertical="center"/>
    </xf>
    <xf numFmtId="0" fontId="2" fillId="0" borderId="54" xfId="0" applyFont="1" applyBorder="1" applyAlignment="1">
      <alignment horizontal="left" vertical="center"/>
    </xf>
    <xf numFmtId="0" fontId="2" fillId="0" borderId="50" xfId="0" applyFont="1" applyBorder="1" applyAlignment="1">
      <alignment horizontal="left" vertical="center"/>
    </xf>
    <xf numFmtId="0" fontId="2" fillId="0" borderId="51" xfId="0" applyFont="1" applyBorder="1" applyAlignment="1">
      <alignment horizontal="left" vertical="center"/>
    </xf>
    <xf numFmtId="0" fontId="2" fillId="0" borderId="27" xfId="0" applyFont="1" applyBorder="1" applyAlignment="1">
      <alignment horizontal="center" vertical="center" wrapText="1"/>
    </xf>
    <xf numFmtId="0" fontId="2" fillId="0" borderId="15" xfId="0" applyFont="1" applyBorder="1" applyAlignment="1">
      <alignment horizontal="center" vertical="center" wrapText="1"/>
    </xf>
    <xf numFmtId="0" fontId="2" fillId="9" borderId="3" xfId="0" applyFont="1" applyFill="1" applyBorder="1" applyAlignment="1">
      <alignment horizontal="center" vertical="center"/>
    </xf>
    <xf numFmtId="0" fontId="2" fillId="9" borderId="4" xfId="0" applyFont="1" applyFill="1" applyBorder="1" applyAlignment="1">
      <alignment horizontal="center" vertical="center"/>
    </xf>
    <xf numFmtId="0" fontId="2" fillId="9" borderId="19" xfId="0" applyFont="1" applyFill="1" applyBorder="1" applyAlignment="1">
      <alignment horizontal="center" vertical="center"/>
    </xf>
    <xf numFmtId="0" fontId="2" fillId="7" borderId="4" xfId="0" applyFont="1" applyFill="1" applyBorder="1" applyAlignment="1">
      <alignment horizontal="center" vertical="center"/>
    </xf>
    <xf numFmtId="0" fontId="2" fillId="7" borderId="19" xfId="0" applyFont="1" applyFill="1" applyBorder="1" applyAlignment="1">
      <alignment horizontal="center" vertical="center"/>
    </xf>
    <xf numFmtId="0" fontId="2" fillId="8" borderId="3" xfId="0" applyFont="1" applyFill="1" applyBorder="1" applyAlignment="1">
      <alignment horizontal="center" vertical="center"/>
    </xf>
    <xf numFmtId="0" fontId="3" fillId="6" borderId="4" xfId="0" applyFont="1" applyFill="1" applyBorder="1" applyAlignment="1">
      <alignment horizontal="center" vertical="center" wrapText="1"/>
    </xf>
    <xf numFmtId="0" fontId="3" fillId="6" borderId="19" xfId="0" applyFont="1" applyFill="1" applyBorder="1" applyAlignment="1">
      <alignment horizontal="center" vertical="center" wrapText="1"/>
    </xf>
    <xf numFmtId="0" fontId="2" fillId="0" borderId="3" xfId="0" applyFont="1" applyBorder="1" applyAlignment="1">
      <alignment horizontal="center"/>
    </xf>
    <xf numFmtId="0" fontId="3" fillId="0" borderId="27" xfId="0" applyFont="1" applyBorder="1" applyAlignment="1">
      <alignment horizontal="left" vertical="top" wrapText="1"/>
    </xf>
    <xf numFmtId="0" fontId="3" fillId="0" borderId="3" xfId="0" applyFont="1" applyBorder="1" applyAlignment="1">
      <alignment horizontal="left" vertical="top" wrapText="1"/>
    </xf>
    <xf numFmtId="0" fontId="3" fillId="0" borderId="15" xfId="0" applyFont="1" applyBorder="1" applyAlignment="1">
      <alignment horizontal="left" vertical="top" wrapText="1"/>
    </xf>
    <xf numFmtId="0" fontId="3" fillId="0" borderId="21"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5" fillId="0" borderId="27" xfId="0" applyFont="1" applyBorder="1" applyAlignment="1">
      <alignment horizontal="left" vertical="top" wrapText="1"/>
    </xf>
    <xf numFmtId="0" fontId="2" fillId="0" borderId="3" xfId="0" applyFont="1" applyBorder="1" applyAlignment="1">
      <alignment horizontal="left" vertical="top" wrapText="1"/>
    </xf>
    <xf numFmtId="0" fontId="2" fillId="0" borderId="15" xfId="0" applyFont="1" applyBorder="1" applyAlignment="1">
      <alignment horizontal="left" vertical="top" wrapText="1"/>
    </xf>
    <xf numFmtId="0" fontId="2" fillId="0" borderId="37" xfId="0" applyFont="1" applyBorder="1" applyAlignment="1">
      <alignment horizontal="left" vertical="center" wrapText="1"/>
    </xf>
    <xf numFmtId="0" fontId="2" fillId="0" borderId="20" xfId="0" applyFont="1" applyBorder="1" applyAlignment="1">
      <alignment horizontal="left" vertical="center" wrapText="1"/>
    </xf>
    <xf numFmtId="0" fontId="2" fillId="0" borderId="38" xfId="0" applyFont="1" applyBorder="1" applyAlignment="1">
      <alignment horizontal="left" vertical="center" wrapText="1"/>
    </xf>
    <xf numFmtId="0" fontId="3" fillId="0" borderId="47" xfId="0" applyFont="1" applyBorder="1" applyAlignment="1">
      <alignment horizontal="center" vertical="center"/>
    </xf>
    <xf numFmtId="0" fontId="3" fillId="0" borderId="48" xfId="0" applyFont="1" applyBorder="1" applyAlignment="1">
      <alignment horizontal="center" vertical="center"/>
    </xf>
    <xf numFmtId="0" fontId="3" fillId="0" borderId="49" xfId="0" applyFont="1" applyBorder="1" applyAlignment="1">
      <alignment horizontal="center" vertical="center"/>
    </xf>
    <xf numFmtId="0" fontId="3" fillId="0" borderId="55" xfId="0" applyFont="1" applyBorder="1" applyAlignment="1">
      <alignment horizontal="center" vertical="center"/>
    </xf>
    <xf numFmtId="0" fontId="3" fillId="0" borderId="0" xfId="0" applyFont="1" applyAlignment="1">
      <alignment horizontal="center" vertical="center"/>
    </xf>
    <xf numFmtId="0" fontId="3" fillId="0" borderId="54" xfId="0" applyFont="1" applyBorder="1" applyAlignment="1">
      <alignment horizontal="center" vertical="center"/>
    </xf>
    <xf numFmtId="0" fontId="3" fillId="0" borderId="50" xfId="0" applyFont="1" applyBorder="1" applyAlignment="1">
      <alignment horizontal="center" vertical="center"/>
    </xf>
    <xf numFmtId="0" fontId="3" fillId="0" borderId="43" xfId="0" applyFont="1" applyBorder="1" applyAlignment="1">
      <alignment horizontal="center" vertical="center"/>
    </xf>
    <xf numFmtId="0" fontId="3" fillId="0" borderId="51" xfId="0" applyFont="1" applyBorder="1" applyAlignment="1">
      <alignment horizontal="center" vertical="center"/>
    </xf>
    <xf numFmtId="0" fontId="2" fillId="0" borderId="39" xfId="0" applyFont="1" applyBorder="1" applyAlignment="1">
      <alignment horizontal="left" vertical="center" wrapText="1"/>
    </xf>
    <xf numFmtId="0" fontId="2" fillId="0" borderId="56" xfId="0" applyFont="1" applyBorder="1" applyAlignment="1">
      <alignment horizontal="left" vertical="center" wrapText="1"/>
    </xf>
    <xf numFmtId="0" fontId="2" fillId="0" borderId="0" xfId="0" applyFont="1" applyAlignment="1">
      <alignment horizontal="left" vertical="center" wrapText="1"/>
    </xf>
    <xf numFmtId="0" fontId="3" fillId="0" borderId="28" xfId="0" applyFont="1" applyBorder="1" applyAlignment="1">
      <alignment horizontal="left" vertical="top" wrapText="1"/>
    </xf>
    <xf numFmtId="0" fontId="3" fillId="0" borderId="8" xfId="0" applyFont="1" applyBorder="1" applyAlignment="1">
      <alignment horizontal="left" vertical="top" wrapText="1"/>
    </xf>
    <xf numFmtId="0" fontId="3" fillId="0" borderId="30" xfId="0" applyFont="1" applyBorder="1" applyAlignment="1">
      <alignment horizontal="left" vertical="top"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0" xfId="0" applyFont="1" applyAlignment="1">
      <alignment horizontal="center" vertical="center" wrapText="1"/>
    </xf>
    <xf numFmtId="0" fontId="3" fillId="0" borderId="54"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42" xfId="0" applyFont="1" applyBorder="1" applyAlignment="1">
      <alignment horizontal="center" vertical="center" wrapText="1"/>
    </xf>
    <xf numFmtId="0" fontId="2" fillId="0" borderId="13"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2" fillId="0" borderId="5" xfId="0" applyFont="1" applyBorder="1" applyAlignment="1">
      <alignment vertical="center"/>
    </xf>
    <xf numFmtId="0" fontId="3" fillId="0" borderId="40" xfId="0" applyFont="1" applyBorder="1" applyAlignment="1">
      <alignment horizontal="center" vertical="center"/>
    </xf>
    <xf numFmtId="0" fontId="3" fillId="0" borderId="41" xfId="0" applyFont="1" applyBorder="1" applyAlignment="1">
      <alignment horizontal="center" vertical="center"/>
    </xf>
    <xf numFmtId="0" fontId="3" fillId="0" borderId="42" xfId="0" applyFont="1" applyBorder="1" applyAlignment="1">
      <alignment horizontal="center" vertical="center"/>
    </xf>
    <xf numFmtId="0" fontId="3" fillId="0" borderId="31" xfId="0" applyFont="1" applyBorder="1" applyAlignment="1">
      <alignment horizontal="left" wrapText="1"/>
    </xf>
    <xf numFmtId="0" fontId="3" fillId="0" borderId="32" xfId="0" applyFont="1" applyBorder="1" applyAlignment="1">
      <alignment horizontal="left" wrapText="1"/>
    </xf>
    <xf numFmtId="0" fontId="3" fillId="0" borderId="33" xfId="0" applyFont="1" applyBorder="1" applyAlignment="1">
      <alignment horizontal="left" wrapText="1"/>
    </xf>
    <xf numFmtId="0" fontId="3" fillId="0" borderId="1" xfId="0" applyFont="1" applyBorder="1" applyAlignment="1">
      <alignment horizontal="left" wrapText="1"/>
    </xf>
    <xf numFmtId="0" fontId="3" fillId="0" borderId="0" xfId="0" applyFont="1" applyAlignment="1">
      <alignment horizontal="left" wrapText="1"/>
    </xf>
    <xf numFmtId="0" fontId="3" fillId="0" borderId="2" xfId="0" applyFont="1" applyBorder="1" applyAlignment="1">
      <alignment horizontal="left" wrapText="1"/>
    </xf>
    <xf numFmtId="0" fontId="3" fillId="0" borderId="7" xfId="0" applyFont="1" applyBorder="1" applyAlignment="1">
      <alignment horizontal="left" wrapText="1"/>
    </xf>
    <xf numFmtId="0" fontId="3" fillId="0" borderId="9" xfId="0" applyFont="1" applyBorder="1" applyAlignment="1">
      <alignment horizontal="left" wrapText="1"/>
    </xf>
    <xf numFmtId="0" fontId="3" fillId="0" borderId="10" xfId="0" applyFont="1" applyBorder="1" applyAlignment="1">
      <alignment horizontal="left" wrapText="1"/>
    </xf>
    <xf numFmtId="0" fontId="4" fillId="0" borderId="57" xfId="0" applyFont="1" applyBorder="1" applyAlignment="1">
      <alignment horizontal="left" vertical="center" wrapText="1"/>
    </xf>
    <xf numFmtId="0" fontId="4" fillId="0" borderId="58" xfId="0" applyFont="1" applyBorder="1" applyAlignment="1">
      <alignment horizontal="left" vertical="center" wrapText="1"/>
    </xf>
    <xf numFmtId="0" fontId="4" fillId="0" borderId="59" xfId="0" applyFont="1" applyBorder="1" applyAlignment="1">
      <alignment horizontal="left" vertical="center" wrapText="1"/>
    </xf>
    <xf numFmtId="0" fontId="3" fillId="2" borderId="34" xfId="0" applyFont="1" applyFill="1" applyBorder="1" applyAlignment="1">
      <alignment horizontal="center" vertical="center" wrapText="1"/>
    </xf>
    <xf numFmtId="0" fontId="3" fillId="2" borderId="38" xfId="0" applyFont="1" applyFill="1" applyBorder="1" applyAlignment="1">
      <alignment horizontal="center" vertical="center" wrapText="1"/>
    </xf>
    <xf numFmtId="0" fontId="3" fillId="2" borderId="39"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2" fillId="0" borderId="3" xfId="0" applyFont="1" applyBorder="1" applyAlignment="1">
      <alignment horizontal="left" vertical="center" wrapText="1"/>
    </xf>
    <xf numFmtId="0" fontId="9" fillId="4" borderId="22" xfId="0" applyFont="1" applyFill="1" applyBorder="1" applyAlignment="1">
      <alignment horizontal="center" vertical="center" wrapText="1"/>
    </xf>
    <xf numFmtId="0" fontId="3" fillId="0" borderId="45"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9" fillId="4" borderId="40" xfId="0" applyFont="1" applyFill="1" applyBorder="1" applyAlignment="1">
      <alignment horizontal="center" vertical="center" wrapText="1"/>
    </xf>
    <xf numFmtId="0" fontId="9" fillId="4" borderId="41" xfId="0" applyFont="1" applyFill="1" applyBorder="1" applyAlignment="1">
      <alignment horizontal="center" vertical="center" wrapText="1"/>
    </xf>
    <xf numFmtId="0" fontId="9" fillId="4" borderId="46" xfId="0" applyFont="1" applyFill="1" applyBorder="1" applyAlignment="1">
      <alignment horizontal="center" vertical="center" wrapText="1"/>
    </xf>
    <xf numFmtId="0" fontId="3" fillId="2" borderId="40" xfId="0" applyFont="1" applyFill="1" applyBorder="1" applyAlignment="1">
      <alignment horizontal="left" vertical="top" wrapText="1" readingOrder="1"/>
    </xf>
    <xf numFmtId="0" fontId="3" fillId="2" borderId="41" xfId="0" applyFont="1" applyFill="1" applyBorder="1" applyAlignment="1">
      <alignment horizontal="left" vertical="top" wrapText="1" readingOrder="1"/>
    </xf>
    <xf numFmtId="0" fontId="3" fillId="2" borderId="42" xfId="0" applyFont="1" applyFill="1" applyBorder="1" applyAlignment="1">
      <alignment horizontal="left" vertical="top" wrapText="1" readingOrder="1"/>
    </xf>
    <xf numFmtId="0" fontId="8" fillId="0" borderId="1" xfId="0" applyFont="1" applyBorder="1" applyAlignment="1">
      <alignment horizontal="left" vertical="center" wrapText="1"/>
    </xf>
    <xf numFmtId="0" fontId="8" fillId="0" borderId="0" xfId="0" applyFont="1" applyAlignment="1">
      <alignment horizontal="left" vertical="center" wrapText="1"/>
    </xf>
    <xf numFmtId="0" fontId="8" fillId="0" borderId="2" xfId="0" applyFont="1" applyBorder="1" applyAlignment="1">
      <alignment horizontal="left" vertical="center" wrapText="1"/>
    </xf>
    <xf numFmtId="0" fontId="7" fillId="0" borderId="31" xfId="0" applyFont="1" applyBorder="1" applyAlignment="1">
      <alignment horizontal="center" vertical="center"/>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2" fillId="0" borderId="49" xfId="0" applyFont="1" applyBorder="1" applyAlignment="1">
      <alignment horizontal="left" vertical="center" wrapText="1"/>
    </xf>
    <xf numFmtId="0" fontId="2" fillId="0" borderId="55" xfId="0" applyFont="1" applyBorder="1" applyAlignment="1">
      <alignment horizontal="left" vertical="center" wrapText="1"/>
    </xf>
    <xf numFmtId="0" fontId="2" fillId="0" borderId="54" xfId="0" applyFont="1" applyBorder="1" applyAlignment="1">
      <alignment horizontal="left" vertical="center" wrapText="1"/>
    </xf>
    <xf numFmtId="0" fontId="2" fillId="0" borderId="50" xfId="0" applyFont="1" applyBorder="1" applyAlignment="1">
      <alignment horizontal="left" vertical="center" wrapText="1"/>
    </xf>
    <xf numFmtId="0" fontId="2" fillId="0" borderId="51" xfId="0" applyFont="1" applyBorder="1" applyAlignment="1">
      <alignment horizontal="left" vertical="center" wrapText="1"/>
    </xf>
    <xf numFmtId="0" fontId="3" fillId="0" borderId="44" xfId="0" applyFont="1" applyBorder="1" applyAlignment="1">
      <alignment horizontal="right" vertical="center" textRotation="90"/>
    </xf>
    <xf numFmtId="0" fontId="2" fillId="0" borderId="26" xfId="0" applyFont="1" applyBorder="1" applyAlignment="1">
      <alignment horizontal="left" vertical="center" wrapText="1"/>
    </xf>
    <xf numFmtId="0" fontId="3" fillId="0" borderId="0" xfId="0" applyFont="1" applyAlignment="1">
      <alignment horizontal="right" vertical="center" textRotation="90"/>
    </xf>
    <xf numFmtId="0" fontId="2" fillId="0" borderId="8" xfId="0" applyFont="1" applyBorder="1" applyAlignment="1">
      <alignment horizontal="left" vertical="center" wrapText="1"/>
    </xf>
    <xf numFmtId="0" fontId="2" fillId="9" borderId="15" xfId="0" applyFont="1" applyFill="1" applyBorder="1" applyAlignment="1">
      <alignment horizontal="center" vertical="center"/>
    </xf>
    <xf numFmtId="0" fontId="2" fillId="9" borderId="16" xfId="0" applyFont="1" applyFill="1" applyBorder="1" applyAlignment="1">
      <alignment horizontal="center" vertical="center"/>
    </xf>
    <xf numFmtId="0" fontId="2" fillId="10" borderId="15" xfId="0" applyFont="1" applyFill="1" applyBorder="1" applyAlignment="1">
      <alignment horizontal="center" vertical="center"/>
    </xf>
    <xf numFmtId="0" fontId="3" fillId="0" borderId="0" xfId="0" applyFont="1" applyAlignment="1">
      <alignment horizontal="center"/>
    </xf>
    <xf numFmtId="0" fontId="3" fillId="6" borderId="15" xfId="0" applyFont="1" applyFill="1" applyBorder="1" applyAlignment="1">
      <alignment horizontal="center" vertical="center" wrapText="1"/>
    </xf>
    <xf numFmtId="0" fontId="2" fillId="6" borderId="15" xfId="0" applyFont="1" applyFill="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2" fillId="0" borderId="26" xfId="0" applyFont="1" applyBorder="1" applyAlignment="1">
      <alignment horizontal="center" vertical="center" wrapText="1"/>
    </xf>
    <xf numFmtId="0" fontId="4" fillId="0" borderId="1" xfId="0" applyFont="1" applyBorder="1" applyAlignment="1">
      <alignment vertical="center" wrapText="1"/>
    </xf>
    <xf numFmtId="0" fontId="4" fillId="0" borderId="0" xfId="0" applyFont="1" applyAlignment="1">
      <alignment vertical="center" wrapText="1"/>
    </xf>
    <xf numFmtId="0" fontId="4" fillId="0" borderId="1" xfId="0" applyFont="1" applyBorder="1"/>
    <xf numFmtId="0" fontId="4" fillId="0" borderId="0" xfId="0" applyFont="1"/>
    <xf numFmtId="0" fontId="2" fillId="0" borderId="36" xfId="0" applyFont="1" applyBorder="1" applyAlignment="1">
      <alignment horizontal="center" vertical="center" wrapText="1"/>
    </xf>
    <xf numFmtId="0" fontId="3" fillId="2" borderId="43" xfId="0" applyFont="1" applyFill="1" applyBorder="1" applyAlignment="1">
      <alignment horizontal="center"/>
    </xf>
    <xf numFmtId="0" fontId="2" fillId="10" borderId="4" xfId="0" applyFont="1" applyFill="1" applyBorder="1" applyAlignment="1">
      <alignment horizontal="center" vertical="center"/>
    </xf>
    <xf numFmtId="0" fontId="2" fillId="10" borderId="19" xfId="0" applyFont="1" applyFill="1" applyBorder="1" applyAlignment="1">
      <alignment horizontal="center" vertical="center"/>
    </xf>
    <xf numFmtId="0" fontId="2" fillId="7" borderId="52" xfId="0" applyFont="1" applyFill="1" applyBorder="1" applyAlignment="1">
      <alignment horizontal="center" vertical="center"/>
    </xf>
    <xf numFmtId="0" fontId="2" fillId="7" borderId="53" xfId="0" applyFont="1" applyFill="1" applyBorder="1" applyAlignment="1">
      <alignment horizontal="center" vertical="center"/>
    </xf>
    <xf numFmtId="0" fontId="2" fillId="9" borderId="36" xfId="0" applyFont="1" applyFill="1" applyBorder="1" applyAlignment="1">
      <alignment horizontal="center" vertical="center"/>
    </xf>
    <xf numFmtId="0" fontId="3" fillId="6" borderId="36" xfId="0" applyFont="1" applyFill="1" applyBorder="1" applyAlignment="1">
      <alignment horizontal="center" vertical="center" wrapText="1"/>
    </xf>
    <xf numFmtId="0" fontId="2" fillId="8" borderId="36" xfId="0" applyFont="1" applyFill="1" applyBorder="1" applyAlignment="1">
      <alignment horizontal="center" vertical="center"/>
    </xf>
    <xf numFmtId="0" fontId="3" fillId="6" borderId="47" xfId="0" applyFont="1" applyFill="1" applyBorder="1" applyAlignment="1">
      <alignment horizontal="center" vertical="center" wrapText="1"/>
    </xf>
    <xf numFmtId="0" fontId="3" fillId="6" borderId="48" xfId="0" applyFont="1" applyFill="1" applyBorder="1" applyAlignment="1">
      <alignment horizontal="center" vertical="center" wrapText="1"/>
    </xf>
    <xf numFmtId="0" fontId="3" fillId="6" borderId="49" xfId="0" applyFont="1" applyFill="1" applyBorder="1" applyAlignment="1">
      <alignment horizontal="center" vertical="center" wrapText="1"/>
    </xf>
    <xf numFmtId="0" fontId="3" fillId="6" borderId="50" xfId="0" applyFont="1" applyFill="1" applyBorder="1" applyAlignment="1">
      <alignment horizontal="center" vertical="center" wrapText="1"/>
    </xf>
    <xf numFmtId="0" fontId="3" fillId="6" borderId="43" xfId="0" applyFont="1" applyFill="1" applyBorder="1" applyAlignment="1">
      <alignment horizontal="center" vertical="center" wrapText="1"/>
    </xf>
    <xf numFmtId="0" fontId="3" fillId="6" borderId="51" xfId="0" applyFont="1" applyFill="1" applyBorder="1" applyAlignment="1">
      <alignment horizontal="center" vertical="center" wrapText="1"/>
    </xf>
    <xf numFmtId="0" fontId="3" fillId="6" borderId="39" xfId="0" applyFont="1" applyFill="1" applyBorder="1" applyAlignment="1">
      <alignment horizontal="center" vertical="center" wrapText="1"/>
    </xf>
    <xf numFmtId="0" fontId="3" fillId="6" borderId="20" xfId="0" applyFont="1" applyFill="1" applyBorder="1" applyAlignment="1">
      <alignment horizontal="center" vertical="center" wrapText="1"/>
    </xf>
    <xf numFmtId="0" fontId="2" fillId="7" borderId="36" xfId="0" applyFont="1" applyFill="1" applyBorder="1" applyAlignment="1">
      <alignment horizontal="center" vertical="center"/>
    </xf>
    <xf numFmtId="0" fontId="2" fillId="6" borderId="36" xfId="0" applyFont="1" applyFill="1" applyBorder="1" applyAlignment="1">
      <alignment horizontal="center"/>
    </xf>
    <xf numFmtId="0" fontId="2" fillId="0" borderId="8" xfId="0" applyFont="1" applyBorder="1" applyAlignment="1">
      <alignment horizontal="center" vertical="center" wrapText="1"/>
    </xf>
    <xf numFmtId="0" fontId="3" fillId="6" borderId="36" xfId="0" applyFont="1" applyFill="1" applyBorder="1" applyAlignment="1">
      <alignment horizontal="center" vertical="center"/>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47066</xdr:colOff>
      <xdr:row>1</xdr:row>
      <xdr:rowOff>106234</xdr:rowOff>
    </xdr:from>
    <xdr:to>
      <xdr:col>1</xdr:col>
      <xdr:colOff>2736478</xdr:colOff>
      <xdr:row>3</xdr:row>
      <xdr:rowOff>269838</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6360" y="285528"/>
          <a:ext cx="2689412" cy="8987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332014</xdr:colOff>
      <xdr:row>1</xdr:row>
      <xdr:rowOff>12247</xdr:rowOff>
    </xdr:from>
    <xdr:to>
      <xdr:col>1</xdr:col>
      <xdr:colOff>3455654</xdr:colOff>
      <xdr:row>3</xdr:row>
      <xdr:rowOff>374571</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93964" y="193222"/>
          <a:ext cx="3123640" cy="12576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142875</xdr:colOff>
      <xdr:row>1</xdr:row>
      <xdr:rowOff>180975</xdr:rowOff>
    </xdr:from>
    <xdr:to>
      <xdr:col>1</xdr:col>
      <xdr:colOff>1676400</xdr:colOff>
      <xdr:row>3</xdr:row>
      <xdr:rowOff>254001</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37808" y="367242"/>
          <a:ext cx="1533525" cy="86889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196850</xdr:colOff>
      <xdr:row>1</xdr:row>
      <xdr:rowOff>33866</xdr:rowOff>
    </xdr:from>
    <xdr:to>
      <xdr:col>3</xdr:col>
      <xdr:colOff>483658</xdr:colOff>
      <xdr:row>3</xdr:row>
      <xdr:rowOff>303590</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6875" y="214841"/>
          <a:ext cx="2572808" cy="87932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171451</xdr:colOff>
      <xdr:row>1</xdr:row>
      <xdr:rowOff>51707</xdr:rowOff>
    </xdr:from>
    <xdr:to>
      <xdr:col>2</xdr:col>
      <xdr:colOff>1569358</xdr:colOff>
      <xdr:row>3</xdr:row>
      <xdr:rowOff>343807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3551" y="229507"/>
          <a:ext cx="3061607" cy="10795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F22"/>
  <sheetViews>
    <sheetView showGridLines="0" tabSelected="1" zoomScale="80" zoomScaleNormal="80" zoomScalePageLayoutView="40" workbookViewId="0">
      <selection activeCell="B8" sqref="B8:F8"/>
    </sheetView>
  </sheetViews>
  <sheetFormatPr baseColWidth="10" defaultColWidth="11.54296875" defaultRowHeight="14.5" x14ac:dyDescent="0.35"/>
  <cols>
    <col min="1" max="1" width="2.7265625" style="11" customWidth="1"/>
    <col min="2" max="2" width="42" style="11" customWidth="1"/>
    <col min="3" max="3" width="71.453125" style="11" customWidth="1"/>
    <col min="4" max="4" width="36.7265625" style="11" customWidth="1"/>
    <col min="5" max="5" width="28.54296875" style="11" customWidth="1"/>
    <col min="6" max="6" width="29.81640625" style="11" bestFit="1" customWidth="1"/>
    <col min="7" max="7" width="2.7265625" style="11" customWidth="1"/>
    <col min="8" max="16384" width="11.54296875" style="11"/>
  </cols>
  <sheetData>
    <row r="2" spans="2:6" ht="28.9" customHeight="1" x14ac:dyDescent="0.35">
      <c r="B2" s="130"/>
      <c r="C2" s="143" t="s">
        <v>95</v>
      </c>
      <c r="D2" s="144"/>
      <c r="E2" s="145"/>
      <c r="F2" s="152" t="s">
        <v>203</v>
      </c>
    </row>
    <row r="3" spans="2:6" ht="28.9" customHeight="1" x14ac:dyDescent="0.35">
      <c r="B3" s="130"/>
      <c r="C3" s="146"/>
      <c r="D3" s="147"/>
      <c r="E3" s="148"/>
      <c r="F3" s="153"/>
    </row>
    <row r="4" spans="2:6" ht="28.9" customHeight="1" x14ac:dyDescent="0.35">
      <c r="B4" s="130"/>
      <c r="C4" s="149"/>
      <c r="D4" s="150"/>
      <c r="E4" s="151"/>
      <c r="F4" s="141"/>
    </row>
    <row r="5" spans="2:6" ht="15" thickBot="1" x14ac:dyDescent="0.4">
      <c r="C5" s="12"/>
      <c r="D5" s="12"/>
      <c r="E5" s="12"/>
      <c r="F5" s="12"/>
    </row>
    <row r="6" spans="2:6" ht="15" thickBot="1" x14ac:dyDescent="0.4">
      <c r="B6" s="134" t="s">
        <v>85</v>
      </c>
      <c r="C6" s="135"/>
      <c r="D6" s="135"/>
      <c r="E6" s="135"/>
      <c r="F6" s="136"/>
    </row>
    <row r="7" spans="2:6" ht="48.65" customHeight="1" x14ac:dyDescent="0.35">
      <c r="B7" s="140" t="s">
        <v>107</v>
      </c>
      <c r="C7" s="141"/>
      <c r="D7" s="141"/>
      <c r="E7" s="141"/>
      <c r="F7" s="142"/>
    </row>
    <row r="8" spans="2:6" ht="37.5" customHeight="1" x14ac:dyDescent="0.35">
      <c r="B8" s="137" t="s">
        <v>214</v>
      </c>
      <c r="C8" s="138"/>
      <c r="D8" s="138"/>
      <c r="E8" s="138"/>
      <c r="F8" s="139"/>
    </row>
    <row r="9" spans="2:6" ht="45.65" customHeight="1" x14ac:dyDescent="0.35">
      <c r="B9" s="131" t="s">
        <v>204</v>
      </c>
      <c r="C9" s="132"/>
      <c r="D9" s="132"/>
      <c r="E9" s="132"/>
      <c r="F9" s="133"/>
    </row>
    <row r="10" spans="2:6" ht="51" customHeight="1" x14ac:dyDescent="0.35">
      <c r="B10" s="131" t="s">
        <v>205</v>
      </c>
      <c r="C10" s="132"/>
      <c r="D10" s="132"/>
      <c r="E10" s="132"/>
      <c r="F10" s="133"/>
    </row>
    <row r="11" spans="2:6" ht="50.5" customHeight="1" x14ac:dyDescent="0.35">
      <c r="B11" s="131" t="s">
        <v>206</v>
      </c>
      <c r="C11" s="132"/>
      <c r="D11" s="132"/>
      <c r="E11" s="132"/>
      <c r="F11" s="133"/>
    </row>
    <row r="12" spans="2:6" ht="30.65" customHeight="1" x14ac:dyDescent="0.35">
      <c r="B12" s="131" t="s">
        <v>207</v>
      </c>
      <c r="C12" s="132"/>
      <c r="D12" s="132"/>
      <c r="E12" s="132"/>
      <c r="F12" s="133"/>
    </row>
    <row r="13" spans="2:6" ht="46.15" customHeight="1" x14ac:dyDescent="0.35">
      <c r="B13" s="131" t="s">
        <v>208</v>
      </c>
      <c r="C13" s="132"/>
      <c r="D13" s="132"/>
      <c r="E13" s="132"/>
      <c r="F13" s="133"/>
    </row>
    <row r="14" spans="2:6" x14ac:dyDescent="0.35">
      <c r="B14" s="131" t="s">
        <v>108</v>
      </c>
      <c r="C14" s="132"/>
      <c r="D14" s="132"/>
      <c r="E14" s="132"/>
      <c r="F14" s="133"/>
    </row>
    <row r="15" spans="2:6" x14ac:dyDescent="0.35">
      <c r="B15" s="131" t="s">
        <v>109</v>
      </c>
      <c r="C15" s="132"/>
      <c r="D15" s="132"/>
      <c r="E15" s="132"/>
      <c r="F15" s="133"/>
    </row>
    <row r="16" spans="2:6" x14ac:dyDescent="0.35">
      <c r="B16" s="131" t="s">
        <v>209</v>
      </c>
      <c r="C16" s="132"/>
      <c r="D16" s="132"/>
      <c r="E16" s="132"/>
      <c r="F16" s="133"/>
    </row>
    <row r="17" spans="2:6" ht="30" customHeight="1" x14ac:dyDescent="0.35">
      <c r="B17" s="131" t="s">
        <v>210</v>
      </c>
      <c r="C17" s="132"/>
      <c r="D17" s="132"/>
      <c r="E17" s="132"/>
      <c r="F17" s="133"/>
    </row>
    <row r="18" spans="2:6" ht="46.15" customHeight="1" x14ac:dyDescent="0.35">
      <c r="B18" s="131" t="s">
        <v>211</v>
      </c>
      <c r="C18" s="132"/>
      <c r="D18" s="132"/>
      <c r="E18" s="132"/>
      <c r="F18" s="133"/>
    </row>
    <row r="19" spans="2:6" ht="45" customHeight="1" thickBot="1" x14ac:dyDescent="0.4">
      <c r="B19" s="155" t="s">
        <v>213</v>
      </c>
      <c r="C19" s="156"/>
      <c r="D19" s="156"/>
      <c r="E19" s="156"/>
      <c r="F19" s="157"/>
    </row>
    <row r="20" spans="2:6" x14ac:dyDescent="0.35">
      <c r="B20" s="28"/>
    </row>
    <row r="22" spans="2:6" x14ac:dyDescent="0.35">
      <c r="B22" s="154"/>
      <c r="C22" s="154"/>
      <c r="D22" s="154"/>
      <c r="E22" s="154"/>
      <c r="F22" s="154"/>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7"/>
  <sheetViews>
    <sheetView showGridLines="0" zoomScale="80" zoomScaleNormal="80" zoomScalePageLayoutView="85" workbookViewId="0">
      <selection activeCell="B17" sqref="B17"/>
    </sheetView>
  </sheetViews>
  <sheetFormatPr baseColWidth="10" defaultColWidth="11.54296875" defaultRowHeight="14.5" x14ac:dyDescent="0.35"/>
  <cols>
    <col min="1" max="1" width="5.26953125" style="11" customWidth="1"/>
    <col min="2" max="2" width="124.7265625" style="11" bestFit="1" customWidth="1"/>
    <col min="3" max="3" width="18.81640625" style="11" bestFit="1" customWidth="1"/>
    <col min="4" max="4" width="9.26953125" style="11" bestFit="1" customWidth="1"/>
    <col min="5" max="5" width="10" style="11" bestFit="1" customWidth="1"/>
    <col min="6" max="6" width="28.81640625" style="11" bestFit="1" customWidth="1"/>
    <col min="7" max="16384" width="11.54296875" style="11"/>
  </cols>
  <sheetData>
    <row r="2" spans="2:6" ht="35.5" customHeight="1" x14ac:dyDescent="0.35">
      <c r="B2" s="130"/>
      <c r="C2" s="158" t="s">
        <v>94</v>
      </c>
      <c r="D2" s="159"/>
      <c r="E2" s="160"/>
      <c r="F2" s="152" t="s">
        <v>203</v>
      </c>
    </row>
    <row r="3" spans="2:6" ht="35.5" customHeight="1" x14ac:dyDescent="0.35">
      <c r="B3" s="130"/>
      <c r="C3" s="161"/>
      <c r="D3" s="162"/>
      <c r="E3" s="163"/>
      <c r="F3" s="153"/>
    </row>
    <row r="4" spans="2:6" ht="35.5" customHeight="1" x14ac:dyDescent="0.35">
      <c r="B4" s="130"/>
      <c r="C4" s="164"/>
      <c r="D4" s="165"/>
      <c r="E4" s="166"/>
      <c r="F4" s="141"/>
    </row>
    <row r="5" spans="2:6" ht="15" thickBot="1" x14ac:dyDescent="0.4">
      <c r="C5" s="12"/>
      <c r="D5" s="12"/>
      <c r="E5" s="12"/>
      <c r="F5" s="12"/>
    </row>
    <row r="6" spans="2:6" ht="15" thickBot="1" x14ac:dyDescent="0.4">
      <c r="B6" s="174" t="s">
        <v>7</v>
      </c>
      <c r="C6" s="175"/>
      <c r="D6" s="175"/>
      <c r="E6" s="175"/>
      <c r="F6" s="176"/>
    </row>
    <row r="7" spans="2:6" ht="39" customHeight="1" x14ac:dyDescent="0.35">
      <c r="B7" s="177" t="s">
        <v>212</v>
      </c>
      <c r="C7" s="178"/>
      <c r="D7" s="178"/>
      <c r="E7" s="178"/>
      <c r="F7" s="179"/>
    </row>
    <row r="8" spans="2:6" ht="39" customHeight="1" x14ac:dyDescent="0.35">
      <c r="B8" s="180"/>
      <c r="C8" s="181"/>
      <c r="D8" s="181"/>
      <c r="E8" s="181"/>
      <c r="F8" s="182"/>
    </row>
    <row r="9" spans="2:6" ht="39" customHeight="1" x14ac:dyDescent="0.35">
      <c r="B9" s="180"/>
      <c r="C9" s="181"/>
      <c r="D9" s="181"/>
      <c r="E9" s="181"/>
      <c r="F9" s="182"/>
    </row>
    <row r="10" spans="2:6" ht="39" customHeight="1" x14ac:dyDescent="0.35">
      <c r="B10" s="180"/>
      <c r="C10" s="181"/>
      <c r="D10" s="181"/>
      <c r="E10" s="181"/>
      <c r="F10" s="182"/>
    </row>
    <row r="11" spans="2:6" ht="39" customHeight="1" x14ac:dyDescent="0.35">
      <c r="B11" s="180"/>
      <c r="C11" s="181"/>
      <c r="D11" s="181"/>
      <c r="E11" s="181"/>
      <c r="F11" s="182"/>
    </row>
    <row r="12" spans="2:6" ht="39" customHeight="1" x14ac:dyDescent="0.35">
      <c r="B12" s="180"/>
      <c r="C12" s="181"/>
      <c r="D12" s="181"/>
      <c r="E12" s="181"/>
      <c r="F12" s="182"/>
    </row>
    <row r="13" spans="2:6" ht="39" customHeight="1" x14ac:dyDescent="0.35">
      <c r="B13" s="180"/>
      <c r="C13" s="181"/>
      <c r="D13" s="181"/>
      <c r="E13" s="181"/>
      <c r="F13" s="182"/>
    </row>
    <row r="14" spans="2:6" ht="39" customHeight="1" thickBot="1" x14ac:dyDescent="0.4">
      <c r="B14" s="183"/>
      <c r="C14" s="184"/>
      <c r="D14" s="184"/>
      <c r="E14" s="184"/>
      <c r="F14" s="185"/>
    </row>
    <row r="15" spans="2:6" ht="15" thickBot="1" x14ac:dyDescent="0.4">
      <c r="B15" s="167" t="s">
        <v>68</v>
      </c>
      <c r="C15" s="168"/>
      <c r="D15" s="168"/>
      <c r="E15" s="168"/>
      <c r="F15" s="169"/>
    </row>
    <row r="16" spans="2:6" ht="149.5" customHeight="1" x14ac:dyDescent="0.35">
      <c r="B16" s="186" t="s">
        <v>101</v>
      </c>
      <c r="C16" s="187"/>
      <c r="D16" s="187"/>
      <c r="E16" s="187"/>
      <c r="F16" s="188"/>
    </row>
    <row r="17" spans="2:6" x14ac:dyDescent="0.35">
      <c r="B17" s="13"/>
      <c r="C17" s="14" t="s">
        <v>36</v>
      </c>
      <c r="D17" s="191" t="s">
        <v>34</v>
      </c>
      <c r="E17" s="191" t="s">
        <v>35</v>
      </c>
      <c r="F17" s="189" t="s">
        <v>33</v>
      </c>
    </row>
    <row r="18" spans="2:6" x14ac:dyDescent="0.35">
      <c r="B18" s="13"/>
      <c r="C18" s="14" t="s">
        <v>44</v>
      </c>
      <c r="D18" s="192"/>
      <c r="E18" s="192"/>
      <c r="F18" s="190"/>
    </row>
    <row r="19" spans="2:6" x14ac:dyDescent="0.35">
      <c r="B19" s="2" t="s">
        <v>105</v>
      </c>
      <c r="C19" s="4"/>
      <c r="D19" s="15" t="s">
        <v>46</v>
      </c>
      <c r="E19" s="16" t="s">
        <v>49</v>
      </c>
      <c r="F19" s="17" t="s">
        <v>32</v>
      </c>
    </row>
    <row r="20" spans="2:6" x14ac:dyDescent="0.35">
      <c r="B20" s="2" t="s">
        <v>37</v>
      </c>
      <c r="C20" s="3"/>
      <c r="D20" s="18" t="s">
        <v>46</v>
      </c>
      <c r="E20" s="19" t="s">
        <v>48</v>
      </c>
      <c r="F20" s="20" t="s">
        <v>32</v>
      </c>
    </row>
    <row r="21" spans="2:6" x14ac:dyDescent="0.35">
      <c r="B21" s="2" t="s">
        <v>87</v>
      </c>
      <c r="C21" s="3"/>
      <c r="D21" s="18" t="s">
        <v>46</v>
      </c>
      <c r="E21" s="19" t="s">
        <v>49</v>
      </c>
      <c r="F21" s="20" t="s">
        <v>30</v>
      </c>
    </row>
    <row r="22" spans="2:6" x14ac:dyDescent="0.35">
      <c r="B22" s="2" t="s">
        <v>111</v>
      </c>
      <c r="C22" s="3"/>
      <c r="D22" s="18" t="s">
        <v>46</v>
      </c>
      <c r="E22" s="19" t="s">
        <v>49</v>
      </c>
      <c r="F22" s="20" t="s">
        <v>32</v>
      </c>
    </row>
    <row r="23" spans="2:6" x14ac:dyDescent="0.35">
      <c r="B23" s="2" t="s">
        <v>115</v>
      </c>
      <c r="C23" s="3"/>
      <c r="D23" s="18" t="s">
        <v>46</v>
      </c>
      <c r="E23" s="19" t="s">
        <v>48</v>
      </c>
      <c r="F23" s="20" t="s">
        <v>32</v>
      </c>
    </row>
    <row r="24" spans="2:6" x14ac:dyDescent="0.35">
      <c r="B24" s="13"/>
      <c r="C24" s="14" t="s">
        <v>41</v>
      </c>
      <c r="D24" s="21"/>
      <c r="E24" s="21"/>
      <c r="F24" s="22"/>
    </row>
    <row r="25" spans="2:6" x14ac:dyDescent="0.35">
      <c r="B25" s="2" t="s">
        <v>106</v>
      </c>
      <c r="C25" s="1"/>
      <c r="D25" s="15" t="s">
        <v>47</v>
      </c>
      <c r="E25" s="16" t="s">
        <v>48</v>
      </c>
      <c r="F25" s="17" t="s">
        <v>32</v>
      </c>
    </row>
    <row r="26" spans="2:6" x14ac:dyDescent="0.35">
      <c r="B26" s="2" t="s">
        <v>38</v>
      </c>
      <c r="C26" s="1"/>
      <c r="D26" s="18" t="s">
        <v>46</v>
      </c>
      <c r="E26" s="19" t="s">
        <v>48</v>
      </c>
      <c r="F26" s="20" t="s">
        <v>32</v>
      </c>
    </row>
    <row r="27" spans="2:6" x14ac:dyDescent="0.35">
      <c r="B27" s="13"/>
      <c r="C27" s="14" t="s">
        <v>42</v>
      </c>
      <c r="D27" s="23"/>
      <c r="E27" s="23"/>
      <c r="F27" s="24"/>
    </row>
    <row r="28" spans="2:6" x14ac:dyDescent="0.35">
      <c r="B28" s="2" t="s">
        <v>110</v>
      </c>
      <c r="C28" s="1"/>
      <c r="D28" s="18" t="s">
        <v>46</v>
      </c>
      <c r="E28" s="19" t="s">
        <v>49</v>
      </c>
      <c r="F28" s="20" t="s">
        <v>4</v>
      </c>
    </row>
    <row r="29" spans="2:6" x14ac:dyDescent="0.35">
      <c r="B29" s="170" t="s">
        <v>88</v>
      </c>
      <c r="C29" s="171"/>
      <c r="D29" s="18" t="s">
        <v>46</v>
      </c>
      <c r="E29" s="19" t="s">
        <v>48</v>
      </c>
      <c r="F29" s="20" t="s">
        <v>32</v>
      </c>
    </row>
    <row r="30" spans="2:6" x14ac:dyDescent="0.35">
      <c r="B30" s="2" t="s">
        <v>38</v>
      </c>
      <c r="C30" s="1"/>
      <c r="D30" s="18" t="s">
        <v>46</v>
      </c>
      <c r="E30" s="19" t="s">
        <v>48</v>
      </c>
      <c r="F30" s="20" t="s">
        <v>32</v>
      </c>
    </row>
    <row r="31" spans="2:6" x14ac:dyDescent="0.35">
      <c r="B31" s="13"/>
      <c r="C31" s="14" t="s">
        <v>43</v>
      </c>
      <c r="D31" s="25"/>
      <c r="E31" s="25"/>
      <c r="F31" s="26"/>
    </row>
    <row r="32" spans="2:6" x14ac:dyDescent="0.35">
      <c r="B32" s="172" t="s">
        <v>112</v>
      </c>
      <c r="C32" s="173"/>
      <c r="D32" s="18" t="s">
        <v>47</v>
      </c>
      <c r="E32" s="16" t="s">
        <v>49</v>
      </c>
      <c r="F32" s="20" t="s">
        <v>32</v>
      </c>
    </row>
    <row r="33" spans="2:6" x14ac:dyDescent="0.35">
      <c r="B33" s="170" t="s">
        <v>113</v>
      </c>
      <c r="C33" s="171"/>
      <c r="D33" s="18" t="s">
        <v>46</v>
      </c>
      <c r="E33" s="19" t="s">
        <v>48</v>
      </c>
      <c r="F33" s="27" t="s">
        <v>32</v>
      </c>
    </row>
    <row r="34" spans="2:6" x14ac:dyDescent="0.35">
      <c r="B34" s="170" t="s">
        <v>114</v>
      </c>
      <c r="C34" s="171"/>
      <c r="D34" s="18" t="s">
        <v>46</v>
      </c>
      <c r="E34" s="19" t="s">
        <v>49</v>
      </c>
      <c r="F34" s="27" t="s">
        <v>32</v>
      </c>
    </row>
    <row r="35" spans="2:6" x14ac:dyDescent="0.35">
      <c r="B35" s="170" t="s">
        <v>116</v>
      </c>
      <c r="C35" s="171"/>
      <c r="D35" s="18" t="s">
        <v>45</v>
      </c>
      <c r="E35" s="19" t="s">
        <v>49</v>
      </c>
      <c r="F35" s="27" t="s">
        <v>31</v>
      </c>
    </row>
    <row r="36" spans="2:6" x14ac:dyDescent="0.35">
      <c r="B36" s="170" t="s">
        <v>39</v>
      </c>
      <c r="C36" s="171"/>
      <c r="D36" s="18" t="s">
        <v>45</v>
      </c>
      <c r="E36" s="19" t="s">
        <v>49</v>
      </c>
      <c r="F36" s="27" t="s">
        <v>4</v>
      </c>
    </row>
    <row r="37" spans="2:6" x14ac:dyDescent="0.35">
      <c r="B37" s="170" t="s">
        <v>40</v>
      </c>
      <c r="C37" s="171"/>
      <c r="D37" s="18" t="s">
        <v>46</v>
      </c>
      <c r="E37" s="19" t="s">
        <v>49</v>
      </c>
      <c r="F37" s="27" t="s">
        <v>30</v>
      </c>
    </row>
    <row r="42" spans="2:6" x14ac:dyDescent="0.35">
      <c r="B42" s="28" t="s">
        <v>47</v>
      </c>
    </row>
    <row r="43" spans="2:6" x14ac:dyDescent="0.35">
      <c r="B43" s="11" t="s">
        <v>45</v>
      </c>
    </row>
    <row r="44" spans="2:6" x14ac:dyDescent="0.35">
      <c r="B44" s="11" t="s">
        <v>46</v>
      </c>
    </row>
    <row r="46" spans="2:6" x14ac:dyDescent="0.35">
      <c r="B46" s="11" t="s">
        <v>48</v>
      </c>
    </row>
    <row r="47" spans="2:6" x14ac:dyDescent="0.35">
      <c r="B47" s="11" t="s">
        <v>49</v>
      </c>
    </row>
  </sheetData>
  <mergeCells count="17">
    <mergeCell ref="B34:C34"/>
    <mergeCell ref="B35:C35"/>
    <mergeCell ref="B36:C36"/>
    <mergeCell ref="B37:C37"/>
    <mergeCell ref="F17:F18"/>
    <mergeCell ref="E17:E18"/>
    <mergeCell ref="D17:D18"/>
    <mergeCell ref="C2:E4"/>
    <mergeCell ref="F2:F4"/>
    <mergeCell ref="B2:B4"/>
    <mergeCell ref="B15:F15"/>
    <mergeCell ref="B33:C33"/>
    <mergeCell ref="B32:C32"/>
    <mergeCell ref="B29:C29"/>
    <mergeCell ref="B6:F6"/>
    <mergeCell ref="B7:F14"/>
    <mergeCell ref="B16:F16"/>
  </mergeCells>
  <phoneticPr fontId="1" type="noConversion"/>
  <dataValidations count="2">
    <dataValidation type="list" allowBlank="1" showInputMessage="1" showErrorMessage="1" sqref="D19:D23 D25:D26 D28:D30 D32:D37" xr:uid="{00000000-0002-0000-0100-000000000000}">
      <formula1>$B$42:$B$44</formula1>
    </dataValidation>
    <dataValidation type="list" allowBlank="1" showInputMessage="1" showErrorMessage="1" sqref="E19:E23 E25:E26 E28:E30 E32:E37" xr:uid="{00000000-0002-0000-0100-000001000000}">
      <formula1>$B$46:$B$47</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5"/>
  <sheetViews>
    <sheetView showGridLines="0" topLeftCell="A44" zoomScale="80" zoomScaleNormal="80" zoomScalePageLayoutView="70" workbookViewId="0">
      <selection activeCell="A14" sqref="A14:XFD14"/>
    </sheetView>
  </sheetViews>
  <sheetFormatPr baseColWidth="10" defaultColWidth="26.26953125" defaultRowHeight="14.5" x14ac:dyDescent="0.35"/>
  <cols>
    <col min="1" max="11" width="26.26953125" style="11"/>
    <col min="12" max="12" width="26.26953125" style="68"/>
    <col min="13" max="16384" width="26.26953125" style="11"/>
  </cols>
  <sheetData>
    <row r="1" spans="2:17" x14ac:dyDescent="0.35">
      <c r="L1" s="11"/>
    </row>
    <row r="2" spans="2:17" ht="31.15" customHeight="1" x14ac:dyDescent="0.35">
      <c r="B2" s="130"/>
      <c r="C2" s="143" t="s">
        <v>94</v>
      </c>
      <c r="D2" s="144"/>
      <c r="E2" s="144"/>
      <c r="F2" s="144"/>
      <c r="G2" s="144"/>
      <c r="H2" s="144"/>
      <c r="I2" s="144"/>
      <c r="J2" s="145"/>
      <c r="K2" s="114" t="s">
        <v>203</v>
      </c>
      <c r="L2" s="210"/>
    </row>
    <row r="3" spans="2:17" ht="31.15" customHeight="1" x14ac:dyDescent="0.35">
      <c r="B3" s="130"/>
      <c r="C3" s="146"/>
      <c r="D3" s="147"/>
      <c r="E3" s="147"/>
      <c r="F3" s="147"/>
      <c r="G3" s="147"/>
      <c r="H3" s="147"/>
      <c r="I3" s="147"/>
      <c r="J3" s="148"/>
      <c r="K3" s="211"/>
      <c r="L3" s="212"/>
    </row>
    <row r="4" spans="2:17" ht="31.15" customHeight="1" x14ac:dyDescent="0.35">
      <c r="B4" s="130"/>
      <c r="C4" s="149"/>
      <c r="D4" s="150"/>
      <c r="E4" s="150"/>
      <c r="F4" s="150"/>
      <c r="G4" s="150"/>
      <c r="H4" s="150"/>
      <c r="I4" s="150"/>
      <c r="J4" s="151"/>
      <c r="K4" s="213"/>
      <c r="L4" s="214"/>
    </row>
    <row r="5" spans="2:17" ht="15" thickBot="1" x14ac:dyDescent="0.4">
      <c r="D5" s="12"/>
      <c r="E5" s="12"/>
      <c r="F5" s="12"/>
      <c r="G5" s="12"/>
      <c r="L5" s="11"/>
    </row>
    <row r="6" spans="2:17" ht="37.9" customHeight="1" thickBot="1" x14ac:dyDescent="0.4">
      <c r="B6" s="201" t="str">
        <f>CONTEXTO!B8</f>
        <v>Objeto del Proceso de Contratación "CONTRATAR UNA PÓLIZA COLECTIVA DE SEGURO DE VIDA PARA LOS EDILES DE LA JUNTA ADMINISTRADORA LOCAL DEL FONDO DE DESARROLLO LOCAL DE USAQUÉN”</v>
      </c>
      <c r="C6" s="202"/>
      <c r="D6" s="202"/>
      <c r="E6" s="202"/>
      <c r="F6" s="202"/>
      <c r="G6" s="202"/>
      <c r="H6" s="202"/>
      <c r="I6" s="202"/>
      <c r="J6" s="202"/>
      <c r="K6" s="202"/>
      <c r="L6" s="203"/>
      <c r="M6" s="29"/>
      <c r="N6" s="29"/>
      <c r="O6" s="29"/>
      <c r="P6" s="29"/>
      <c r="Q6" s="29"/>
    </row>
    <row r="7" spans="2:17" x14ac:dyDescent="0.35">
      <c r="B7" s="207" t="s">
        <v>68</v>
      </c>
      <c r="C7" s="208"/>
      <c r="D7" s="208"/>
      <c r="E7" s="208"/>
      <c r="F7" s="208"/>
      <c r="G7" s="208"/>
      <c r="H7" s="208"/>
      <c r="I7" s="208"/>
      <c r="J7" s="208"/>
      <c r="K7" s="208"/>
      <c r="L7" s="209"/>
    </row>
    <row r="8" spans="2:17" x14ac:dyDescent="0.35">
      <c r="B8" s="30" t="s">
        <v>104</v>
      </c>
      <c r="C8" s="31"/>
      <c r="D8" s="31"/>
      <c r="E8" s="31"/>
      <c r="F8" s="31"/>
      <c r="G8" s="31"/>
      <c r="H8" s="31"/>
      <c r="I8" s="31"/>
      <c r="J8" s="31"/>
      <c r="K8" s="31"/>
      <c r="L8" s="32"/>
    </row>
    <row r="9" spans="2:17" x14ac:dyDescent="0.35">
      <c r="B9" s="30" t="s">
        <v>102</v>
      </c>
      <c r="C9" s="33"/>
      <c r="D9" s="33"/>
      <c r="E9" s="33"/>
      <c r="F9" s="33"/>
      <c r="G9" s="33"/>
      <c r="H9" s="33"/>
      <c r="I9" s="34"/>
      <c r="J9" s="33"/>
      <c r="K9" s="33"/>
      <c r="L9" s="35"/>
    </row>
    <row r="10" spans="2:17" x14ac:dyDescent="0.35">
      <c r="B10" s="30" t="s">
        <v>97</v>
      </c>
      <c r="C10" s="33"/>
      <c r="D10" s="33"/>
      <c r="E10" s="33"/>
      <c r="F10" s="33"/>
      <c r="G10" s="33"/>
      <c r="H10" s="33"/>
      <c r="I10" s="33"/>
      <c r="J10" s="33"/>
      <c r="K10" s="33"/>
      <c r="L10" s="35"/>
    </row>
    <row r="11" spans="2:17" x14ac:dyDescent="0.35">
      <c r="B11" s="30" t="s">
        <v>98</v>
      </c>
      <c r="C11" s="33"/>
      <c r="D11" s="33"/>
      <c r="E11" s="33"/>
      <c r="F11" s="33"/>
      <c r="G11" s="33"/>
      <c r="H11" s="33"/>
      <c r="I11" s="33"/>
      <c r="J11" s="33"/>
      <c r="K11" s="33"/>
      <c r="L11" s="35"/>
    </row>
    <row r="12" spans="2:17" x14ac:dyDescent="0.35">
      <c r="B12" s="204" t="s">
        <v>96</v>
      </c>
      <c r="C12" s="205"/>
      <c r="D12" s="205"/>
      <c r="E12" s="205"/>
      <c r="F12" s="205"/>
      <c r="G12" s="205"/>
      <c r="H12" s="205"/>
      <c r="I12" s="205"/>
      <c r="J12" s="205"/>
      <c r="K12" s="205"/>
      <c r="L12" s="206"/>
    </row>
    <row r="13" spans="2:17" x14ac:dyDescent="0.35">
      <c r="B13" s="30" t="s">
        <v>100</v>
      </c>
      <c r="C13" s="33"/>
      <c r="D13" s="33"/>
      <c r="E13" s="33"/>
      <c r="F13" s="33"/>
      <c r="G13" s="33"/>
      <c r="H13" s="33"/>
      <c r="I13" s="33"/>
      <c r="J13" s="33"/>
      <c r="K13" s="33"/>
      <c r="L13" s="35"/>
    </row>
    <row r="14" spans="2:17" ht="15" thickBot="1" x14ac:dyDescent="0.4">
      <c r="B14" s="36"/>
      <c r="C14" s="37"/>
      <c r="D14" s="37"/>
      <c r="E14" s="37"/>
      <c r="F14" s="37"/>
      <c r="G14" s="37"/>
      <c r="H14" s="37"/>
      <c r="I14" s="37"/>
      <c r="J14" s="37"/>
      <c r="K14" s="37"/>
      <c r="L14" s="38"/>
    </row>
    <row r="15" spans="2:17" ht="15" thickBot="1" x14ac:dyDescent="0.4">
      <c r="B15" s="198" t="s">
        <v>84</v>
      </c>
      <c r="C15" s="199"/>
      <c r="D15" s="199"/>
      <c r="E15" s="199"/>
      <c r="F15" s="199"/>
      <c r="G15" s="200"/>
      <c r="H15" s="195" t="s">
        <v>82</v>
      </c>
      <c r="I15" s="196"/>
      <c r="J15" s="196"/>
      <c r="K15" s="196"/>
      <c r="L15" s="197"/>
    </row>
    <row r="16" spans="2:17" ht="29.5" thickBot="1" x14ac:dyDescent="0.4">
      <c r="B16" s="39" t="s">
        <v>50</v>
      </c>
      <c r="C16" s="194" t="s">
        <v>55</v>
      </c>
      <c r="D16" s="194"/>
      <c r="E16" s="194"/>
      <c r="F16" s="194"/>
      <c r="G16" s="194"/>
      <c r="H16" s="40" t="s">
        <v>56</v>
      </c>
      <c r="I16" s="40" t="s">
        <v>6</v>
      </c>
      <c r="J16" s="40" t="s">
        <v>3</v>
      </c>
      <c r="K16" s="40" t="s">
        <v>61</v>
      </c>
      <c r="L16" s="41" t="s">
        <v>58</v>
      </c>
    </row>
    <row r="17" spans="2:12" ht="72.5" x14ac:dyDescent="0.35">
      <c r="B17" s="42" t="s">
        <v>44</v>
      </c>
      <c r="C17" s="216" t="s">
        <v>105</v>
      </c>
      <c r="D17" s="216"/>
      <c r="E17" s="216"/>
      <c r="F17" s="216"/>
      <c r="G17" s="216"/>
      <c r="H17" s="5" t="s">
        <v>117</v>
      </c>
      <c r="I17" s="8">
        <v>2</v>
      </c>
      <c r="J17" s="84">
        <v>2</v>
      </c>
      <c r="K17" s="84">
        <f>I17+J17</f>
        <v>4</v>
      </c>
      <c r="L17" s="43" t="str">
        <f t="shared" ref="L17:L33" si="0">IF(K17&lt;=4,"BAJO",IF(K17=5,"MEDIO",IF(K17=6,"ALTO",IF(K17=7,"ALTO","EXTREMO"))))</f>
        <v>BAJO</v>
      </c>
    </row>
    <row r="18" spans="2:12" ht="58" x14ac:dyDescent="0.35">
      <c r="B18" s="44" t="s">
        <v>44</v>
      </c>
      <c r="C18" s="193" t="s">
        <v>37</v>
      </c>
      <c r="D18" s="193"/>
      <c r="E18" s="193"/>
      <c r="F18" s="193"/>
      <c r="G18" s="193"/>
      <c r="H18" s="6" t="s">
        <v>118</v>
      </c>
      <c r="I18" s="8">
        <v>2</v>
      </c>
      <c r="J18" s="84">
        <v>3</v>
      </c>
      <c r="K18" s="84">
        <f t="shared" ref="K18:K33" si="1">+I18+J18</f>
        <v>5</v>
      </c>
      <c r="L18" s="59" t="str">
        <f t="shared" si="0"/>
        <v>MEDIO</v>
      </c>
    </row>
    <row r="19" spans="2:12" ht="43.5" x14ac:dyDescent="0.35">
      <c r="B19" s="44" t="s">
        <v>44</v>
      </c>
      <c r="C19" s="193" t="s">
        <v>87</v>
      </c>
      <c r="D19" s="193"/>
      <c r="E19" s="193"/>
      <c r="F19" s="193"/>
      <c r="G19" s="193"/>
      <c r="H19" s="6" t="s">
        <v>119</v>
      </c>
      <c r="I19" s="8">
        <v>2</v>
      </c>
      <c r="J19" s="84">
        <v>3</v>
      </c>
      <c r="K19" s="84">
        <f t="shared" si="1"/>
        <v>5</v>
      </c>
      <c r="L19" s="59" t="str">
        <f t="shared" si="0"/>
        <v>MEDIO</v>
      </c>
    </row>
    <row r="20" spans="2:12" ht="87" x14ac:dyDescent="0.35">
      <c r="B20" s="44" t="s">
        <v>44</v>
      </c>
      <c r="C20" s="193" t="s">
        <v>111</v>
      </c>
      <c r="D20" s="193"/>
      <c r="E20" s="193"/>
      <c r="F20" s="193"/>
      <c r="G20" s="193"/>
      <c r="H20" s="6" t="s">
        <v>120</v>
      </c>
      <c r="I20" s="8">
        <v>2</v>
      </c>
      <c r="J20" s="84">
        <v>2</v>
      </c>
      <c r="K20" s="84">
        <f t="shared" si="1"/>
        <v>4</v>
      </c>
      <c r="L20" s="59" t="str">
        <f t="shared" si="0"/>
        <v>BAJO</v>
      </c>
    </row>
    <row r="21" spans="2:12" ht="159.5" x14ac:dyDescent="0.35">
      <c r="B21" s="44" t="s">
        <v>44</v>
      </c>
      <c r="C21" s="193" t="s">
        <v>115</v>
      </c>
      <c r="D21" s="193"/>
      <c r="E21" s="193"/>
      <c r="F21" s="193"/>
      <c r="G21" s="193"/>
      <c r="H21" s="6" t="s">
        <v>121</v>
      </c>
      <c r="I21" s="8">
        <v>2</v>
      </c>
      <c r="J21" s="84">
        <v>3</v>
      </c>
      <c r="K21" s="84">
        <f t="shared" si="1"/>
        <v>5</v>
      </c>
      <c r="L21" s="59" t="str">
        <f t="shared" si="0"/>
        <v>MEDIO</v>
      </c>
    </row>
    <row r="22" spans="2:12" ht="72.5" x14ac:dyDescent="0.35">
      <c r="B22" s="44" t="s">
        <v>41</v>
      </c>
      <c r="C22" s="193" t="s">
        <v>106</v>
      </c>
      <c r="D22" s="193"/>
      <c r="E22" s="193"/>
      <c r="F22" s="193"/>
      <c r="G22" s="193"/>
      <c r="H22" s="6" t="s">
        <v>122</v>
      </c>
      <c r="I22" s="8">
        <v>2</v>
      </c>
      <c r="J22" s="84">
        <v>3</v>
      </c>
      <c r="K22" s="84">
        <f t="shared" si="1"/>
        <v>5</v>
      </c>
      <c r="L22" s="59" t="str">
        <f t="shared" si="0"/>
        <v>MEDIO</v>
      </c>
    </row>
    <row r="23" spans="2:12" ht="72.5" x14ac:dyDescent="0.35">
      <c r="B23" s="44" t="s">
        <v>41</v>
      </c>
      <c r="C23" s="193" t="s">
        <v>38</v>
      </c>
      <c r="D23" s="193"/>
      <c r="E23" s="193"/>
      <c r="F23" s="193"/>
      <c r="G23" s="193"/>
      <c r="H23" s="6" t="s">
        <v>123</v>
      </c>
      <c r="I23" s="8">
        <v>2</v>
      </c>
      <c r="J23" s="84">
        <v>2</v>
      </c>
      <c r="K23" s="84">
        <f t="shared" si="1"/>
        <v>4</v>
      </c>
      <c r="L23" s="59" t="str">
        <f t="shared" si="0"/>
        <v>BAJO</v>
      </c>
    </row>
    <row r="24" spans="2:12" ht="29" x14ac:dyDescent="0.35">
      <c r="B24" s="44" t="s">
        <v>42</v>
      </c>
      <c r="C24" s="193" t="s">
        <v>110</v>
      </c>
      <c r="D24" s="193"/>
      <c r="E24" s="193"/>
      <c r="F24" s="193"/>
      <c r="G24" s="193"/>
      <c r="H24" s="6" t="s">
        <v>125</v>
      </c>
      <c r="I24" s="8">
        <v>2</v>
      </c>
      <c r="J24" s="84">
        <v>2</v>
      </c>
      <c r="K24" s="84">
        <f t="shared" si="1"/>
        <v>4</v>
      </c>
      <c r="L24" s="59" t="str">
        <f t="shared" si="0"/>
        <v>BAJO</v>
      </c>
    </row>
    <row r="25" spans="2:12" ht="29" x14ac:dyDescent="0.35">
      <c r="B25" s="44" t="s">
        <v>42</v>
      </c>
      <c r="C25" s="193" t="s">
        <v>88</v>
      </c>
      <c r="D25" s="193"/>
      <c r="E25" s="193"/>
      <c r="F25" s="193"/>
      <c r="G25" s="193"/>
      <c r="H25" s="6" t="s">
        <v>126</v>
      </c>
      <c r="I25" s="8">
        <v>2</v>
      </c>
      <c r="J25" s="84">
        <v>3</v>
      </c>
      <c r="K25" s="84">
        <f t="shared" si="1"/>
        <v>5</v>
      </c>
      <c r="L25" s="59" t="str">
        <f t="shared" si="0"/>
        <v>MEDIO</v>
      </c>
    </row>
    <row r="26" spans="2:12" x14ac:dyDescent="0.35">
      <c r="B26" s="44" t="s">
        <v>42</v>
      </c>
      <c r="C26" s="193" t="s">
        <v>38</v>
      </c>
      <c r="D26" s="193"/>
      <c r="E26" s="193"/>
      <c r="F26" s="193"/>
      <c r="G26" s="193"/>
      <c r="H26" s="6" t="s">
        <v>127</v>
      </c>
      <c r="I26" s="8">
        <v>2</v>
      </c>
      <c r="J26" s="84">
        <v>2</v>
      </c>
      <c r="K26" s="84">
        <f t="shared" si="1"/>
        <v>4</v>
      </c>
      <c r="L26" s="59" t="str">
        <f t="shared" si="0"/>
        <v>BAJO</v>
      </c>
    </row>
    <row r="27" spans="2:12" ht="29" x14ac:dyDescent="0.35">
      <c r="B27" s="44" t="s">
        <v>43</v>
      </c>
      <c r="C27" s="193" t="s">
        <v>112</v>
      </c>
      <c r="D27" s="193"/>
      <c r="E27" s="193"/>
      <c r="F27" s="193"/>
      <c r="G27" s="193"/>
      <c r="H27" s="6" t="s">
        <v>128</v>
      </c>
      <c r="I27" s="8">
        <v>3</v>
      </c>
      <c r="J27" s="84">
        <v>2</v>
      </c>
      <c r="K27" s="84">
        <f t="shared" si="1"/>
        <v>5</v>
      </c>
      <c r="L27" s="59" t="str">
        <f t="shared" si="0"/>
        <v>MEDIO</v>
      </c>
    </row>
    <row r="28" spans="2:12" ht="116" x14ac:dyDescent="0.35">
      <c r="B28" s="44" t="s">
        <v>43</v>
      </c>
      <c r="C28" s="193" t="s">
        <v>113</v>
      </c>
      <c r="D28" s="193"/>
      <c r="E28" s="193"/>
      <c r="F28" s="193"/>
      <c r="G28" s="193"/>
      <c r="H28" s="6" t="s">
        <v>129</v>
      </c>
      <c r="I28" s="8">
        <v>2</v>
      </c>
      <c r="J28" s="84">
        <v>2</v>
      </c>
      <c r="K28" s="84">
        <f t="shared" si="1"/>
        <v>4</v>
      </c>
      <c r="L28" s="59" t="str">
        <f t="shared" si="0"/>
        <v>BAJO</v>
      </c>
    </row>
    <row r="29" spans="2:12" ht="87" x14ac:dyDescent="0.35">
      <c r="B29" s="44" t="s">
        <v>43</v>
      </c>
      <c r="C29" s="193" t="s">
        <v>114</v>
      </c>
      <c r="D29" s="193"/>
      <c r="E29" s="193"/>
      <c r="F29" s="193"/>
      <c r="G29" s="193"/>
      <c r="H29" s="6" t="s">
        <v>124</v>
      </c>
      <c r="I29" s="8">
        <v>2</v>
      </c>
      <c r="J29" s="84">
        <v>4</v>
      </c>
      <c r="K29" s="84">
        <f t="shared" si="1"/>
        <v>6</v>
      </c>
      <c r="L29" s="59" t="str">
        <f t="shared" si="0"/>
        <v>ALTO</v>
      </c>
    </row>
    <row r="30" spans="2:12" ht="58" x14ac:dyDescent="0.35">
      <c r="B30" s="44" t="s">
        <v>43</v>
      </c>
      <c r="C30" s="193" t="s">
        <v>116</v>
      </c>
      <c r="D30" s="193"/>
      <c r="E30" s="193"/>
      <c r="F30" s="193"/>
      <c r="G30" s="193"/>
      <c r="H30" s="6" t="s">
        <v>130</v>
      </c>
      <c r="I30" s="8">
        <v>2</v>
      </c>
      <c r="J30" s="84">
        <v>2</v>
      </c>
      <c r="K30" s="84">
        <f t="shared" si="1"/>
        <v>4</v>
      </c>
      <c r="L30" s="59" t="str">
        <f t="shared" si="0"/>
        <v>BAJO</v>
      </c>
    </row>
    <row r="31" spans="2:12" ht="29" x14ac:dyDescent="0.35">
      <c r="B31" s="44" t="s">
        <v>43</v>
      </c>
      <c r="C31" s="193" t="s">
        <v>39</v>
      </c>
      <c r="D31" s="193"/>
      <c r="E31" s="193"/>
      <c r="F31" s="193"/>
      <c r="G31" s="193"/>
      <c r="H31" s="6" t="s">
        <v>131</v>
      </c>
      <c r="I31" s="8">
        <v>2</v>
      </c>
      <c r="J31" s="84">
        <v>2</v>
      </c>
      <c r="K31" s="84">
        <f t="shared" si="1"/>
        <v>4</v>
      </c>
      <c r="L31" s="59" t="str">
        <f t="shared" si="0"/>
        <v>BAJO</v>
      </c>
    </row>
    <row r="32" spans="2:12" ht="43.5" x14ac:dyDescent="0.35">
      <c r="B32" s="44" t="s">
        <v>43</v>
      </c>
      <c r="C32" s="193" t="s">
        <v>40</v>
      </c>
      <c r="D32" s="193"/>
      <c r="E32" s="193"/>
      <c r="F32" s="193"/>
      <c r="G32" s="193"/>
      <c r="H32" s="6" t="s">
        <v>132</v>
      </c>
      <c r="I32" s="8">
        <v>2</v>
      </c>
      <c r="J32" s="84">
        <v>3</v>
      </c>
      <c r="K32" s="84">
        <f t="shared" si="1"/>
        <v>5</v>
      </c>
      <c r="L32" s="59" t="str">
        <f t="shared" si="0"/>
        <v>MEDIO</v>
      </c>
    </row>
    <row r="33" spans="2:14" ht="15" thickBot="1" x14ac:dyDescent="0.4">
      <c r="B33" s="45"/>
      <c r="C33" s="218"/>
      <c r="D33" s="218"/>
      <c r="E33" s="218"/>
      <c r="F33" s="218"/>
      <c r="G33" s="218"/>
      <c r="H33" s="7"/>
      <c r="I33" s="9"/>
      <c r="J33" s="46"/>
      <c r="K33" s="46">
        <f t="shared" si="1"/>
        <v>0</v>
      </c>
      <c r="L33" s="47" t="str">
        <f t="shared" si="0"/>
        <v>BAJO</v>
      </c>
    </row>
    <row r="34" spans="2:14" x14ac:dyDescent="0.35">
      <c r="B34" s="48"/>
      <c r="C34" s="49"/>
      <c r="D34" s="49"/>
      <c r="E34" s="49"/>
      <c r="F34" s="49"/>
      <c r="G34" s="49"/>
      <c r="H34" s="49"/>
      <c r="I34" s="49"/>
      <c r="J34" s="49"/>
      <c r="K34" s="49"/>
      <c r="L34" s="50"/>
    </row>
    <row r="35" spans="2:14" x14ac:dyDescent="0.35">
      <c r="B35" s="51"/>
      <c r="C35" s="97"/>
      <c r="D35" s="97"/>
      <c r="E35" s="97"/>
      <c r="H35" s="98"/>
      <c r="I35" s="98"/>
      <c r="L35" s="52"/>
    </row>
    <row r="36" spans="2:14" x14ac:dyDescent="0.35">
      <c r="B36" s="215" t="s">
        <v>2</v>
      </c>
      <c r="C36" s="109" t="s">
        <v>14</v>
      </c>
      <c r="D36" s="109"/>
      <c r="E36" s="53" t="s">
        <v>13</v>
      </c>
      <c r="G36" s="217" t="s">
        <v>3</v>
      </c>
      <c r="H36" s="54" t="s">
        <v>19</v>
      </c>
      <c r="I36" s="54" t="s">
        <v>13</v>
      </c>
      <c r="L36" s="52"/>
    </row>
    <row r="37" spans="2:14" x14ac:dyDescent="0.35">
      <c r="B37" s="215"/>
      <c r="C37" s="103" t="s">
        <v>8</v>
      </c>
      <c r="D37" s="103"/>
      <c r="E37" s="8">
        <v>1</v>
      </c>
      <c r="G37" s="217"/>
      <c r="H37" s="8" t="s">
        <v>16</v>
      </c>
      <c r="I37" s="55">
        <v>1</v>
      </c>
      <c r="L37" s="52"/>
    </row>
    <row r="38" spans="2:14" x14ac:dyDescent="0.35">
      <c r="B38" s="215"/>
      <c r="C38" s="103" t="s">
        <v>9</v>
      </c>
      <c r="D38" s="103"/>
      <c r="E38" s="8">
        <v>2</v>
      </c>
      <c r="G38" s="217"/>
      <c r="H38" s="8" t="s">
        <v>17</v>
      </c>
      <c r="I38" s="55">
        <v>2</v>
      </c>
      <c r="L38" s="52"/>
      <c r="N38" s="56"/>
    </row>
    <row r="39" spans="2:14" x14ac:dyDescent="0.35">
      <c r="B39" s="215"/>
      <c r="C39" s="103" t="s">
        <v>10</v>
      </c>
      <c r="D39" s="103"/>
      <c r="E39" s="8">
        <v>3</v>
      </c>
      <c r="G39" s="217"/>
      <c r="H39" s="8" t="s">
        <v>1</v>
      </c>
      <c r="I39" s="55">
        <v>3</v>
      </c>
      <c r="L39" s="52"/>
    </row>
    <row r="40" spans="2:14" x14ac:dyDescent="0.35">
      <c r="B40" s="215"/>
      <c r="C40" s="103" t="s">
        <v>11</v>
      </c>
      <c r="D40" s="103"/>
      <c r="E40" s="8">
        <v>4</v>
      </c>
      <c r="G40" s="217"/>
      <c r="H40" s="8" t="s">
        <v>18</v>
      </c>
      <c r="I40" s="55">
        <v>4</v>
      </c>
      <c r="L40" s="52"/>
    </row>
    <row r="41" spans="2:14" x14ac:dyDescent="0.35">
      <c r="B41" s="215"/>
      <c r="C41" s="103" t="s">
        <v>12</v>
      </c>
      <c r="D41" s="103"/>
      <c r="E41" s="8">
        <v>5</v>
      </c>
      <c r="G41" s="217"/>
      <c r="H41" s="8" t="s">
        <v>0</v>
      </c>
      <c r="I41" s="55">
        <v>5</v>
      </c>
      <c r="L41" s="52"/>
    </row>
    <row r="42" spans="2:14" x14ac:dyDescent="0.35">
      <c r="B42" s="57"/>
      <c r="C42" s="58"/>
      <c r="D42" s="58"/>
      <c r="E42" s="58"/>
      <c r="G42" s="58"/>
      <c r="H42" s="58"/>
      <c r="I42" s="58"/>
      <c r="J42" s="58"/>
      <c r="K42" s="58"/>
      <c r="L42" s="52"/>
    </row>
    <row r="43" spans="2:14" x14ac:dyDescent="0.35">
      <c r="B43" s="57"/>
      <c r="C43" s="98" t="s">
        <v>21</v>
      </c>
      <c r="D43" s="98"/>
      <c r="E43" s="98"/>
      <c r="F43" s="98"/>
      <c r="G43" s="98"/>
      <c r="H43" s="222"/>
      <c r="I43" s="222"/>
      <c r="J43" s="222"/>
      <c r="K43" s="222"/>
      <c r="L43" s="52"/>
    </row>
    <row r="44" spans="2:14" ht="72.5" x14ac:dyDescent="0.35">
      <c r="B44" s="57"/>
      <c r="C44" s="103" t="s">
        <v>70</v>
      </c>
      <c r="D44" s="103"/>
      <c r="E44" s="103"/>
      <c r="F44" s="8" t="s">
        <v>72</v>
      </c>
      <c r="G44" s="8" t="s">
        <v>79</v>
      </c>
      <c r="H44" s="8" t="s">
        <v>77</v>
      </c>
      <c r="I44" s="103" t="s">
        <v>75</v>
      </c>
      <c r="J44" s="103"/>
      <c r="K44" s="103" t="s">
        <v>73</v>
      </c>
      <c r="L44" s="121"/>
    </row>
    <row r="45" spans="2:14" ht="58" x14ac:dyDescent="0.35">
      <c r="B45" s="57"/>
      <c r="C45" s="103" t="s">
        <v>71</v>
      </c>
      <c r="D45" s="103"/>
      <c r="E45" s="103"/>
      <c r="F45" s="8" t="s">
        <v>81</v>
      </c>
      <c r="G45" s="8" t="s">
        <v>80</v>
      </c>
      <c r="H45" s="8" t="s">
        <v>78</v>
      </c>
      <c r="I45" s="103" t="s">
        <v>76</v>
      </c>
      <c r="J45" s="103"/>
      <c r="K45" s="103" t="s">
        <v>74</v>
      </c>
      <c r="L45" s="121"/>
    </row>
    <row r="46" spans="2:14" x14ac:dyDescent="0.35">
      <c r="B46" s="51"/>
      <c r="C46" s="109" t="s">
        <v>22</v>
      </c>
      <c r="D46" s="109"/>
      <c r="E46" s="109" t="s">
        <v>13</v>
      </c>
      <c r="F46" s="61" t="s">
        <v>16</v>
      </c>
      <c r="G46" s="61" t="s">
        <v>17</v>
      </c>
      <c r="H46" s="60" t="s">
        <v>1</v>
      </c>
      <c r="I46" s="104" t="s">
        <v>18</v>
      </c>
      <c r="J46" s="104"/>
      <c r="K46" s="109" t="s">
        <v>0</v>
      </c>
      <c r="L46" s="223"/>
    </row>
    <row r="47" spans="2:14" x14ac:dyDescent="0.35">
      <c r="B47" s="51"/>
      <c r="C47" s="109"/>
      <c r="D47" s="109"/>
      <c r="E47" s="109"/>
      <c r="F47" s="62">
        <v>1</v>
      </c>
      <c r="G47" s="62">
        <v>2</v>
      </c>
      <c r="H47" s="62">
        <v>3</v>
      </c>
      <c r="I47" s="112">
        <v>4</v>
      </c>
      <c r="J47" s="112"/>
      <c r="K47" s="112">
        <v>5</v>
      </c>
      <c r="L47" s="224"/>
    </row>
    <row r="48" spans="2:14" x14ac:dyDescent="0.35">
      <c r="B48" s="51"/>
      <c r="C48" s="103" t="s">
        <v>8</v>
      </c>
      <c r="D48" s="103"/>
      <c r="E48" s="72">
        <v>1</v>
      </c>
      <c r="F48" s="83">
        <v>2</v>
      </c>
      <c r="G48" s="83">
        <v>3</v>
      </c>
      <c r="H48" s="83">
        <v>4</v>
      </c>
      <c r="I48" s="127">
        <v>5</v>
      </c>
      <c r="J48" s="127"/>
      <c r="K48" s="122">
        <v>6</v>
      </c>
      <c r="L48" s="219"/>
    </row>
    <row r="49" spans="2:12" x14ac:dyDescent="0.35">
      <c r="B49" s="51"/>
      <c r="C49" s="103" t="s">
        <v>9</v>
      </c>
      <c r="D49" s="103"/>
      <c r="E49" s="72">
        <v>2</v>
      </c>
      <c r="F49" s="83">
        <v>3</v>
      </c>
      <c r="G49" s="83">
        <v>4</v>
      </c>
      <c r="H49" s="63">
        <v>5</v>
      </c>
      <c r="I49" s="122">
        <v>6</v>
      </c>
      <c r="J49" s="122"/>
      <c r="K49" s="123">
        <v>7</v>
      </c>
      <c r="L49" s="220"/>
    </row>
    <row r="50" spans="2:12" x14ac:dyDescent="0.35">
      <c r="B50" s="51"/>
      <c r="C50" s="103" t="s">
        <v>10</v>
      </c>
      <c r="D50" s="103"/>
      <c r="E50" s="72">
        <v>3</v>
      </c>
      <c r="F50" s="83">
        <v>4</v>
      </c>
      <c r="G50" s="63">
        <v>5</v>
      </c>
      <c r="H50" s="64">
        <v>6</v>
      </c>
      <c r="I50" s="122">
        <v>7</v>
      </c>
      <c r="J50" s="122"/>
      <c r="K50" s="91">
        <v>8</v>
      </c>
      <c r="L50" s="221"/>
    </row>
    <row r="51" spans="2:12" x14ac:dyDescent="0.35">
      <c r="B51" s="51"/>
      <c r="C51" s="103" t="s">
        <v>11</v>
      </c>
      <c r="D51" s="103"/>
      <c r="E51" s="72">
        <v>4</v>
      </c>
      <c r="F51" s="63">
        <v>5</v>
      </c>
      <c r="G51" s="64">
        <v>6</v>
      </c>
      <c r="H51" s="64">
        <v>7</v>
      </c>
      <c r="I51" s="91">
        <v>8</v>
      </c>
      <c r="J51" s="91"/>
      <c r="K51" s="91">
        <v>9</v>
      </c>
      <c r="L51" s="221"/>
    </row>
    <row r="52" spans="2:12" x14ac:dyDescent="0.35">
      <c r="B52" s="51"/>
      <c r="C52" s="103" t="s">
        <v>12</v>
      </c>
      <c r="D52" s="103"/>
      <c r="E52" s="72">
        <v>5</v>
      </c>
      <c r="F52" s="64">
        <v>6</v>
      </c>
      <c r="G52" s="64">
        <v>7</v>
      </c>
      <c r="H52" s="65">
        <v>8</v>
      </c>
      <c r="I52" s="91">
        <v>9</v>
      </c>
      <c r="J52" s="91"/>
      <c r="K52" s="91">
        <v>10</v>
      </c>
      <c r="L52" s="221"/>
    </row>
    <row r="53" spans="2:12" x14ac:dyDescent="0.35">
      <c r="B53" s="51"/>
      <c r="L53" s="52"/>
    </row>
    <row r="54" spans="2:12" x14ac:dyDescent="0.35">
      <c r="B54" s="51"/>
      <c r="G54" s="98" t="s">
        <v>15</v>
      </c>
      <c r="H54" s="98"/>
      <c r="L54" s="52"/>
    </row>
    <row r="55" spans="2:12" x14ac:dyDescent="0.35">
      <c r="B55" s="51"/>
      <c r="G55" s="61" t="s">
        <v>21</v>
      </c>
      <c r="H55" s="66" t="s">
        <v>22</v>
      </c>
      <c r="L55" s="52"/>
    </row>
    <row r="56" spans="2:12" x14ac:dyDescent="0.35">
      <c r="B56" s="51"/>
      <c r="G56" s="65" t="s">
        <v>23</v>
      </c>
      <c r="H56" s="67" t="s">
        <v>24</v>
      </c>
      <c r="L56" s="52"/>
    </row>
    <row r="57" spans="2:12" x14ac:dyDescent="0.35">
      <c r="B57" s="51"/>
      <c r="G57" s="64" t="s">
        <v>25</v>
      </c>
      <c r="H57" s="67" t="s">
        <v>26</v>
      </c>
      <c r="L57" s="52"/>
    </row>
    <row r="58" spans="2:12" x14ac:dyDescent="0.35">
      <c r="B58" s="51"/>
      <c r="G58" s="63">
        <v>5</v>
      </c>
      <c r="H58" s="67" t="s">
        <v>27</v>
      </c>
      <c r="L58" s="52"/>
    </row>
    <row r="59" spans="2:12" x14ac:dyDescent="0.35">
      <c r="B59" s="51"/>
      <c r="G59" s="83" t="s">
        <v>28</v>
      </c>
      <c r="H59" s="67" t="s">
        <v>29</v>
      </c>
      <c r="L59" s="52"/>
    </row>
    <row r="60" spans="2:12" ht="15" thickBot="1" x14ac:dyDescent="0.4">
      <c r="B60" s="36"/>
      <c r="C60" s="37"/>
      <c r="D60" s="37"/>
      <c r="E60" s="37"/>
      <c r="F60" s="37"/>
      <c r="G60" s="37"/>
      <c r="H60" s="37"/>
      <c r="I60" s="37"/>
      <c r="J60" s="37"/>
      <c r="K60" s="37"/>
      <c r="L60" s="38"/>
    </row>
    <row r="64" spans="2:12" x14ac:dyDescent="0.35">
      <c r="B64" s="11" t="s">
        <v>82</v>
      </c>
    </row>
    <row r="65" spans="2:2" x14ac:dyDescent="0.35">
      <c r="B65" s="11" t="s">
        <v>83</v>
      </c>
    </row>
  </sheetData>
  <mergeCells count="65">
    <mergeCell ref="C50:D50"/>
    <mergeCell ref="C46:D47"/>
    <mergeCell ref="I47:J47"/>
    <mergeCell ref="H35:I35"/>
    <mergeCell ref="C45:E45"/>
    <mergeCell ref="C48:D48"/>
    <mergeCell ref="I48:J48"/>
    <mergeCell ref="C41:D41"/>
    <mergeCell ref="C44:E44"/>
    <mergeCell ref="I49:J49"/>
    <mergeCell ref="E46:E47"/>
    <mergeCell ref="C43:K43"/>
    <mergeCell ref="K46:L46"/>
    <mergeCell ref="K47:L47"/>
    <mergeCell ref="K45:L45"/>
    <mergeCell ref="C35:E35"/>
    <mergeCell ref="G54:H54"/>
    <mergeCell ref="C49:D49"/>
    <mergeCell ref="K44:L44"/>
    <mergeCell ref="C52:D52"/>
    <mergeCell ref="C51:D51"/>
    <mergeCell ref="I52:J52"/>
    <mergeCell ref="I46:J46"/>
    <mergeCell ref="I44:J44"/>
    <mergeCell ref="I45:J45"/>
    <mergeCell ref="K48:L48"/>
    <mergeCell ref="K49:L49"/>
    <mergeCell ref="K50:L50"/>
    <mergeCell ref="K51:L51"/>
    <mergeCell ref="K52:L52"/>
    <mergeCell ref="I51:J51"/>
    <mergeCell ref="I50:J50"/>
    <mergeCell ref="B36:B41"/>
    <mergeCell ref="C36:D36"/>
    <mergeCell ref="C37:D37"/>
    <mergeCell ref="C17:G17"/>
    <mergeCell ref="C38:D38"/>
    <mergeCell ref="C39:D39"/>
    <mergeCell ref="C40:D40"/>
    <mergeCell ref="G36:G41"/>
    <mergeCell ref="C25:G25"/>
    <mergeCell ref="C26:G26"/>
    <mergeCell ref="C27:G27"/>
    <mergeCell ref="C28:G28"/>
    <mergeCell ref="C22:G22"/>
    <mergeCell ref="C31:G31"/>
    <mergeCell ref="C32:G32"/>
    <mergeCell ref="C33:G33"/>
    <mergeCell ref="H15:L15"/>
    <mergeCell ref="B15:G15"/>
    <mergeCell ref="B6:L6"/>
    <mergeCell ref="B2:B4"/>
    <mergeCell ref="B12:L12"/>
    <mergeCell ref="B7:L7"/>
    <mergeCell ref="C2:J4"/>
    <mergeCell ref="K2:L4"/>
    <mergeCell ref="C30:G30"/>
    <mergeCell ref="C23:G23"/>
    <mergeCell ref="C24:G24"/>
    <mergeCell ref="C29:G29"/>
    <mergeCell ref="C16:G16"/>
    <mergeCell ref="C18:G18"/>
    <mergeCell ref="C19:G19"/>
    <mergeCell ref="C20:G20"/>
    <mergeCell ref="C21:G21"/>
  </mergeCells>
  <phoneticPr fontId="1" type="noConversion"/>
  <conditionalFormatting sqref="J17:K33">
    <cfRule type="expression" dxfId="18" priority="1" stopIfTrue="1">
      <formula>"""bajo"""</formula>
    </cfRule>
  </conditionalFormatting>
  <conditionalFormatting sqref="L17:L33">
    <cfRule type="cellIs" dxfId="17" priority="2" stopIfTrue="1" operator="equal">
      <formula>"EXTREMO"</formula>
    </cfRule>
    <cfRule type="cellIs" dxfId="16" priority="3" stopIfTrue="1" operator="equal">
      <formula>"ALTO"</formula>
    </cfRule>
    <cfRule type="cellIs" dxfId="15" priority="4" stopIfTrue="1" operator="equal">
      <formula>"MEDIO"</formula>
    </cfRule>
    <cfRule type="cellIs" dxfId="14" priority="5" stopIfTrue="1" operator="equal">
      <formula>"BAJO"</formula>
    </cfRule>
  </conditionalFormatting>
  <dataValidations count="21">
    <dataValidation type="list" allowBlank="1" showInputMessage="1" showErrorMessage="1" sqref="H15" xr:uid="{00000000-0002-0000-0200-000000000000}">
      <formula1>$B$64:$B$65</formula1>
    </dataValidation>
    <dataValidation type="list" allowBlank="1" showInputMessage="1" showErrorMessage="1" sqref="C17:G17" xr:uid="{00000000-0002-0000-0200-000001000000}">
      <formula1>INDIRECT($B$17)</formula1>
    </dataValidation>
    <dataValidation type="list" allowBlank="1" showInputMessage="1" showErrorMessage="1" sqref="C18:G18" xr:uid="{00000000-0002-0000-0200-000002000000}">
      <formula1>INDIRECT($B$18)</formula1>
    </dataValidation>
    <dataValidation type="list" allowBlank="1" showInputMessage="1" showErrorMessage="1" sqref="C19:G19" xr:uid="{00000000-0002-0000-0200-000003000000}">
      <formula1>INDIRECT($B$19)</formula1>
    </dataValidation>
    <dataValidation type="list" allowBlank="1" showInputMessage="1" showErrorMessage="1" sqref="C20:G20" xr:uid="{00000000-0002-0000-0200-000004000000}">
      <formula1>INDIRECT($B$20)</formula1>
    </dataValidation>
    <dataValidation type="list" allowBlank="1" showInputMessage="1" showErrorMessage="1" sqref="C21:G21" xr:uid="{00000000-0002-0000-0200-000005000000}">
      <formula1>INDIRECT($B$21)</formula1>
    </dataValidation>
    <dataValidation type="list" allowBlank="1" showInputMessage="1" showErrorMessage="1" sqref="C22:G22" xr:uid="{00000000-0002-0000-0200-000006000000}">
      <formula1>INDIRECT($B$22)</formula1>
    </dataValidation>
    <dataValidation type="list" allowBlank="1" showInputMessage="1" showErrorMessage="1" sqref="C23:G23" xr:uid="{00000000-0002-0000-0200-000007000000}">
      <formula1>INDIRECT($B$23)</formula1>
    </dataValidation>
    <dataValidation type="list" allowBlank="1" showInputMessage="1" showErrorMessage="1" sqref="C24:G24" xr:uid="{00000000-0002-0000-0200-000008000000}">
      <formula1>INDIRECT($B$24)</formula1>
    </dataValidation>
    <dataValidation type="list" allowBlank="1" showInputMessage="1" showErrorMessage="1" sqref="C25:G25" xr:uid="{00000000-0002-0000-0200-000009000000}">
      <formula1>INDIRECT($B$25)</formula1>
    </dataValidation>
    <dataValidation type="list" allowBlank="1" showInputMessage="1" showErrorMessage="1" sqref="C26:G26" xr:uid="{00000000-0002-0000-0200-00000A000000}">
      <formula1>INDIRECT($B$26)</formula1>
    </dataValidation>
    <dataValidation type="list" allowBlank="1" showInputMessage="1" showErrorMessage="1" sqref="C27:G27" xr:uid="{00000000-0002-0000-0200-00000B000000}">
      <formula1>INDIRECT($B$27)</formula1>
    </dataValidation>
    <dataValidation type="list" allowBlank="1" showInputMessage="1" showErrorMessage="1" sqref="C28:G28" xr:uid="{00000000-0002-0000-0200-00000C000000}">
      <formula1>INDIRECT($B$28)</formula1>
    </dataValidation>
    <dataValidation type="list" allowBlank="1" showInputMessage="1" showErrorMessage="1" sqref="C29:G29" xr:uid="{00000000-0002-0000-0200-00000D000000}">
      <formula1>INDIRECT($B$29)</formula1>
    </dataValidation>
    <dataValidation type="list" allowBlank="1" showInputMessage="1" showErrorMessage="1" sqref="C30:G30" xr:uid="{00000000-0002-0000-0200-00000E000000}">
      <formula1>INDIRECT($B$30)</formula1>
    </dataValidation>
    <dataValidation type="list" allowBlank="1" showInputMessage="1" showErrorMessage="1" sqref="C31:G31" xr:uid="{00000000-0002-0000-0200-00000F000000}">
      <formula1>INDIRECT($B$31)</formula1>
    </dataValidation>
    <dataValidation type="list" allowBlank="1" showInputMessage="1" showErrorMessage="1" sqref="C32:G32" xr:uid="{00000000-0002-0000-0200-000010000000}">
      <formula1>INDIRECT($B$32)</formula1>
    </dataValidation>
    <dataValidation type="list" allowBlank="1" showInputMessage="1" showErrorMessage="1" sqref="C33:G33" xr:uid="{00000000-0002-0000-0200-000011000000}">
      <formula1>INDIRECT($B$33)</formula1>
    </dataValidation>
    <dataValidation type="list" allowBlank="1" showInputMessage="1" showErrorMessage="1" sqref="I17:I33" xr:uid="{00000000-0002-0000-0200-000012000000}">
      <formula1>$E$37:$E$41</formula1>
    </dataValidation>
    <dataValidation type="list" allowBlank="1" showInputMessage="1" showErrorMessage="1" sqref="J17:J33" xr:uid="{00000000-0002-0000-0200-000013000000}">
      <formula1>$I$37:$I$41</formula1>
    </dataValidation>
    <dataValidation type="list" allowBlank="1" showInputMessage="1" showErrorMessage="1" sqref="B17:B33" xr:uid="{00000000-0002-0000-0200-00001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9"/>
  <sheetViews>
    <sheetView showGridLines="0" topLeftCell="A28" zoomScale="80" zoomScaleNormal="80" zoomScalePageLayoutView="70" workbookViewId="0">
      <selection activeCell="B10" sqref="B10:R10"/>
    </sheetView>
  </sheetViews>
  <sheetFormatPr baseColWidth="10" defaultColWidth="11.54296875" defaultRowHeight="14.5" x14ac:dyDescent="0.35"/>
  <cols>
    <col min="1" max="1" width="2.81640625" style="11" customWidth="1"/>
    <col min="2" max="2" width="17.54296875" style="11" bestFit="1" customWidth="1"/>
    <col min="3" max="3" width="15.81640625" style="11" customWidth="1"/>
    <col min="4" max="4" width="13.1796875" style="11" customWidth="1"/>
    <col min="5" max="5" width="16.453125" style="11" customWidth="1"/>
    <col min="6" max="6" width="10.26953125" style="11" bestFit="1" customWidth="1"/>
    <col min="7" max="7" width="17.453125" style="11" customWidth="1"/>
    <col min="8" max="8" width="14.453125" style="11" customWidth="1"/>
    <col min="9" max="9" width="14.7265625" style="11" bestFit="1" customWidth="1"/>
    <col min="10" max="10" width="8.26953125" style="11" bestFit="1" customWidth="1"/>
    <col min="11" max="11" width="11.453125" style="11" bestFit="1" customWidth="1"/>
    <col min="12" max="12" width="9.1796875" style="11" bestFit="1" customWidth="1"/>
    <col min="13" max="13" width="13.7265625" style="11" bestFit="1" customWidth="1"/>
    <col min="14" max="14" width="18" style="11" bestFit="1" customWidth="1"/>
    <col min="15" max="15" width="17.81640625" style="11" bestFit="1" customWidth="1"/>
    <col min="16" max="16" width="19.1796875" style="11" bestFit="1" customWidth="1"/>
    <col min="17" max="17" width="16.453125" style="11" bestFit="1" customWidth="1"/>
    <col min="18" max="18" width="23.1796875" style="68" bestFit="1" customWidth="1"/>
    <col min="19" max="16384" width="11.54296875" style="11"/>
  </cols>
  <sheetData>
    <row r="2" spans="2:26" ht="24" customHeight="1" x14ac:dyDescent="0.35">
      <c r="B2" s="130"/>
      <c r="C2" s="143" t="s">
        <v>94</v>
      </c>
      <c r="D2" s="144"/>
      <c r="E2" s="144"/>
      <c r="F2" s="144"/>
      <c r="G2" s="144"/>
      <c r="H2" s="144"/>
      <c r="I2" s="144"/>
      <c r="J2" s="144"/>
      <c r="K2" s="144"/>
      <c r="L2" s="144"/>
      <c r="M2" s="144"/>
      <c r="N2" s="144"/>
      <c r="O2" s="144"/>
      <c r="P2" s="145"/>
      <c r="Q2" s="114" t="s">
        <v>203</v>
      </c>
      <c r="R2" s="210"/>
    </row>
    <row r="3" spans="2:26" ht="24" customHeight="1" x14ac:dyDescent="0.35">
      <c r="B3" s="130"/>
      <c r="C3" s="146"/>
      <c r="D3" s="147"/>
      <c r="E3" s="147"/>
      <c r="F3" s="147"/>
      <c r="G3" s="147"/>
      <c r="H3" s="147"/>
      <c r="I3" s="147"/>
      <c r="J3" s="147"/>
      <c r="K3" s="147"/>
      <c r="L3" s="147"/>
      <c r="M3" s="147"/>
      <c r="N3" s="147"/>
      <c r="O3" s="147"/>
      <c r="P3" s="148"/>
      <c r="Q3" s="211"/>
      <c r="R3" s="212"/>
    </row>
    <row r="4" spans="2:26" ht="24" customHeight="1" x14ac:dyDescent="0.35">
      <c r="B4" s="130"/>
      <c r="C4" s="149"/>
      <c r="D4" s="150"/>
      <c r="E4" s="150"/>
      <c r="F4" s="150"/>
      <c r="G4" s="150"/>
      <c r="H4" s="150"/>
      <c r="I4" s="150"/>
      <c r="J4" s="150"/>
      <c r="K4" s="150"/>
      <c r="L4" s="150"/>
      <c r="M4" s="150"/>
      <c r="N4" s="150"/>
      <c r="O4" s="150"/>
      <c r="P4" s="151"/>
      <c r="Q4" s="213"/>
      <c r="R4" s="214"/>
    </row>
    <row r="5" spans="2:26" ht="15" thickBot="1" x14ac:dyDescent="0.4"/>
    <row r="6" spans="2:26" ht="45" customHeight="1" thickBot="1" x14ac:dyDescent="0.4">
      <c r="B6" s="201" t="str">
        <f>+EVALUACION!B6</f>
        <v>Objeto del Proceso de Contratación "CONTRATAR UNA PÓLIZA COLECTIVA DE SEGURO DE VIDA PARA LOS EDILES DE LA JUNTA ADMINISTRADORA LOCAL DEL FONDO DE DESARROLLO LOCAL DE USAQUÉN”</v>
      </c>
      <c r="C6" s="202"/>
      <c r="D6" s="202"/>
      <c r="E6" s="202"/>
      <c r="F6" s="202"/>
      <c r="G6" s="202"/>
      <c r="H6" s="202"/>
      <c r="I6" s="202"/>
      <c r="J6" s="202"/>
      <c r="K6" s="202"/>
      <c r="L6" s="202"/>
      <c r="M6" s="202"/>
      <c r="N6" s="202"/>
      <c r="O6" s="202"/>
      <c r="P6" s="202"/>
      <c r="Q6" s="202"/>
      <c r="R6" s="203"/>
      <c r="S6" s="29"/>
      <c r="T6" s="29"/>
      <c r="U6" s="29"/>
      <c r="V6" s="29"/>
      <c r="W6" s="29"/>
      <c r="X6" s="29"/>
      <c r="Y6" s="29"/>
      <c r="Z6" s="29"/>
    </row>
    <row r="7" spans="2:26" x14ac:dyDescent="0.35">
      <c r="B7" s="225" t="s">
        <v>68</v>
      </c>
      <c r="C7" s="147"/>
      <c r="D7" s="147"/>
      <c r="E7" s="147"/>
      <c r="F7" s="147"/>
      <c r="G7" s="147"/>
      <c r="H7" s="147"/>
      <c r="I7" s="147"/>
      <c r="J7" s="147"/>
      <c r="K7" s="147"/>
      <c r="L7" s="147"/>
      <c r="M7" s="147"/>
      <c r="N7" s="147"/>
      <c r="O7" s="147"/>
      <c r="P7" s="147"/>
      <c r="Q7" s="147"/>
      <c r="R7" s="226"/>
    </row>
    <row r="8" spans="2:26" x14ac:dyDescent="0.35">
      <c r="B8" s="230" t="s">
        <v>69</v>
      </c>
      <c r="C8" s="231"/>
      <c r="D8" s="231"/>
      <c r="E8" s="231"/>
      <c r="F8" s="231"/>
      <c r="G8" s="231"/>
      <c r="H8" s="231"/>
      <c r="I8" s="231"/>
      <c r="J8" s="231"/>
      <c r="K8" s="231"/>
      <c r="L8" s="231"/>
      <c r="M8" s="231"/>
      <c r="N8" s="231"/>
      <c r="O8" s="231"/>
      <c r="P8" s="231"/>
      <c r="Q8" s="231"/>
      <c r="R8" s="231"/>
    </row>
    <row r="9" spans="2:26" ht="30" customHeight="1" x14ac:dyDescent="0.35">
      <c r="B9" s="228" t="s">
        <v>99</v>
      </c>
      <c r="C9" s="229"/>
      <c r="D9" s="229"/>
      <c r="E9" s="229"/>
      <c r="F9" s="229"/>
      <c r="G9" s="229"/>
      <c r="H9" s="229"/>
      <c r="I9" s="229"/>
      <c r="J9" s="229"/>
      <c r="K9" s="229"/>
      <c r="L9" s="229"/>
      <c r="M9" s="229"/>
      <c r="N9" s="229"/>
      <c r="O9" s="229"/>
      <c r="P9" s="229"/>
      <c r="Q9" s="229"/>
      <c r="R9" s="229"/>
    </row>
    <row r="10" spans="2:26" x14ac:dyDescent="0.35">
      <c r="B10" s="230" t="s">
        <v>103</v>
      </c>
      <c r="C10" s="231"/>
      <c r="D10" s="231"/>
      <c r="E10" s="231"/>
      <c r="F10" s="231"/>
      <c r="G10" s="231"/>
      <c r="H10" s="231"/>
      <c r="I10" s="231"/>
      <c r="J10" s="231"/>
      <c r="K10" s="231"/>
      <c r="L10" s="231"/>
      <c r="M10" s="231"/>
      <c r="N10" s="231"/>
      <c r="O10" s="231"/>
      <c r="P10" s="231"/>
      <c r="Q10" s="231"/>
      <c r="R10" s="231"/>
    </row>
    <row r="11" spans="2:26" ht="15" thickBot="1" x14ac:dyDescent="0.4">
      <c r="B11" s="51"/>
      <c r="R11" s="52"/>
    </row>
    <row r="12" spans="2:26" ht="58.5" thickBot="1" x14ac:dyDescent="0.4">
      <c r="B12" s="39" t="s">
        <v>50</v>
      </c>
      <c r="C12" s="194" t="s">
        <v>55</v>
      </c>
      <c r="D12" s="194"/>
      <c r="E12" s="194"/>
      <c r="F12" s="194"/>
      <c r="G12" s="194" t="s">
        <v>60</v>
      </c>
      <c r="H12" s="194"/>
      <c r="I12" s="40" t="s">
        <v>6</v>
      </c>
      <c r="J12" s="40" t="s">
        <v>3</v>
      </c>
      <c r="K12" s="40" t="s">
        <v>61</v>
      </c>
      <c r="L12" s="40" t="s">
        <v>58</v>
      </c>
      <c r="M12" s="40" t="s">
        <v>62</v>
      </c>
      <c r="N12" s="40" t="s">
        <v>63</v>
      </c>
      <c r="O12" s="40" t="s">
        <v>64</v>
      </c>
      <c r="P12" s="40" t="s">
        <v>65</v>
      </c>
      <c r="Q12" s="40" t="s">
        <v>90</v>
      </c>
      <c r="R12" s="41" t="s">
        <v>67</v>
      </c>
    </row>
    <row r="13" spans="2:26" s="28" customFormat="1" ht="58.5" thickBot="1" x14ac:dyDescent="0.4">
      <c r="B13" s="69" t="str">
        <f>+EVALUACION!B17</f>
        <v>PLANEACIÓN</v>
      </c>
      <c r="C13" s="227" t="str">
        <f>+EVALUACION!C17</f>
        <v>Deficiencias en la oportunidad y/o en la estructuración de la necesidad en la etapa precontractual, por parte del Intermediarios de Seguros de la Entidad</v>
      </c>
      <c r="D13" s="227"/>
      <c r="E13" s="227"/>
      <c r="F13" s="227"/>
      <c r="G13" s="227" t="s">
        <v>133</v>
      </c>
      <c r="H13" s="227"/>
      <c r="I13" s="10">
        <f>+EVALUACION!I17</f>
        <v>2</v>
      </c>
      <c r="J13" s="10">
        <f>+EVALUACION!J17</f>
        <v>2</v>
      </c>
      <c r="K13" s="10">
        <f>+I13+J13</f>
        <v>4</v>
      </c>
      <c r="L13" s="10" t="str">
        <f>IF(K13&lt;=4,"BAJO",IF(K13=5,"MEDIO",IF(K13=6,"ALTO",IF(K13=7,"ALTO","EXTREMO"))))</f>
        <v>BAJO</v>
      </c>
      <c r="M13" s="10" t="s">
        <v>51</v>
      </c>
      <c r="N13" s="10" t="s">
        <v>134</v>
      </c>
      <c r="O13" s="10" t="s">
        <v>135</v>
      </c>
      <c r="P13" s="10" t="s">
        <v>136</v>
      </c>
      <c r="Q13" s="10" t="s">
        <v>137</v>
      </c>
      <c r="R13" s="43" t="s">
        <v>138</v>
      </c>
    </row>
    <row r="14" spans="2:26" s="28" customFormat="1" ht="87.5" thickBot="1" x14ac:dyDescent="0.4">
      <c r="B14" s="76" t="str">
        <f>+EVALUACION!B18</f>
        <v>PLANEACIÓN</v>
      </c>
      <c r="C14" s="103" t="str">
        <f>+EVALUACION!C18</f>
        <v xml:space="preserve">Requisitos habilitantes inapropiados para el proceso de selección </v>
      </c>
      <c r="D14" s="103"/>
      <c r="E14" s="103"/>
      <c r="F14" s="103"/>
      <c r="G14" s="103" t="s">
        <v>139</v>
      </c>
      <c r="H14" s="103"/>
      <c r="I14" s="8">
        <f>+EVALUACION!I18</f>
        <v>2</v>
      </c>
      <c r="J14" s="8">
        <f>+EVALUACION!J18</f>
        <v>3</v>
      </c>
      <c r="K14" s="8">
        <f>+I14+J14</f>
        <v>5</v>
      </c>
      <c r="L14" s="8" t="str">
        <f>IF(K14&lt;=4,"BAJO",IF(K14=5,"MEDIO",IF(K14=6,"ALTO",IF(K14=7,"ALTO","EXTREMO"))))</f>
        <v>MEDIO</v>
      </c>
      <c r="M14" s="10" t="s">
        <v>51</v>
      </c>
      <c r="N14" s="10" t="s">
        <v>134</v>
      </c>
      <c r="O14" s="8" t="s">
        <v>140</v>
      </c>
      <c r="P14" s="8" t="s">
        <v>141</v>
      </c>
      <c r="Q14" s="8" t="s">
        <v>142</v>
      </c>
      <c r="R14" s="59" t="s">
        <v>143</v>
      </c>
    </row>
    <row r="15" spans="2:26" s="28" customFormat="1" ht="87.5" thickBot="1" x14ac:dyDescent="0.4">
      <c r="B15" s="76" t="str">
        <f>+EVALUACION!B19</f>
        <v>PLANEACIÓN</v>
      </c>
      <c r="C15" s="103" t="str">
        <f>+EVALUACION!C19</f>
        <v>Inadecuado análisis  económico estimativo del valor del contrato</v>
      </c>
      <c r="D15" s="103"/>
      <c r="E15" s="103"/>
      <c r="F15" s="103"/>
      <c r="G15" s="103" t="s">
        <v>144</v>
      </c>
      <c r="H15" s="103"/>
      <c r="I15" s="8">
        <f>+EVALUACION!I19</f>
        <v>2</v>
      </c>
      <c r="J15" s="8">
        <f>+EVALUACION!J19</f>
        <v>3</v>
      </c>
      <c r="K15" s="8">
        <f t="shared" ref="K15:K24" si="0">+I15+J15</f>
        <v>5</v>
      </c>
      <c r="L15" s="8" t="str">
        <f t="shared" ref="L15:L29" si="1">IF(K15&lt;=4,"BAJO",IF(K15=5,"MEDIO",IF(K15=6,"ALTO",IF(K15=7,"ALTO","EXTREMO"))))</f>
        <v>MEDIO</v>
      </c>
      <c r="M15" s="10" t="s">
        <v>51</v>
      </c>
      <c r="N15" s="10" t="s">
        <v>134</v>
      </c>
      <c r="O15" s="8" t="s">
        <v>140</v>
      </c>
      <c r="P15" s="8" t="s">
        <v>145</v>
      </c>
      <c r="Q15" s="8" t="s">
        <v>142</v>
      </c>
      <c r="R15" s="59" t="s">
        <v>146</v>
      </c>
    </row>
    <row r="16" spans="2:26" s="28" customFormat="1" ht="58.5" thickBot="1" x14ac:dyDescent="0.4">
      <c r="B16" s="76" t="str">
        <f>+EVALUACION!B20</f>
        <v>PLANEACIÓN</v>
      </c>
      <c r="C16" s="103" t="str">
        <f>+EVALUACION!C20</f>
        <v>Que ninguna compañía aseguradora cumpla con los requerimientos técnicos establecidos en el pliego de condiciones</v>
      </c>
      <c r="D16" s="103"/>
      <c r="E16" s="103"/>
      <c r="F16" s="103"/>
      <c r="G16" s="103" t="s">
        <v>147</v>
      </c>
      <c r="H16" s="103"/>
      <c r="I16" s="8">
        <f>+EVALUACION!I20</f>
        <v>2</v>
      </c>
      <c r="J16" s="8">
        <f>+EVALUACION!J20</f>
        <v>2</v>
      </c>
      <c r="K16" s="8">
        <f t="shared" si="0"/>
        <v>4</v>
      </c>
      <c r="L16" s="8" t="str">
        <f t="shared" si="1"/>
        <v>BAJO</v>
      </c>
      <c r="M16" s="10" t="s">
        <v>51</v>
      </c>
      <c r="N16" s="10" t="s">
        <v>154</v>
      </c>
      <c r="O16" s="10" t="s">
        <v>155</v>
      </c>
      <c r="P16" s="10" t="s">
        <v>156</v>
      </c>
      <c r="Q16" s="10" t="s">
        <v>157</v>
      </c>
      <c r="R16" s="43" t="s">
        <v>158</v>
      </c>
    </row>
    <row r="17" spans="2:18" s="28" customFormat="1" ht="261.5" thickBot="1" x14ac:dyDescent="0.4">
      <c r="B17" s="76" t="str">
        <f>+EVALUACION!B21</f>
        <v>PLANEACIÓN</v>
      </c>
      <c r="C17" s="103" t="str">
        <f>+EVALUACION!C21</f>
        <v>Errores en la información de los bienes y cargos asegurados por parte de la Entidad al corredor de seguros</v>
      </c>
      <c r="D17" s="103"/>
      <c r="E17" s="103"/>
      <c r="F17" s="103"/>
      <c r="G17" s="103" t="s">
        <v>148</v>
      </c>
      <c r="H17" s="103"/>
      <c r="I17" s="8">
        <f>+EVALUACION!I21</f>
        <v>2</v>
      </c>
      <c r="J17" s="8">
        <f>+EVALUACION!J21</f>
        <v>3</v>
      </c>
      <c r="K17" s="8">
        <f t="shared" si="0"/>
        <v>5</v>
      </c>
      <c r="L17" s="8" t="str">
        <f t="shared" si="1"/>
        <v>MEDIO</v>
      </c>
      <c r="M17" s="10" t="s">
        <v>51</v>
      </c>
      <c r="N17" s="8" t="s">
        <v>149</v>
      </c>
      <c r="O17" s="8" t="s">
        <v>150</v>
      </c>
      <c r="P17" s="8" t="s">
        <v>151</v>
      </c>
      <c r="Q17" s="8" t="s">
        <v>152</v>
      </c>
      <c r="R17" s="59" t="s">
        <v>153</v>
      </c>
    </row>
    <row r="18" spans="2:18" s="28" customFormat="1" ht="58.5" thickBot="1" x14ac:dyDescent="0.4">
      <c r="B18" s="76" t="str">
        <f>+EVALUACION!B22</f>
        <v>SELECCIÓN</v>
      </c>
      <c r="C18" s="103" t="str">
        <f>+EVALUACION!C22</f>
        <v>Errores en el proceso de evaluación y adjudicación de las propuestas</v>
      </c>
      <c r="D18" s="103"/>
      <c r="E18" s="103"/>
      <c r="F18" s="103"/>
      <c r="G18" s="103" t="s">
        <v>159</v>
      </c>
      <c r="H18" s="103"/>
      <c r="I18" s="8">
        <f>+EVALUACION!I22</f>
        <v>2</v>
      </c>
      <c r="J18" s="8">
        <f>+EVALUACION!J22</f>
        <v>3</v>
      </c>
      <c r="K18" s="8">
        <f t="shared" si="0"/>
        <v>5</v>
      </c>
      <c r="L18" s="8" t="str">
        <f t="shared" si="1"/>
        <v>MEDIO</v>
      </c>
      <c r="M18" s="10" t="s">
        <v>51</v>
      </c>
      <c r="N18" s="8" t="s">
        <v>160</v>
      </c>
      <c r="O18" s="8" t="s">
        <v>161</v>
      </c>
      <c r="P18" s="8" t="s">
        <v>162</v>
      </c>
      <c r="Q18" s="8" t="s">
        <v>163</v>
      </c>
      <c r="R18" s="59" t="s">
        <v>164</v>
      </c>
    </row>
    <row r="19" spans="2:18" s="28" customFormat="1" ht="44" thickBot="1" x14ac:dyDescent="0.4">
      <c r="B19" s="76" t="str">
        <f>+EVALUACION!B23</f>
        <v>SELECCIÓN</v>
      </c>
      <c r="C19" s="103" t="str">
        <f>+EVALUACION!C23</f>
        <v>No publicación de la documentación del proceso de selección en el SECOP</v>
      </c>
      <c r="D19" s="103"/>
      <c r="E19" s="103"/>
      <c r="F19" s="103"/>
      <c r="G19" s="103" t="s">
        <v>165</v>
      </c>
      <c r="H19" s="103"/>
      <c r="I19" s="8">
        <f>+EVALUACION!I23</f>
        <v>2</v>
      </c>
      <c r="J19" s="8">
        <f>+EVALUACION!J23</f>
        <v>2</v>
      </c>
      <c r="K19" s="8">
        <f t="shared" si="0"/>
        <v>4</v>
      </c>
      <c r="L19" s="8" t="str">
        <f t="shared" si="1"/>
        <v>BAJO</v>
      </c>
      <c r="M19" s="10" t="s">
        <v>51</v>
      </c>
      <c r="N19" s="8" t="s">
        <v>166</v>
      </c>
      <c r="O19" s="8" t="s">
        <v>167</v>
      </c>
      <c r="P19" s="8" t="s">
        <v>168</v>
      </c>
      <c r="Q19" s="8" t="s">
        <v>169</v>
      </c>
      <c r="R19" s="59" t="s">
        <v>164</v>
      </c>
    </row>
    <row r="20" spans="2:18" s="28" customFormat="1" ht="102" thickBot="1" x14ac:dyDescent="0.4">
      <c r="B20" s="76" t="str">
        <f>+EVALUACION!B24</f>
        <v>CONTRATACIÓN</v>
      </c>
      <c r="C20" s="103" t="str">
        <f>+EVALUACION!C24</f>
        <v xml:space="preserve">Liquidación de la Compañía Aseguradora contratista por parte de un Ente de Control </v>
      </c>
      <c r="D20" s="103"/>
      <c r="E20" s="103"/>
      <c r="F20" s="103"/>
      <c r="G20" s="103" t="s">
        <v>170</v>
      </c>
      <c r="H20" s="103"/>
      <c r="I20" s="8">
        <f>+EVALUACION!I24</f>
        <v>2</v>
      </c>
      <c r="J20" s="8">
        <f>+EVALUACION!J24</f>
        <v>2</v>
      </c>
      <c r="K20" s="8">
        <f t="shared" si="0"/>
        <v>4</v>
      </c>
      <c r="L20" s="8" t="str">
        <f t="shared" si="1"/>
        <v>BAJO</v>
      </c>
      <c r="M20" s="10" t="s">
        <v>51</v>
      </c>
      <c r="N20" s="8" t="s">
        <v>171</v>
      </c>
      <c r="O20" s="8" t="s">
        <v>150</v>
      </c>
      <c r="P20" s="8" t="s">
        <v>172</v>
      </c>
      <c r="Q20" s="8" t="s">
        <v>173</v>
      </c>
      <c r="R20" s="59" t="s">
        <v>164</v>
      </c>
    </row>
    <row r="21" spans="2:18" s="28" customFormat="1" ht="44" thickBot="1" x14ac:dyDescent="0.4">
      <c r="B21" s="76" t="str">
        <f>+EVALUACION!B25</f>
        <v>CONTRATACIÓN</v>
      </c>
      <c r="C21" s="103" t="str">
        <f>+EVALUACION!C25</f>
        <v>Falta de solicitud o solicitud tardía del registro  presupuestal</v>
      </c>
      <c r="D21" s="103"/>
      <c r="E21" s="103"/>
      <c r="F21" s="103"/>
      <c r="G21" s="103" t="s">
        <v>174</v>
      </c>
      <c r="H21" s="103"/>
      <c r="I21" s="8">
        <f>+EVALUACION!I25</f>
        <v>2</v>
      </c>
      <c r="J21" s="8">
        <f>+EVALUACION!J25</f>
        <v>3</v>
      </c>
      <c r="K21" s="8">
        <f t="shared" si="0"/>
        <v>5</v>
      </c>
      <c r="L21" s="8" t="str">
        <f t="shared" si="1"/>
        <v>MEDIO</v>
      </c>
      <c r="M21" s="10" t="s">
        <v>51</v>
      </c>
      <c r="N21" s="8" t="s">
        <v>175</v>
      </c>
      <c r="O21" s="8" t="s">
        <v>176</v>
      </c>
      <c r="P21" s="8" t="s">
        <v>177</v>
      </c>
      <c r="Q21" s="8" t="s">
        <v>178</v>
      </c>
      <c r="R21" s="59" t="s">
        <v>179</v>
      </c>
    </row>
    <row r="22" spans="2:18" s="28" customFormat="1" ht="44" thickBot="1" x14ac:dyDescent="0.4">
      <c r="B22" s="76" t="str">
        <f>+EVALUACION!B26</f>
        <v>CONTRATACIÓN</v>
      </c>
      <c r="C22" s="103" t="str">
        <f>+EVALUACION!C26</f>
        <v>No publicación de la documentación del proceso de selección en el SECOP</v>
      </c>
      <c r="D22" s="103"/>
      <c r="E22" s="103"/>
      <c r="F22" s="103"/>
      <c r="G22" s="103" t="s">
        <v>165</v>
      </c>
      <c r="H22" s="103"/>
      <c r="I22" s="8">
        <f>+EVALUACION!I26</f>
        <v>2</v>
      </c>
      <c r="J22" s="8">
        <f>+EVALUACION!J26</f>
        <v>2</v>
      </c>
      <c r="K22" s="8">
        <f t="shared" si="0"/>
        <v>4</v>
      </c>
      <c r="L22" s="8" t="str">
        <f t="shared" si="1"/>
        <v>BAJO</v>
      </c>
      <c r="M22" s="10" t="s">
        <v>51</v>
      </c>
      <c r="N22" s="8" t="s">
        <v>166</v>
      </c>
      <c r="O22" s="8" t="s">
        <v>180</v>
      </c>
      <c r="P22" s="8" t="s">
        <v>181</v>
      </c>
      <c r="Q22" s="8" t="s">
        <v>169</v>
      </c>
      <c r="R22" s="59" t="s">
        <v>164</v>
      </c>
    </row>
    <row r="23" spans="2:18" s="28" customFormat="1" ht="44" thickBot="1" x14ac:dyDescent="0.4">
      <c r="B23" s="76" t="str">
        <f>+EVALUACION!B27</f>
        <v>EJECUCIÓN</v>
      </c>
      <c r="C23" s="103" t="str">
        <f>+EVALUACION!C27</f>
        <v>Ejecución del Contrato con niveles deficientes del servicio</v>
      </c>
      <c r="D23" s="103"/>
      <c r="E23" s="103"/>
      <c r="F23" s="103"/>
      <c r="G23" s="103" t="s">
        <v>182</v>
      </c>
      <c r="H23" s="103"/>
      <c r="I23" s="8">
        <f>+EVALUACION!I27</f>
        <v>3</v>
      </c>
      <c r="J23" s="8">
        <f>+EVALUACION!J27</f>
        <v>2</v>
      </c>
      <c r="K23" s="8">
        <f t="shared" si="0"/>
        <v>5</v>
      </c>
      <c r="L23" s="8" t="str">
        <f t="shared" si="1"/>
        <v>MEDIO</v>
      </c>
      <c r="M23" s="10" t="s">
        <v>51</v>
      </c>
      <c r="N23" s="8" t="s">
        <v>183</v>
      </c>
      <c r="O23" s="8" t="s">
        <v>184</v>
      </c>
      <c r="P23" s="8" t="s">
        <v>185</v>
      </c>
      <c r="Q23" s="8" t="s">
        <v>186</v>
      </c>
      <c r="R23" s="59" t="s">
        <v>164</v>
      </c>
    </row>
    <row r="24" spans="2:18" s="28" customFormat="1" ht="44" thickBot="1" x14ac:dyDescent="0.4">
      <c r="B24" s="76" t="str">
        <f>+EVALUACION!B28</f>
        <v>EJECUCIÓN</v>
      </c>
      <c r="C24" s="103" t="str">
        <f>+EVALUACION!C28</f>
        <v>Desconocimiento por parte de los funcionarios del contenido como de las reclamaciones de las pólizas patrimoniales posterior al vencimiento de la vigencia de estas</v>
      </c>
      <c r="D24" s="103"/>
      <c r="E24" s="103"/>
      <c r="F24" s="103"/>
      <c r="G24" s="103" t="s">
        <v>187</v>
      </c>
      <c r="H24" s="103"/>
      <c r="I24" s="8">
        <f>+EVALUACION!I28</f>
        <v>2</v>
      </c>
      <c r="J24" s="8">
        <f>+EVALUACION!J28</f>
        <v>2</v>
      </c>
      <c r="K24" s="8">
        <f t="shared" si="0"/>
        <v>4</v>
      </c>
      <c r="L24" s="8" t="str">
        <f t="shared" si="1"/>
        <v>BAJO</v>
      </c>
      <c r="M24" s="10" t="s">
        <v>51</v>
      </c>
      <c r="N24" s="8" t="s">
        <v>188</v>
      </c>
      <c r="O24" s="8" t="s">
        <v>189</v>
      </c>
      <c r="P24" s="8" t="s">
        <v>185</v>
      </c>
      <c r="Q24" s="8" t="s">
        <v>190</v>
      </c>
      <c r="R24" s="59" t="s">
        <v>153</v>
      </c>
    </row>
    <row r="25" spans="2:18" s="28" customFormat="1" ht="58.5" thickBot="1" x14ac:dyDescent="0.4">
      <c r="B25" s="76" t="str">
        <f>+EVALUACION!B29</f>
        <v>EJECUCIÓN</v>
      </c>
      <c r="C25" s="103" t="str">
        <f>+EVALUACION!C29</f>
        <v>Terminación unilateral del contrato por parte de la aseguradora antes de la vigencia pactada por efecto de un sesgo de siniestralidad.</v>
      </c>
      <c r="D25" s="103"/>
      <c r="E25" s="103"/>
      <c r="F25" s="103"/>
      <c r="G25" s="103" t="s">
        <v>191</v>
      </c>
      <c r="H25" s="103"/>
      <c r="I25" s="8">
        <f>+EVALUACION!I29</f>
        <v>2</v>
      </c>
      <c r="J25" s="8">
        <f>+EVALUACION!J29</f>
        <v>4</v>
      </c>
      <c r="K25" s="8">
        <f t="shared" ref="K25:K29" si="2">+I25+J25</f>
        <v>6</v>
      </c>
      <c r="L25" s="8" t="str">
        <f t="shared" si="1"/>
        <v>ALTO</v>
      </c>
      <c r="M25" s="10" t="s">
        <v>51</v>
      </c>
      <c r="N25" s="8" t="s">
        <v>188</v>
      </c>
      <c r="O25" s="8" t="s">
        <v>192</v>
      </c>
      <c r="P25" s="8" t="s">
        <v>193</v>
      </c>
      <c r="Q25" s="8" t="s">
        <v>194</v>
      </c>
      <c r="R25" s="59" t="s">
        <v>195</v>
      </c>
    </row>
    <row r="26" spans="2:18" s="28" customFormat="1" ht="58.5" thickBot="1" x14ac:dyDescent="0.4">
      <c r="B26" s="76" t="str">
        <f>+EVALUACION!B30</f>
        <v>EJECUCIÓN</v>
      </c>
      <c r="C26" s="103" t="str">
        <f>+EVALUACION!C30</f>
        <v>Cambios políticos o reformas de las condiciones económicas del mercado de seguros por cambios en los ramos contratados, que conlleven al desmejorar el programa de seguros</v>
      </c>
      <c r="D26" s="103"/>
      <c r="E26" s="103"/>
      <c r="F26" s="103"/>
      <c r="G26" s="103" t="s">
        <v>196</v>
      </c>
      <c r="H26" s="103"/>
      <c r="I26" s="8">
        <f>+EVALUACION!I30</f>
        <v>2</v>
      </c>
      <c r="J26" s="8">
        <f>+EVALUACION!J30</f>
        <v>2</v>
      </c>
      <c r="K26" s="8">
        <f t="shared" si="2"/>
        <v>4</v>
      </c>
      <c r="L26" s="8" t="str">
        <f t="shared" si="1"/>
        <v>BAJO</v>
      </c>
      <c r="M26" s="10" t="s">
        <v>51</v>
      </c>
      <c r="N26" s="8" t="s">
        <v>197</v>
      </c>
      <c r="O26" s="8" t="s">
        <v>155</v>
      </c>
      <c r="P26" s="8" t="s">
        <v>198</v>
      </c>
      <c r="Q26" s="8" t="s">
        <v>199</v>
      </c>
      <c r="R26" s="59" t="s">
        <v>164</v>
      </c>
    </row>
    <row r="27" spans="2:18" s="28" customFormat="1" ht="44" thickBot="1" x14ac:dyDescent="0.4">
      <c r="B27" s="76" t="str">
        <f>+EVALUACION!B31</f>
        <v>EJECUCIÓN</v>
      </c>
      <c r="C27" s="103" t="str">
        <f>+EVALUACION!C31</f>
        <v>Imposición de nuevos tributos</v>
      </c>
      <c r="D27" s="103"/>
      <c r="E27" s="103"/>
      <c r="F27" s="103"/>
      <c r="G27" s="103" t="s">
        <v>200</v>
      </c>
      <c r="H27" s="103"/>
      <c r="I27" s="8">
        <f>+EVALUACION!I31</f>
        <v>2</v>
      </c>
      <c r="J27" s="8">
        <f>+EVALUACION!J31</f>
        <v>2</v>
      </c>
      <c r="K27" s="8">
        <f t="shared" si="2"/>
        <v>4</v>
      </c>
      <c r="L27" s="8" t="str">
        <f t="shared" si="1"/>
        <v>BAJO</v>
      </c>
      <c r="M27" s="10" t="s">
        <v>51</v>
      </c>
      <c r="N27" s="8" t="s">
        <v>197</v>
      </c>
      <c r="O27" s="8" t="s">
        <v>180</v>
      </c>
      <c r="P27" s="8" t="s">
        <v>201</v>
      </c>
      <c r="Q27" s="8" t="s">
        <v>190</v>
      </c>
      <c r="R27" s="59" t="s">
        <v>153</v>
      </c>
    </row>
    <row r="28" spans="2:18" s="28" customFormat="1" ht="261.5" thickBot="1" x14ac:dyDescent="0.4">
      <c r="B28" s="76" t="str">
        <f>+EVALUACION!B32</f>
        <v>EJECUCIÓN</v>
      </c>
      <c r="C28" s="103" t="str">
        <f>+EVALUACION!C32</f>
        <v>Variación de tasas o tarifas</v>
      </c>
      <c r="D28" s="103"/>
      <c r="E28" s="103"/>
      <c r="F28" s="103"/>
      <c r="G28" s="103" t="s">
        <v>202</v>
      </c>
      <c r="H28" s="103"/>
      <c r="I28" s="8">
        <f>+EVALUACION!I32</f>
        <v>2</v>
      </c>
      <c r="J28" s="8">
        <f>+EVALUACION!J32</f>
        <v>3</v>
      </c>
      <c r="K28" s="8">
        <f t="shared" si="2"/>
        <v>5</v>
      </c>
      <c r="L28" s="8" t="str">
        <f t="shared" si="1"/>
        <v>MEDIO</v>
      </c>
      <c r="M28" s="10" t="s">
        <v>51</v>
      </c>
      <c r="N28" s="8" t="s">
        <v>149</v>
      </c>
      <c r="O28" s="8" t="s">
        <v>150</v>
      </c>
      <c r="P28" s="8" t="s">
        <v>151</v>
      </c>
      <c r="Q28" s="8" t="s">
        <v>152</v>
      </c>
      <c r="R28" s="59" t="s">
        <v>153</v>
      </c>
    </row>
    <row r="29" spans="2:18" s="28" customFormat="1" ht="15" thickBot="1" x14ac:dyDescent="0.4">
      <c r="B29" s="70">
        <f>+EVALUACION!B33</f>
        <v>0</v>
      </c>
      <c r="C29" s="251">
        <f>+EVALUACION!C33</f>
        <v>0</v>
      </c>
      <c r="D29" s="251"/>
      <c r="E29" s="251"/>
      <c r="F29" s="251"/>
      <c r="G29" s="251"/>
      <c r="H29" s="251"/>
      <c r="I29" s="9">
        <f>+EVALUACION!I33</f>
        <v>0</v>
      </c>
      <c r="J29" s="9">
        <f>+EVALUACION!J33</f>
        <v>0</v>
      </c>
      <c r="K29" s="9">
        <f t="shared" si="2"/>
        <v>0</v>
      </c>
      <c r="L29" s="9" t="str">
        <f t="shared" si="1"/>
        <v>BAJO</v>
      </c>
      <c r="M29" s="10" t="s">
        <v>51</v>
      </c>
      <c r="N29" s="9"/>
      <c r="O29" s="9"/>
      <c r="P29" s="9"/>
      <c r="Q29" s="9"/>
      <c r="R29" s="47"/>
    </row>
    <row r="30" spans="2:18" x14ac:dyDescent="0.35">
      <c r="B30" s="51"/>
      <c r="R30" s="52"/>
    </row>
    <row r="31" spans="2:18" x14ac:dyDescent="0.35">
      <c r="B31" s="51"/>
      <c r="C31" s="233" t="s">
        <v>15</v>
      </c>
      <c r="D31" s="233"/>
      <c r="E31" s="233"/>
      <c r="F31" s="233"/>
      <c r="H31" s="98" t="s">
        <v>20</v>
      </c>
      <c r="I31" s="98"/>
      <c r="J31" s="98"/>
      <c r="K31" s="98"/>
      <c r="L31" s="71"/>
      <c r="M31" s="71"/>
      <c r="N31" s="71"/>
      <c r="O31" s="71"/>
      <c r="P31" s="71"/>
      <c r="Q31" s="71"/>
      <c r="R31" s="52"/>
    </row>
    <row r="32" spans="2:18" x14ac:dyDescent="0.35">
      <c r="B32" s="215" t="s">
        <v>2</v>
      </c>
      <c r="C32" s="128" t="s">
        <v>14</v>
      </c>
      <c r="D32" s="239"/>
      <c r="E32" s="129"/>
      <c r="F32" s="53" t="s">
        <v>13</v>
      </c>
      <c r="H32" s="128" t="s">
        <v>19</v>
      </c>
      <c r="I32" s="129"/>
      <c r="J32" s="128" t="s">
        <v>13</v>
      </c>
      <c r="K32" s="129"/>
      <c r="L32" s="58"/>
      <c r="M32" s="58"/>
      <c r="N32" s="98" t="s">
        <v>15</v>
      </c>
      <c r="O32" s="98"/>
      <c r="P32" s="98"/>
      <c r="Q32" s="58"/>
      <c r="R32" s="52"/>
    </row>
    <row r="33" spans="2:23" x14ac:dyDescent="0.35">
      <c r="B33" s="215"/>
      <c r="C33" s="101" t="s">
        <v>8</v>
      </c>
      <c r="D33" s="232"/>
      <c r="E33" s="102"/>
      <c r="F33" s="8">
        <v>1</v>
      </c>
      <c r="H33" s="101" t="s">
        <v>16</v>
      </c>
      <c r="I33" s="102"/>
      <c r="J33" s="101">
        <v>1</v>
      </c>
      <c r="K33" s="102"/>
      <c r="L33" s="58"/>
      <c r="M33" s="58"/>
      <c r="N33" s="99" t="s">
        <v>21</v>
      </c>
      <c r="O33" s="100"/>
      <c r="P33" s="66" t="s">
        <v>22</v>
      </c>
      <c r="Q33" s="58"/>
      <c r="R33" s="52"/>
    </row>
    <row r="34" spans="2:23" x14ac:dyDescent="0.35">
      <c r="B34" s="215"/>
      <c r="C34" s="101" t="s">
        <v>9</v>
      </c>
      <c r="D34" s="232"/>
      <c r="E34" s="102"/>
      <c r="F34" s="8">
        <v>2</v>
      </c>
      <c r="H34" s="101" t="s">
        <v>17</v>
      </c>
      <c r="I34" s="102"/>
      <c r="J34" s="101">
        <v>2</v>
      </c>
      <c r="K34" s="102"/>
      <c r="L34" s="58"/>
      <c r="M34" s="58"/>
      <c r="N34" s="234" t="s">
        <v>23</v>
      </c>
      <c r="O34" s="235"/>
      <c r="P34" s="67" t="s">
        <v>24</v>
      </c>
      <c r="Q34" s="58"/>
      <c r="R34" s="52"/>
      <c r="T34" s="56"/>
      <c r="U34" s="56"/>
      <c r="V34" s="56"/>
      <c r="W34" s="56"/>
    </row>
    <row r="35" spans="2:23" x14ac:dyDescent="0.35">
      <c r="B35" s="215"/>
      <c r="C35" s="101" t="s">
        <v>10</v>
      </c>
      <c r="D35" s="232"/>
      <c r="E35" s="102"/>
      <c r="F35" s="8">
        <v>3</v>
      </c>
      <c r="H35" s="101" t="s">
        <v>1</v>
      </c>
      <c r="I35" s="102"/>
      <c r="J35" s="101">
        <v>3</v>
      </c>
      <c r="K35" s="102"/>
      <c r="L35" s="58"/>
      <c r="M35" s="58"/>
      <c r="N35" s="123" t="s">
        <v>25</v>
      </c>
      <c r="O35" s="124"/>
      <c r="P35" s="67" t="s">
        <v>26</v>
      </c>
      <c r="Q35" s="58"/>
      <c r="R35" s="52"/>
    </row>
    <row r="36" spans="2:23" x14ac:dyDescent="0.35">
      <c r="B36" s="215"/>
      <c r="C36" s="101" t="s">
        <v>11</v>
      </c>
      <c r="D36" s="232"/>
      <c r="E36" s="102"/>
      <c r="F36" s="8">
        <v>4</v>
      </c>
      <c r="H36" s="101" t="s">
        <v>18</v>
      </c>
      <c r="I36" s="102"/>
      <c r="J36" s="101">
        <v>4</v>
      </c>
      <c r="K36" s="102"/>
      <c r="L36" s="58"/>
      <c r="M36" s="58"/>
      <c r="N36" s="105">
        <v>5</v>
      </c>
      <c r="O36" s="106"/>
      <c r="P36" s="67" t="s">
        <v>27</v>
      </c>
      <c r="Q36" s="58"/>
      <c r="R36" s="52"/>
    </row>
    <row r="37" spans="2:23" ht="15" thickBot="1" x14ac:dyDescent="0.4">
      <c r="B37" s="215"/>
      <c r="C37" s="101" t="s">
        <v>12</v>
      </c>
      <c r="D37" s="232"/>
      <c r="E37" s="102"/>
      <c r="F37" s="8">
        <v>5</v>
      </c>
      <c r="H37" s="101" t="s">
        <v>0</v>
      </c>
      <c r="I37" s="102"/>
      <c r="J37" s="101">
        <v>5</v>
      </c>
      <c r="K37" s="102"/>
      <c r="L37" s="58"/>
      <c r="M37" s="58"/>
      <c r="N37" s="236" t="s">
        <v>28</v>
      </c>
      <c r="O37" s="237"/>
      <c r="P37" s="73" t="s">
        <v>29</v>
      </c>
      <c r="Q37" s="58"/>
      <c r="R37" s="52"/>
    </row>
    <row r="38" spans="2:23" x14ac:dyDescent="0.35">
      <c r="B38" s="51"/>
      <c r="R38" s="52"/>
    </row>
    <row r="39" spans="2:23" x14ac:dyDescent="0.35">
      <c r="B39" s="51"/>
      <c r="C39" s="98" t="s">
        <v>21</v>
      </c>
      <c r="D39" s="98"/>
      <c r="E39" s="98"/>
      <c r="F39" s="98"/>
      <c r="G39" s="98"/>
      <c r="H39" s="98"/>
      <c r="I39" s="98"/>
      <c r="J39" s="98"/>
      <c r="K39" s="98"/>
      <c r="L39" s="98"/>
      <c r="M39" s="98"/>
      <c r="N39" s="98"/>
      <c r="O39" s="98"/>
      <c r="P39" s="98"/>
      <c r="Q39" s="98"/>
      <c r="R39" s="52"/>
    </row>
    <row r="40" spans="2:23" x14ac:dyDescent="0.35">
      <c r="B40" s="51"/>
      <c r="C40" s="101" t="s">
        <v>70</v>
      </c>
      <c r="D40" s="232"/>
      <c r="E40" s="232"/>
      <c r="F40" s="102"/>
      <c r="G40" s="101" t="s">
        <v>72</v>
      </c>
      <c r="H40" s="102"/>
      <c r="I40" s="101" t="s">
        <v>79</v>
      </c>
      <c r="J40" s="232"/>
      <c r="K40" s="102"/>
      <c r="L40" s="101" t="s">
        <v>77</v>
      </c>
      <c r="M40" s="102"/>
      <c r="N40" s="101" t="s">
        <v>75</v>
      </c>
      <c r="O40" s="102"/>
      <c r="P40" s="101" t="s">
        <v>73</v>
      </c>
      <c r="Q40" s="102"/>
      <c r="R40" s="52"/>
    </row>
    <row r="41" spans="2:23" x14ac:dyDescent="0.35">
      <c r="B41" s="51"/>
      <c r="C41" s="101" t="s">
        <v>71</v>
      </c>
      <c r="D41" s="232"/>
      <c r="E41" s="232"/>
      <c r="F41" s="102"/>
      <c r="G41" s="101" t="s">
        <v>81</v>
      </c>
      <c r="H41" s="102"/>
      <c r="I41" s="101" t="s">
        <v>80</v>
      </c>
      <c r="J41" s="232"/>
      <c r="K41" s="102"/>
      <c r="L41" s="101" t="s">
        <v>78</v>
      </c>
      <c r="M41" s="102"/>
      <c r="N41" s="101" t="s">
        <v>76</v>
      </c>
      <c r="O41" s="102"/>
      <c r="P41" s="101" t="s">
        <v>74</v>
      </c>
      <c r="Q41" s="102"/>
      <c r="R41" s="52"/>
    </row>
    <row r="42" spans="2:23" x14ac:dyDescent="0.35">
      <c r="B42" s="51"/>
      <c r="C42" s="241" t="s">
        <v>14</v>
      </c>
      <c r="D42" s="242"/>
      <c r="E42" s="243"/>
      <c r="F42" s="247" t="s">
        <v>13</v>
      </c>
      <c r="G42" s="99" t="s">
        <v>16</v>
      </c>
      <c r="H42" s="100"/>
      <c r="I42" s="99" t="s">
        <v>17</v>
      </c>
      <c r="J42" s="252"/>
      <c r="K42" s="100"/>
      <c r="L42" s="99" t="s">
        <v>1</v>
      </c>
      <c r="M42" s="100"/>
      <c r="N42" s="99" t="s">
        <v>18</v>
      </c>
      <c r="O42" s="100"/>
      <c r="P42" s="128" t="s">
        <v>0</v>
      </c>
      <c r="Q42" s="129"/>
      <c r="R42" s="52"/>
    </row>
    <row r="43" spans="2:23" x14ac:dyDescent="0.35">
      <c r="B43" s="51"/>
      <c r="C43" s="244"/>
      <c r="D43" s="245"/>
      <c r="E43" s="246"/>
      <c r="F43" s="248"/>
      <c r="G43" s="110">
        <v>1</v>
      </c>
      <c r="H43" s="111"/>
      <c r="I43" s="110">
        <v>2</v>
      </c>
      <c r="J43" s="250"/>
      <c r="K43" s="111"/>
      <c r="L43" s="110">
        <v>3</v>
      </c>
      <c r="M43" s="111"/>
      <c r="N43" s="110">
        <v>4</v>
      </c>
      <c r="O43" s="111"/>
      <c r="P43" s="110">
        <v>5</v>
      </c>
      <c r="Q43" s="111"/>
      <c r="R43" s="52"/>
    </row>
    <row r="44" spans="2:23" x14ac:dyDescent="0.35">
      <c r="B44" s="51"/>
      <c r="C44" s="101" t="s">
        <v>8</v>
      </c>
      <c r="D44" s="232"/>
      <c r="E44" s="102"/>
      <c r="F44" s="72">
        <v>1</v>
      </c>
      <c r="G44" s="125">
        <v>2</v>
      </c>
      <c r="H44" s="126"/>
      <c r="I44" s="125">
        <v>3</v>
      </c>
      <c r="J44" s="249"/>
      <c r="K44" s="126"/>
      <c r="L44" s="125">
        <v>4</v>
      </c>
      <c r="M44" s="126"/>
      <c r="N44" s="105">
        <v>5</v>
      </c>
      <c r="O44" s="106"/>
      <c r="P44" s="123">
        <v>6</v>
      </c>
      <c r="Q44" s="124"/>
      <c r="R44" s="52"/>
    </row>
    <row r="45" spans="2:23" x14ac:dyDescent="0.35">
      <c r="B45" s="51"/>
      <c r="C45" s="101" t="s">
        <v>9</v>
      </c>
      <c r="D45" s="232"/>
      <c r="E45" s="102"/>
      <c r="F45" s="72">
        <v>2</v>
      </c>
      <c r="G45" s="125">
        <v>3</v>
      </c>
      <c r="H45" s="126"/>
      <c r="I45" s="125">
        <v>4</v>
      </c>
      <c r="J45" s="249"/>
      <c r="K45" s="126"/>
      <c r="L45" s="105">
        <v>5</v>
      </c>
      <c r="M45" s="106"/>
      <c r="N45" s="123">
        <v>6</v>
      </c>
      <c r="O45" s="124"/>
      <c r="P45" s="123">
        <v>7</v>
      </c>
      <c r="Q45" s="124"/>
      <c r="R45" s="52"/>
    </row>
    <row r="46" spans="2:23" x14ac:dyDescent="0.35">
      <c r="B46" s="51"/>
      <c r="C46" s="101" t="s">
        <v>10</v>
      </c>
      <c r="D46" s="232"/>
      <c r="E46" s="102"/>
      <c r="F46" s="72">
        <v>3</v>
      </c>
      <c r="G46" s="125">
        <v>4</v>
      </c>
      <c r="H46" s="126"/>
      <c r="I46" s="105">
        <v>5</v>
      </c>
      <c r="J46" s="240"/>
      <c r="K46" s="106"/>
      <c r="L46" s="123">
        <v>6</v>
      </c>
      <c r="M46" s="124"/>
      <c r="N46" s="123">
        <v>7</v>
      </c>
      <c r="O46" s="124"/>
      <c r="P46" s="234">
        <v>8</v>
      </c>
      <c r="Q46" s="235"/>
      <c r="R46" s="52"/>
    </row>
    <row r="47" spans="2:23" x14ac:dyDescent="0.35">
      <c r="B47" s="51"/>
      <c r="C47" s="101" t="s">
        <v>11</v>
      </c>
      <c r="D47" s="232"/>
      <c r="E47" s="102"/>
      <c r="F47" s="72">
        <v>4</v>
      </c>
      <c r="G47" s="105">
        <v>5</v>
      </c>
      <c r="H47" s="106"/>
      <c r="I47" s="123">
        <v>6</v>
      </c>
      <c r="J47" s="238"/>
      <c r="K47" s="124"/>
      <c r="L47" s="123">
        <v>7</v>
      </c>
      <c r="M47" s="124"/>
      <c r="N47" s="234">
        <v>8</v>
      </c>
      <c r="O47" s="235"/>
      <c r="P47" s="234">
        <v>9</v>
      </c>
      <c r="Q47" s="235"/>
      <c r="R47" s="52"/>
    </row>
    <row r="48" spans="2:23" x14ac:dyDescent="0.35">
      <c r="B48" s="51"/>
      <c r="C48" s="101" t="s">
        <v>12</v>
      </c>
      <c r="D48" s="232"/>
      <c r="E48" s="102"/>
      <c r="F48" s="72">
        <v>5</v>
      </c>
      <c r="G48" s="123">
        <v>6</v>
      </c>
      <c r="H48" s="124"/>
      <c r="I48" s="123">
        <v>7</v>
      </c>
      <c r="J48" s="238"/>
      <c r="K48" s="124"/>
      <c r="L48" s="234">
        <v>8</v>
      </c>
      <c r="M48" s="235"/>
      <c r="N48" s="234">
        <v>9</v>
      </c>
      <c r="O48" s="235"/>
      <c r="P48" s="234">
        <v>10</v>
      </c>
      <c r="Q48" s="235"/>
      <c r="R48" s="52"/>
    </row>
    <row r="49" spans="2:18" ht="15" thickBot="1" x14ac:dyDescent="0.4">
      <c r="B49" s="36"/>
      <c r="C49" s="37"/>
      <c r="D49" s="37"/>
      <c r="E49" s="37"/>
      <c r="F49" s="37"/>
      <c r="G49" s="37"/>
      <c r="H49" s="37"/>
      <c r="I49" s="37"/>
      <c r="J49" s="37"/>
      <c r="K49" s="37"/>
      <c r="L49" s="37"/>
      <c r="M49" s="37"/>
      <c r="N49" s="37"/>
      <c r="O49" s="37"/>
      <c r="P49" s="37"/>
      <c r="Q49" s="37"/>
      <c r="R49" s="38"/>
    </row>
  </sheetData>
  <mergeCells count="126">
    <mergeCell ref="C29:F29"/>
    <mergeCell ref="I47:K47"/>
    <mergeCell ref="C39:Q39"/>
    <mergeCell ref="G42:H42"/>
    <mergeCell ref="G43:H43"/>
    <mergeCell ref="G44:H44"/>
    <mergeCell ref="G29:H29"/>
    <mergeCell ref="P44:Q44"/>
    <mergeCell ref="P45:Q45"/>
    <mergeCell ref="I42:K42"/>
    <mergeCell ref="P43:Q43"/>
    <mergeCell ref="N42:O42"/>
    <mergeCell ref="P42:Q42"/>
    <mergeCell ref="P46:Q46"/>
    <mergeCell ref="P47:Q47"/>
    <mergeCell ref="L48:M48"/>
    <mergeCell ref="L46:M46"/>
    <mergeCell ref="L43:M43"/>
    <mergeCell ref="G48:H48"/>
    <mergeCell ref="I45:K45"/>
    <mergeCell ref="N43:O43"/>
    <mergeCell ref="N44:O44"/>
    <mergeCell ref="N45:O45"/>
    <mergeCell ref="N46:O46"/>
    <mergeCell ref="N47:O47"/>
    <mergeCell ref="L47:M47"/>
    <mergeCell ref="L44:M44"/>
    <mergeCell ref="L45:M45"/>
    <mergeCell ref="I43:K43"/>
    <mergeCell ref="I44:K44"/>
    <mergeCell ref="B32:B37"/>
    <mergeCell ref="C32:E32"/>
    <mergeCell ref="H32:I32"/>
    <mergeCell ref="C44:E44"/>
    <mergeCell ref="C45:E45"/>
    <mergeCell ref="C46:E46"/>
    <mergeCell ref="C40:F40"/>
    <mergeCell ref="C41:F41"/>
    <mergeCell ref="I46:K46"/>
    <mergeCell ref="C36:E36"/>
    <mergeCell ref="C37:E37"/>
    <mergeCell ref="H37:I37"/>
    <mergeCell ref="J37:K37"/>
    <mergeCell ref="C42:E43"/>
    <mergeCell ref="J36:K36"/>
    <mergeCell ref="F42:F43"/>
    <mergeCell ref="H36:I36"/>
    <mergeCell ref="G40:H40"/>
    <mergeCell ref="G41:H41"/>
    <mergeCell ref="I40:K40"/>
    <mergeCell ref="I41:K41"/>
    <mergeCell ref="J33:K33"/>
    <mergeCell ref="C34:E34"/>
    <mergeCell ref="H34:I34"/>
    <mergeCell ref="C48:E48"/>
    <mergeCell ref="N32:P32"/>
    <mergeCell ref="N33:O33"/>
    <mergeCell ref="N34:O34"/>
    <mergeCell ref="C35:E35"/>
    <mergeCell ref="H35:I35"/>
    <mergeCell ref="J35:K35"/>
    <mergeCell ref="J32:K32"/>
    <mergeCell ref="C33:E33"/>
    <mergeCell ref="J34:K34"/>
    <mergeCell ref="N35:O35"/>
    <mergeCell ref="N40:O40"/>
    <mergeCell ref="N41:O41"/>
    <mergeCell ref="L40:M40"/>
    <mergeCell ref="L41:M41"/>
    <mergeCell ref="N36:O36"/>
    <mergeCell ref="N37:O37"/>
    <mergeCell ref="P40:Q40"/>
    <mergeCell ref="P41:Q41"/>
    <mergeCell ref="L42:M42"/>
    <mergeCell ref="I48:K48"/>
    <mergeCell ref="P48:Q48"/>
    <mergeCell ref="N48:O48"/>
    <mergeCell ref="G45:H45"/>
    <mergeCell ref="C20:F20"/>
    <mergeCell ref="G20:H20"/>
    <mergeCell ref="G26:H26"/>
    <mergeCell ref="C27:F27"/>
    <mergeCell ref="G27:H27"/>
    <mergeCell ref="C47:E47"/>
    <mergeCell ref="G46:H46"/>
    <mergeCell ref="G47:H47"/>
    <mergeCell ref="G25:H25"/>
    <mergeCell ref="C26:F26"/>
    <mergeCell ref="H33:I33"/>
    <mergeCell ref="C31:F31"/>
    <mergeCell ref="H31:K31"/>
    <mergeCell ref="C25:F25"/>
    <mergeCell ref="C22:F22"/>
    <mergeCell ref="G22:H22"/>
    <mergeCell ref="C23:F23"/>
    <mergeCell ref="G23:H23"/>
    <mergeCell ref="C24:F24"/>
    <mergeCell ref="G24:H24"/>
    <mergeCell ref="C21:F21"/>
    <mergeCell ref="G21:H21"/>
    <mergeCell ref="C28:F28"/>
    <mergeCell ref="G28:H28"/>
    <mergeCell ref="B2:B4"/>
    <mergeCell ref="C13:F13"/>
    <mergeCell ref="C17:F17"/>
    <mergeCell ref="G17:H17"/>
    <mergeCell ref="C14:F14"/>
    <mergeCell ref="G14:H14"/>
    <mergeCell ref="C12:F12"/>
    <mergeCell ref="C2:P4"/>
    <mergeCell ref="Q2:R4"/>
    <mergeCell ref="B9:R9"/>
    <mergeCell ref="B8:R8"/>
    <mergeCell ref="B10:R10"/>
    <mergeCell ref="C18:F18"/>
    <mergeCell ref="G18:H18"/>
    <mergeCell ref="C15:F15"/>
    <mergeCell ref="G15:H15"/>
    <mergeCell ref="C16:F16"/>
    <mergeCell ref="G16:H16"/>
    <mergeCell ref="C19:F19"/>
    <mergeCell ref="G19:H19"/>
    <mergeCell ref="B6:R6"/>
    <mergeCell ref="B7:R7"/>
    <mergeCell ref="G13:H13"/>
    <mergeCell ref="G12:H12"/>
  </mergeCells>
  <conditionalFormatting sqref="J13:K29">
    <cfRule type="expression" dxfId="13" priority="33" stopIfTrue="1">
      <formula>"""bajo"""</formula>
    </cfRule>
  </conditionalFormatting>
  <conditionalFormatting sqref="L13:L29">
    <cfRule type="cellIs" dxfId="12" priority="28" stopIfTrue="1" operator="equal">
      <formula>"EXTREMO"</formula>
    </cfRule>
    <cfRule type="cellIs" dxfId="11" priority="29" stopIfTrue="1" operator="equal">
      <formula>"ALTO"</formula>
    </cfRule>
    <cfRule type="cellIs" dxfId="10" priority="30" stopIfTrue="1" operator="equal">
      <formula>"MEDIO"</formula>
    </cfRule>
    <cfRule type="cellIs" dxfId="9" priority="31" stopIfTrue="1" operator="equal">
      <formula>"BAJO"</formula>
    </cfRule>
  </conditionalFormatting>
  <conditionalFormatting sqref="M13:Q29">
    <cfRule type="expression" dxfId="8"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5"/>
  <sheetViews>
    <sheetView showGridLines="0" topLeftCell="A17" zoomScale="80" zoomScaleNormal="80" zoomScaleSheetLayoutView="25" zoomScalePageLayoutView="70" workbookViewId="0">
      <selection activeCell="B6" sqref="B6:X6"/>
    </sheetView>
  </sheetViews>
  <sheetFormatPr baseColWidth="10" defaultColWidth="11.453125" defaultRowHeight="14.5" x14ac:dyDescent="0.25"/>
  <cols>
    <col min="1" max="1" width="4.26953125" style="58" customWidth="1"/>
    <col min="2" max="2" width="24.26953125" style="58" bestFit="1" customWidth="1"/>
    <col min="3" max="3" width="69.7265625" style="58" bestFit="1" customWidth="1"/>
    <col min="4" max="4" width="28.7265625" style="58" bestFit="1" customWidth="1"/>
    <col min="5" max="5" width="13.453125" style="58" bestFit="1" customWidth="1"/>
    <col min="6" max="6" width="24.26953125" style="58" bestFit="1" customWidth="1"/>
    <col min="7" max="7" width="29" style="58" bestFit="1" customWidth="1"/>
    <col min="8" max="8" width="6.453125" style="58" bestFit="1" customWidth="1"/>
    <col min="9" max="9" width="3.7265625" style="58" bestFit="1" customWidth="1"/>
    <col min="10" max="10" width="12.7265625" style="58" bestFit="1" customWidth="1"/>
    <col min="11" max="11" width="8.453125" style="58" bestFit="1" customWidth="1"/>
    <col min="12" max="12" width="14.81640625" style="58" bestFit="1" customWidth="1"/>
    <col min="13" max="13" width="3.7265625" style="58" bestFit="1" customWidth="1"/>
    <col min="14" max="14" width="29.81640625" style="58" bestFit="1" customWidth="1"/>
    <col min="15" max="15" width="6.453125" style="58" bestFit="1" customWidth="1"/>
    <col min="16" max="16" width="3.7265625" style="58" bestFit="1" customWidth="1"/>
    <col min="17" max="17" width="6.453125" style="58" bestFit="1" customWidth="1"/>
    <col min="18" max="18" width="3.7265625" style="58" bestFit="1" customWidth="1"/>
    <col min="19" max="19" width="16.26953125" style="58" bestFit="1" customWidth="1"/>
    <col min="20" max="20" width="21.453125" style="58" bestFit="1" customWidth="1"/>
    <col min="21" max="21" width="19.26953125" style="58" bestFit="1" customWidth="1"/>
    <col min="22" max="22" width="18.1796875" style="58" bestFit="1" customWidth="1"/>
    <col min="23" max="23" width="25.81640625" style="58" bestFit="1" customWidth="1"/>
    <col min="24" max="24" width="22.54296875" style="58" bestFit="1" customWidth="1"/>
    <col min="25" max="16384" width="11.453125" style="58"/>
  </cols>
  <sheetData>
    <row r="1" spans="2:24" s="11" customFormat="1" x14ac:dyDescent="0.35">
      <c r="S1" s="68"/>
    </row>
    <row r="2" spans="2:24" s="11" customFormat="1" ht="31.15" customHeight="1" x14ac:dyDescent="0.35">
      <c r="B2" s="107"/>
      <c r="C2" s="108" t="s">
        <v>94</v>
      </c>
      <c r="D2" s="108"/>
      <c r="E2" s="108"/>
      <c r="F2" s="108"/>
      <c r="G2" s="108"/>
      <c r="H2" s="108"/>
      <c r="I2" s="108"/>
      <c r="J2" s="108"/>
      <c r="K2" s="108"/>
      <c r="L2" s="108"/>
      <c r="M2" s="108"/>
      <c r="N2" s="108"/>
      <c r="O2" s="108"/>
      <c r="P2" s="108"/>
      <c r="Q2" s="108"/>
      <c r="R2" s="108"/>
      <c r="S2" s="108"/>
      <c r="T2" s="108"/>
      <c r="U2" s="108"/>
      <c r="V2" s="108"/>
      <c r="W2" s="114" t="s">
        <v>203</v>
      </c>
      <c r="X2" s="115"/>
    </row>
    <row r="3" spans="2:24" s="11" customFormat="1" ht="31.15" customHeight="1" x14ac:dyDescent="0.35">
      <c r="B3" s="107"/>
      <c r="C3" s="108"/>
      <c r="D3" s="108"/>
      <c r="E3" s="108"/>
      <c r="F3" s="108"/>
      <c r="G3" s="108"/>
      <c r="H3" s="108"/>
      <c r="I3" s="108"/>
      <c r="J3" s="108"/>
      <c r="K3" s="108"/>
      <c r="L3" s="108"/>
      <c r="M3" s="108"/>
      <c r="N3" s="108"/>
      <c r="O3" s="108"/>
      <c r="P3" s="108"/>
      <c r="Q3" s="108"/>
      <c r="R3" s="108"/>
      <c r="S3" s="108"/>
      <c r="T3" s="108"/>
      <c r="U3" s="108"/>
      <c r="V3" s="108"/>
      <c r="W3" s="116"/>
      <c r="X3" s="117"/>
    </row>
    <row r="4" spans="2:24" s="11" customFormat="1" ht="31.15" customHeight="1" x14ac:dyDescent="0.35">
      <c r="B4" s="107"/>
      <c r="C4" s="108"/>
      <c r="D4" s="108"/>
      <c r="E4" s="108"/>
      <c r="F4" s="108"/>
      <c r="G4" s="108"/>
      <c r="H4" s="108"/>
      <c r="I4" s="108"/>
      <c r="J4" s="108"/>
      <c r="K4" s="108"/>
      <c r="L4" s="108"/>
      <c r="M4" s="108"/>
      <c r="N4" s="108"/>
      <c r="O4" s="108"/>
      <c r="P4" s="108"/>
      <c r="Q4" s="108"/>
      <c r="R4" s="108"/>
      <c r="S4" s="108"/>
      <c r="T4" s="108"/>
      <c r="U4" s="108"/>
      <c r="V4" s="108"/>
      <c r="W4" s="118"/>
      <c r="X4" s="119"/>
    </row>
    <row r="5" spans="2:24" s="11" customFormat="1" ht="15" thickBot="1" x14ac:dyDescent="0.4">
      <c r="B5" s="74"/>
      <c r="C5" s="74"/>
      <c r="D5" s="74"/>
      <c r="E5" s="74"/>
      <c r="F5" s="74"/>
      <c r="G5" s="74"/>
      <c r="H5" s="74"/>
      <c r="I5" s="74"/>
      <c r="J5" s="74"/>
      <c r="K5" s="74"/>
      <c r="L5" s="74"/>
      <c r="M5" s="74"/>
      <c r="N5" s="74"/>
      <c r="O5" s="74"/>
      <c r="P5" s="74"/>
      <c r="Q5" s="74"/>
      <c r="R5" s="74"/>
      <c r="S5" s="75"/>
      <c r="T5" s="74"/>
      <c r="U5" s="74"/>
      <c r="V5" s="74"/>
      <c r="W5" s="74"/>
      <c r="X5" s="74"/>
    </row>
    <row r="6" spans="2:24" ht="30.65" customHeight="1" x14ac:dyDescent="0.25">
      <c r="B6" s="94" t="str">
        <f>+EVALUACION!B6</f>
        <v>Objeto del Proceso de Contratación "CONTRATAR UNA PÓLIZA COLECTIVA DE SEGURO DE VIDA PARA LOS EDILES DE LA JUNTA ADMINISTRADORA LOCAL DEL FONDO DE DESARROLLO LOCAL DE USAQUÉN”</v>
      </c>
      <c r="C6" s="95"/>
      <c r="D6" s="95"/>
      <c r="E6" s="95"/>
      <c r="F6" s="95"/>
      <c r="G6" s="95"/>
      <c r="H6" s="95"/>
      <c r="I6" s="95"/>
      <c r="J6" s="95"/>
      <c r="K6" s="95"/>
      <c r="L6" s="95"/>
      <c r="M6" s="95"/>
      <c r="N6" s="95"/>
      <c r="O6" s="95"/>
      <c r="P6" s="95"/>
      <c r="Q6" s="95"/>
      <c r="R6" s="95"/>
      <c r="S6" s="95"/>
      <c r="T6" s="95"/>
      <c r="U6" s="95"/>
      <c r="V6" s="95"/>
      <c r="W6" s="95"/>
      <c r="X6" s="96"/>
    </row>
    <row r="7" spans="2:24" x14ac:dyDescent="0.25">
      <c r="B7" s="120" t="s">
        <v>89</v>
      </c>
      <c r="C7" s="103"/>
      <c r="D7" s="103"/>
      <c r="E7" s="103"/>
      <c r="F7" s="103"/>
      <c r="G7" s="103"/>
      <c r="H7" s="103"/>
      <c r="I7" s="103"/>
      <c r="J7" s="103"/>
      <c r="K7" s="103"/>
      <c r="L7" s="103"/>
      <c r="M7" s="103"/>
      <c r="N7" s="103"/>
      <c r="O7" s="103"/>
      <c r="P7" s="103"/>
      <c r="Q7" s="103"/>
      <c r="R7" s="103"/>
      <c r="S7" s="103"/>
      <c r="T7" s="103"/>
      <c r="U7" s="103"/>
      <c r="V7" s="103"/>
      <c r="W7" s="103"/>
      <c r="X7" s="121"/>
    </row>
    <row r="8" spans="2:24" x14ac:dyDescent="0.25">
      <c r="B8" s="120"/>
      <c r="C8" s="103"/>
      <c r="D8" s="103"/>
      <c r="E8" s="103"/>
      <c r="F8" s="103"/>
      <c r="G8" s="103"/>
      <c r="H8" s="103"/>
      <c r="I8" s="103"/>
      <c r="J8" s="103"/>
      <c r="K8" s="103"/>
      <c r="L8" s="103"/>
      <c r="M8" s="103"/>
      <c r="N8" s="103"/>
      <c r="O8" s="103"/>
      <c r="P8" s="103"/>
      <c r="Q8" s="103"/>
      <c r="R8" s="103"/>
      <c r="S8" s="103"/>
      <c r="T8" s="103"/>
      <c r="U8" s="103"/>
      <c r="V8" s="103"/>
      <c r="W8" s="103"/>
      <c r="X8" s="121"/>
    </row>
    <row r="9" spans="2:24" ht="15" thickBot="1" x14ac:dyDescent="0.3">
      <c r="B9" s="92"/>
      <c r="C9" s="93"/>
      <c r="D9" s="93"/>
      <c r="E9" s="93"/>
      <c r="F9" s="93"/>
      <c r="G9" s="93"/>
      <c r="H9" s="93"/>
      <c r="I9" s="93"/>
      <c r="J9" s="93"/>
      <c r="K9" s="93"/>
      <c r="L9" s="93"/>
      <c r="M9" s="93"/>
      <c r="N9" s="93"/>
      <c r="O9" s="93"/>
      <c r="P9" s="93"/>
      <c r="Q9" s="93"/>
      <c r="R9" s="93"/>
      <c r="X9" s="77"/>
    </row>
    <row r="10" spans="2:24" ht="69" thickBot="1" x14ac:dyDescent="0.3">
      <c r="B10" s="39" t="s">
        <v>51</v>
      </c>
      <c r="C10" s="40" t="s">
        <v>55</v>
      </c>
      <c r="D10" s="78" t="s">
        <v>54</v>
      </c>
      <c r="E10" s="78" t="s">
        <v>52</v>
      </c>
      <c r="F10" s="78" t="s">
        <v>53</v>
      </c>
      <c r="G10" s="40" t="s">
        <v>56</v>
      </c>
      <c r="H10" s="78" t="s">
        <v>2</v>
      </c>
      <c r="I10" s="78" t="s">
        <v>3</v>
      </c>
      <c r="J10" s="78" t="s">
        <v>57</v>
      </c>
      <c r="K10" s="78" t="s">
        <v>58</v>
      </c>
      <c r="L10" s="78" t="s">
        <v>59</v>
      </c>
      <c r="M10" s="40" t="s">
        <v>5</v>
      </c>
      <c r="N10" s="40" t="s">
        <v>60</v>
      </c>
      <c r="O10" s="78" t="s">
        <v>2</v>
      </c>
      <c r="P10" s="78" t="s">
        <v>3</v>
      </c>
      <c r="Q10" s="78" t="s">
        <v>57</v>
      </c>
      <c r="R10" s="78" t="s">
        <v>58</v>
      </c>
      <c r="S10" s="40" t="s">
        <v>62</v>
      </c>
      <c r="T10" s="40" t="s">
        <v>63</v>
      </c>
      <c r="U10" s="40" t="s">
        <v>64</v>
      </c>
      <c r="V10" s="40" t="s">
        <v>65</v>
      </c>
      <c r="W10" s="40" t="s">
        <v>66</v>
      </c>
      <c r="X10" s="41" t="s">
        <v>67</v>
      </c>
    </row>
    <row r="11" spans="2:24" ht="72.5" x14ac:dyDescent="0.25">
      <c r="B11" s="69">
        <v>1</v>
      </c>
      <c r="C11" s="10" t="str">
        <f>+'EVALUACION CON CONTROLES'!C13:F13</f>
        <v>Deficiencias en la oportunidad y/o en la estructuración de la necesidad en la etapa precontractual, por parte del Intermediarios de Seguros de la Entidad</v>
      </c>
      <c r="D11" s="79" t="str">
        <f>+'EVALUACION CON CONTROLES'!B13</f>
        <v>PLANEACIÓN</v>
      </c>
      <c r="E11" s="79" t="str">
        <f>VLOOKUP(C11,'IDENTIFICACION Y ANALISIS'!$B$19:$F$37,3,FALSE)</f>
        <v>Especifico</v>
      </c>
      <c r="F11" s="79" t="str">
        <f>VLOOKUP(C11,'IDENTIFICACION Y ANALISIS'!$B$19:$F$37,4,FALSE)</f>
        <v>Externo</v>
      </c>
      <c r="G11" s="10" t="str">
        <f>+EVALUACION!H17</f>
        <v xml:space="preserve">1. No contar con una adecuada cobertura para los bienes e intereses de la entidad
2. Incremento en el costo de los seguros </v>
      </c>
      <c r="H11" s="10">
        <f>+EVALUACION!I17</f>
        <v>2</v>
      </c>
      <c r="I11" s="10">
        <f>+EVALUACION!J17</f>
        <v>2</v>
      </c>
      <c r="J11" s="10">
        <f>+EVALUACION!K17</f>
        <v>4</v>
      </c>
      <c r="K11" s="79" t="str">
        <f>+EVALUACION!L17</f>
        <v>BAJO</v>
      </c>
      <c r="L11" s="10"/>
      <c r="M11" s="79"/>
      <c r="N11" s="10" t="str">
        <f>+'EVALUACION CON CONTROLES'!G13</f>
        <v>Idoneidad y experiencia en el personal del intermediario</v>
      </c>
      <c r="O11" s="10">
        <f>+'EVALUACION CON CONTROLES'!I13</f>
        <v>2</v>
      </c>
      <c r="P11" s="10">
        <f>+'EVALUACION CON CONTROLES'!J13</f>
        <v>2</v>
      </c>
      <c r="Q11" s="10">
        <f>+'EVALUACION CON CONTROLES'!K13</f>
        <v>4</v>
      </c>
      <c r="R11" s="79" t="str">
        <f>+'EVALUACION CON CONTROLES'!L13</f>
        <v>BAJO</v>
      </c>
      <c r="S11" s="10" t="str">
        <f>+'EVALUACION CON CONTROLES'!M13</f>
        <v>No</v>
      </c>
      <c r="T11" s="10" t="str">
        <f>+'EVALUACION CON CONTROLES'!N13</f>
        <v>Equipo Estructurador (el corredor de seguros forma parte de este)</v>
      </c>
      <c r="U11" s="10" t="str">
        <f>+'EVALUACION CON CONTROLES'!O13</f>
        <v>Desde el momento de la selección del corredor de seguros</v>
      </c>
      <c r="V11" s="10" t="str">
        <f>+'EVALUACION CON CONTROLES'!P13</f>
        <v>Hasta el cumplimiento de la obligación contractual</v>
      </c>
      <c r="W11" s="10" t="str">
        <f>+'EVALUACION CON CONTROLES'!Q13</f>
        <v xml:space="preserve">Mesas de trabajo </v>
      </c>
      <c r="X11" s="43" t="str">
        <f>+'EVALUACION CON CONTROLES'!R13</f>
        <v>Cada vez que se requiera, durante la etapa de planeación</v>
      </c>
    </row>
    <row r="12" spans="2:24" ht="67" x14ac:dyDescent="0.25">
      <c r="B12" s="76">
        <v>2</v>
      </c>
      <c r="C12" s="8" t="str">
        <f>+'EVALUACION CON CONTROLES'!C14:F14</f>
        <v xml:space="preserve">Requisitos habilitantes inapropiados para el proceso de selección </v>
      </c>
      <c r="D12" s="80" t="str">
        <f>+'EVALUACION CON CONTROLES'!B14</f>
        <v>PLANEACIÓN</v>
      </c>
      <c r="E12" s="80" t="str">
        <f>VLOOKUP(C12,'IDENTIFICACION Y ANALISIS'!$B$19:$F$37,3,FALSE)</f>
        <v>Especifico</v>
      </c>
      <c r="F12" s="80" t="str">
        <f>VLOOKUP(C12,'IDENTIFICACION Y ANALISIS'!$B$19:$F$37,4,FALSE)</f>
        <v>Interno</v>
      </c>
      <c r="G12" s="8" t="str">
        <f>+EVALUACION!H18</f>
        <v>Declaratoria de desierto del proceso por la no habilitacion de las ofertas o el no recibimiento de ofertas</v>
      </c>
      <c r="H12" s="8">
        <f>+EVALUACION!I18</f>
        <v>2</v>
      </c>
      <c r="I12" s="8">
        <f>+EVALUACION!J18</f>
        <v>3</v>
      </c>
      <c r="J12" s="8">
        <f>+EVALUACION!K18</f>
        <v>5</v>
      </c>
      <c r="K12" s="80" t="str">
        <f>+EVALUACION!L18</f>
        <v>MEDIO</v>
      </c>
      <c r="L12" s="8"/>
      <c r="M12" s="80"/>
      <c r="N12" s="8" t="str">
        <f>+'EVALUACION CON CONTROLES'!G14</f>
        <v>Estudio del sector y analisis de indicadores de las compañías aseguradoras</v>
      </c>
      <c r="O12" s="8">
        <f>+'EVALUACION CON CONTROLES'!I14</f>
        <v>2</v>
      </c>
      <c r="P12" s="8">
        <f>+'EVALUACION CON CONTROLES'!J14</f>
        <v>3</v>
      </c>
      <c r="Q12" s="8">
        <f>+'EVALUACION CON CONTROLES'!K14</f>
        <v>5</v>
      </c>
      <c r="R12" s="80" t="str">
        <f>+'EVALUACION CON CONTROLES'!L14</f>
        <v>MEDIO</v>
      </c>
      <c r="S12" s="8" t="str">
        <f>+'EVALUACION CON CONTROLES'!M14</f>
        <v>No</v>
      </c>
      <c r="T12" s="8" t="str">
        <f>+'EVALUACION CON CONTROLES'!N14</f>
        <v>Equipo Estructurador (el corredor de seguros forma parte de este)</v>
      </c>
      <c r="U12" s="8" t="str">
        <f>+'EVALUACION CON CONTROLES'!O14</f>
        <v>Desde el comienzo de la etapa de planeación y estructuración del analisis del sector</v>
      </c>
      <c r="V12" s="8" t="str">
        <f>+'EVALUACION CON CONTROLES'!P14</f>
        <v>la fecha limite para expedir adendas</v>
      </c>
      <c r="W12" s="8" t="str">
        <f>+'EVALUACION CON CONTROLES'!Q14</f>
        <v>Analizando el sector y revisando las observaciones de los interesados en participar en el proceso</v>
      </c>
      <c r="X12" s="59" t="str">
        <f>+'EVALUACION CON CONTROLES'!R14</f>
        <v>Cada vez que se requiera durante todo el proceso de selección</v>
      </c>
    </row>
    <row r="13" spans="2:24" ht="87" x14ac:dyDescent="0.25">
      <c r="B13" s="76">
        <v>3</v>
      </c>
      <c r="C13" s="8" t="str">
        <f>+'EVALUACION CON CONTROLES'!C15:F15</f>
        <v>Inadecuado análisis  económico estimativo del valor del contrato</v>
      </c>
      <c r="D13" s="80" t="str">
        <f>+'EVALUACION CON CONTROLES'!B15</f>
        <v>PLANEACIÓN</v>
      </c>
      <c r="E13" s="80" t="str">
        <f>VLOOKUP(C13,'IDENTIFICACION Y ANALISIS'!$B$19:$F$37,3,FALSE)</f>
        <v>Especifico</v>
      </c>
      <c r="F13" s="80" t="str">
        <f>VLOOKUP(C13,'IDENTIFICACION Y ANALISIS'!$B$19:$F$37,4,FALSE)</f>
        <v>Externo</v>
      </c>
      <c r="G13" s="8" t="str">
        <f>+EVALUACION!H19</f>
        <v>Presupuesto insuficiente para el pago d eprima de los seguros a contratar</v>
      </c>
      <c r="H13" s="8">
        <f>+EVALUACION!I19</f>
        <v>2</v>
      </c>
      <c r="I13" s="8">
        <f>+EVALUACION!J19</f>
        <v>3</v>
      </c>
      <c r="J13" s="8">
        <f>+EVALUACION!K19</f>
        <v>5</v>
      </c>
      <c r="K13" s="80" t="str">
        <f>+EVALUACION!L19</f>
        <v>MEDIO</v>
      </c>
      <c r="L13" s="8"/>
      <c r="M13" s="80"/>
      <c r="N13" s="8" t="str">
        <f>+'EVALUACION CON CONTROLES'!G15</f>
        <v>Solicitud de cotizaciones para estudio de mercado. Promedio de tasas actual de la entidad con tasas actuales de otras entidades con similares caracteristicas de aseguramiento</v>
      </c>
      <c r="O13" s="8">
        <f>+'EVALUACION CON CONTROLES'!I15</f>
        <v>2</v>
      </c>
      <c r="P13" s="8">
        <f>+'EVALUACION CON CONTROLES'!J15</f>
        <v>3</v>
      </c>
      <c r="Q13" s="8">
        <f>+'EVALUACION CON CONTROLES'!K15</f>
        <v>5</v>
      </c>
      <c r="R13" s="80" t="str">
        <f>+'EVALUACION CON CONTROLES'!L15</f>
        <v>MEDIO</v>
      </c>
      <c r="S13" s="8" t="str">
        <f>+'EVALUACION CON CONTROLES'!M15</f>
        <v>No</v>
      </c>
      <c r="T13" s="8" t="str">
        <f>+'EVALUACION CON CONTROLES'!N15</f>
        <v>Equipo Estructurador (el corredor de seguros forma parte de este)</v>
      </c>
      <c r="U13" s="8" t="str">
        <f>+'EVALUACION CON CONTROLES'!O15</f>
        <v>Desde el comienzo de la etapa de planeación y estructuración del analisis del sector</v>
      </c>
      <c r="V13" s="8" t="str">
        <f>+'EVALUACION CON CONTROLES'!P15</f>
        <v>Antes de publicar el pliego de condiciones definitivo</v>
      </c>
      <c r="W13" s="8" t="str">
        <f>+'EVALUACION CON CONTROLES'!Q15</f>
        <v>Analizando el sector y revisando las observaciones de los interesados en participar en el proceso</v>
      </c>
      <c r="X13" s="59" t="str">
        <f>+'EVALUACION CON CONTROLES'!R15</f>
        <v>Cada vez que se requiera durante el proceso de selección</v>
      </c>
    </row>
    <row r="14" spans="2:24" ht="76" x14ac:dyDescent="0.25">
      <c r="B14" s="76">
        <v>4</v>
      </c>
      <c r="C14" s="8" t="str">
        <f>+'EVALUACION CON CONTROLES'!C16:F16</f>
        <v>Que ninguna compañía aseguradora cumpla con los requerimientos técnicos establecidos en el pliego de condiciones</v>
      </c>
      <c r="D14" s="80" t="str">
        <f>+'EVALUACION CON CONTROLES'!B16</f>
        <v>PLANEACIÓN</v>
      </c>
      <c r="E14" s="80" t="str">
        <f>VLOOKUP(C14,'IDENTIFICACION Y ANALISIS'!$B$19:$F$37,3,FALSE)</f>
        <v>Especifico</v>
      </c>
      <c r="F14" s="80" t="str">
        <f>VLOOKUP(C14,'IDENTIFICACION Y ANALISIS'!$B$19:$F$37,4,FALSE)</f>
        <v>Externo</v>
      </c>
      <c r="G14" s="8" t="str">
        <f>+EVALUACION!H20</f>
        <v>Declaratoria de desierta por el no recibimiento de ofertas. Ausencia de cobertura de los bienes e intereses de la Entidad, entre tanto se surte nuevamente el proceso</v>
      </c>
      <c r="H14" s="8">
        <f>+EVALUACION!I20</f>
        <v>2</v>
      </c>
      <c r="I14" s="8">
        <f>+EVALUACION!J20</f>
        <v>2</v>
      </c>
      <c r="J14" s="8">
        <f>+EVALUACION!K20</f>
        <v>4</v>
      </c>
      <c r="K14" s="80" t="str">
        <f>+EVALUACION!L20</f>
        <v>BAJO</v>
      </c>
      <c r="L14" s="8"/>
      <c r="M14" s="80"/>
      <c r="N14" s="8" t="str">
        <f>+'EVALUACION CON CONTROLES'!G16</f>
        <v>No incluir requisitos o condiciones tecnicas en los seguros a contratar, de dificil cumplimiento y establecer una adecuada estrategia para la contratación</v>
      </c>
      <c r="O14" s="8">
        <f>+'EVALUACION CON CONTROLES'!I16</f>
        <v>2</v>
      </c>
      <c r="P14" s="8">
        <f>+'EVALUACION CON CONTROLES'!J16</f>
        <v>2</v>
      </c>
      <c r="Q14" s="8">
        <f>+'EVALUACION CON CONTROLES'!K16</f>
        <v>4</v>
      </c>
      <c r="R14" s="80" t="str">
        <f>+'EVALUACION CON CONTROLES'!L16</f>
        <v>BAJO</v>
      </c>
      <c r="S14" s="8" t="str">
        <f>+'EVALUACION CON CONTROLES'!M16</f>
        <v>No</v>
      </c>
      <c r="T14" s="8" t="str">
        <f>+'EVALUACION CON CONTROLES'!N16</f>
        <v xml:space="preserve">Supervisor del contrato de intermediación de seguros </v>
      </c>
      <c r="U14" s="8" t="str">
        <f>+'EVALUACION CON CONTROLES'!O16</f>
        <v>Desde la elaboración del estudio de mercado y estudios previos</v>
      </c>
      <c r="V14" s="8" t="str">
        <f>+'EVALUACION CON CONTROLES'!P16</f>
        <v>Plazo para publicación de adendas antes del cierre</v>
      </c>
      <c r="W14" s="8" t="str">
        <f>+'EVALUACION CON CONTROLES'!Q16</f>
        <v>Acta de comité de contratación</v>
      </c>
      <c r="X14" s="59" t="str">
        <f>+'EVALUACION CON CONTROLES'!R16</f>
        <v xml:space="preserve">Durante toda la etapa elaboración y publicación de documentos precontractuales </v>
      </c>
    </row>
    <row r="15" spans="2:24" ht="188.5" x14ac:dyDescent="0.25">
      <c r="B15" s="76">
        <v>5</v>
      </c>
      <c r="C15" s="8" t="str">
        <f>+'EVALUACION CON CONTROLES'!C17:F17</f>
        <v>Errores en la información de los bienes y cargos asegurados por parte de la Entidad al corredor de seguros</v>
      </c>
      <c r="D15" s="80" t="str">
        <f>+'EVALUACION CON CONTROLES'!B17</f>
        <v>PLANEACIÓN</v>
      </c>
      <c r="E15" s="80" t="str">
        <f>VLOOKUP(C15,'IDENTIFICACION Y ANALISIS'!$B$19:$F$37,3,FALSE)</f>
        <v>Especifico</v>
      </c>
      <c r="F15" s="80" t="str">
        <f>VLOOKUP(C15,'IDENTIFICACION Y ANALISIS'!$B$19:$F$37,4,FALSE)</f>
        <v>Interno</v>
      </c>
      <c r="G15" s="8" t="str">
        <f>+EVALUACION!H21</f>
        <v>Seguro insuficiente; bienes sin aseguramiento. Ausencia de cobertura de los bienes e intereses de la Entidad, entre tanto se surte nuevamente el proceso. Dejar la entidad sin respaldo de un programa de seguros que permita resarcir económicamente a la entidad en caso de un evento amparado en el programa de seguros</v>
      </c>
      <c r="H15" s="8">
        <f>+EVALUACION!I21</f>
        <v>2</v>
      </c>
      <c r="I15" s="8">
        <f>+EVALUACION!J21</f>
        <v>3</v>
      </c>
      <c r="J15" s="8">
        <f>+EVALUACION!K21</f>
        <v>5</v>
      </c>
      <c r="K15" s="80" t="str">
        <f>+EVALUACION!L21</f>
        <v>MEDIO</v>
      </c>
      <c r="L15" s="8"/>
      <c r="M15" s="80"/>
      <c r="N15" s="8" t="str">
        <f>+'EVALUACION CON CONTROLES'!G17</f>
        <v xml:space="preserve">Verificación de la información de bienes y cargos de la Entidad  </v>
      </c>
      <c r="O15" s="8">
        <f>+'EVALUACION CON CONTROLES'!I17</f>
        <v>2</v>
      </c>
      <c r="P15" s="8">
        <f>+'EVALUACION CON CONTROLES'!J17</f>
        <v>3</v>
      </c>
      <c r="Q15" s="8">
        <f>+'EVALUACION CON CONTROLES'!K17</f>
        <v>5</v>
      </c>
      <c r="R15" s="80" t="str">
        <f>+'EVALUACION CON CONTROLES'!L17</f>
        <v>MEDIO</v>
      </c>
      <c r="S15" s="8" t="str">
        <f>+'EVALUACION CON CONTROLES'!M17</f>
        <v>No</v>
      </c>
      <c r="T15" s="8" t="str">
        <f>+'EVALUACION CON CONTROLES'!N17</f>
        <v xml:space="preserve">Durante la estructuración el Gerente del proyecto requerira a las áreas donde se originó la necesidad de contratación  y  a la dirección de Talento  Humano. De igual manera durante la ejecución del contrato el supervisor del contrato  podrá requerir a las áres en mención las respectivas inclusiones y exclusiones.   </v>
      </c>
      <c r="U15" s="8" t="str">
        <f>+'EVALUACION CON CONTROLES'!O17</f>
        <v>Desde la etapa precontractual</v>
      </c>
      <c r="V15" s="8" t="str">
        <f>+'EVALUACION CON CONTROLES'!P17</f>
        <v>Hasta el vencimiento de la vigencia del programa de seguros</v>
      </c>
      <c r="W15" s="8" t="str">
        <f>+'EVALUACION CON CONTROLES'!Q17</f>
        <v xml:space="preserve">Reunión para la verificación del pliego de condiciones </v>
      </c>
      <c r="X15" s="59" t="str">
        <f>+'EVALUACION CON CONTROLES'!R17</f>
        <v xml:space="preserve">Cada vez que se requiera </v>
      </c>
    </row>
    <row r="16" spans="2:24" ht="72.5" x14ac:dyDescent="0.25">
      <c r="B16" s="76">
        <v>7</v>
      </c>
      <c r="C16" s="8" t="str">
        <f>+'EVALUACION CON CONTROLES'!C18:F18</f>
        <v>Errores en el proceso de evaluación y adjudicación de las propuestas</v>
      </c>
      <c r="D16" s="80" t="str">
        <f>+'EVALUACION CON CONTROLES'!B18</f>
        <v>SELECCIÓN</v>
      </c>
      <c r="E16" s="80" t="str">
        <f>VLOOKUP(C16,'IDENTIFICACION Y ANALISIS'!$B$19:$F$37,3,FALSE)</f>
        <v>General</v>
      </c>
      <c r="F16" s="80" t="str">
        <f>VLOOKUP(C16,'IDENTIFICACION Y ANALISIS'!$B$19:$F$37,4,FALSE)</f>
        <v>Interno</v>
      </c>
      <c r="G16" s="8" t="str">
        <f>+EVALUACION!H22</f>
        <v xml:space="preserve">Demoras en la adjudicación o  Adjudicación equivocada, que pueden ocasionar demandas o procesos juridicos en contra de la entidad asegurada. </v>
      </c>
      <c r="H16" s="8">
        <f>+EVALUACION!I22</f>
        <v>2</v>
      </c>
      <c r="I16" s="8">
        <f>+EVALUACION!J22</f>
        <v>3</v>
      </c>
      <c r="J16" s="8">
        <f>+EVALUACION!K22</f>
        <v>5</v>
      </c>
      <c r="K16" s="80" t="str">
        <f>+EVALUACION!L22</f>
        <v>MEDIO</v>
      </c>
      <c r="L16" s="8"/>
      <c r="M16" s="80"/>
      <c r="N16" s="8" t="str">
        <f>+'EVALUACION CON CONTROLES'!G18</f>
        <v>Revisión del comité evaluador.</v>
      </c>
      <c r="O16" s="8">
        <f>+'EVALUACION CON CONTROLES'!I18</f>
        <v>2</v>
      </c>
      <c r="P16" s="8">
        <f>+'EVALUACION CON CONTROLES'!J18</f>
        <v>3</v>
      </c>
      <c r="Q16" s="8">
        <f>+'EVALUACION CON CONTROLES'!K18</f>
        <v>5</v>
      </c>
      <c r="R16" s="80" t="str">
        <f>+'EVALUACION CON CONTROLES'!L18</f>
        <v>MEDIO</v>
      </c>
      <c r="S16" s="8" t="str">
        <f>+'EVALUACION CON CONTROLES'!M18</f>
        <v>No</v>
      </c>
      <c r="T16" s="8" t="str">
        <f>+'EVALUACION CON CONTROLES'!N18</f>
        <v xml:space="preserve">Grupo Evaluador 
Corredor de Seguros </v>
      </c>
      <c r="U16" s="8" t="str">
        <f>+'EVALUACION CON CONTROLES'!O18</f>
        <v>Desde el momento en que el corredor entrega la evaluación a la Entidad</v>
      </c>
      <c r="V16" s="8" t="str">
        <f>+'EVALUACION CON CONTROLES'!P18</f>
        <v>Hasta la adjudicación del proceso</v>
      </c>
      <c r="W16" s="8" t="str">
        <f>+'EVALUACION CON CONTROLES'!Q18</f>
        <v>Informe de evaluación</v>
      </c>
      <c r="X16" s="59" t="str">
        <f>+'EVALUACION CON CONTROLES'!R18</f>
        <v>Cada vez que se requiera</v>
      </c>
    </row>
    <row r="17" spans="2:24" ht="72.5" x14ac:dyDescent="0.25">
      <c r="B17" s="76">
        <v>8</v>
      </c>
      <c r="C17" s="8" t="str">
        <f>+'EVALUACION CON CONTROLES'!C19:F19</f>
        <v>No publicación de la documentación del proceso de selección en el SECOP</v>
      </c>
      <c r="D17" s="80" t="str">
        <f>+'EVALUACION CON CONTROLES'!B19</f>
        <v>SELECCIÓN</v>
      </c>
      <c r="E17" s="80" t="str">
        <f>VLOOKUP(C17,'IDENTIFICACION Y ANALISIS'!$B$19:$F$37,3,FALSE)</f>
        <v>Especifico</v>
      </c>
      <c r="F17" s="80" t="str">
        <f>VLOOKUP(C17,'IDENTIFICACION Y ANALISIS'!$B$19:$F$37,4,FALSE)</f>
        <v>Interno</v>
      </c>
      <c r="G17" s="8" t="str">
        <f>+EVALUACION!H23</f>
        <v>No cumplir con el principio de publicidad. Los interesado son conocen las condiciones del pliego. Extension del termino de la modalidad de selección.</v>
      </c>
      <c r="H17" s="8">
        <f>+EVALUACION!I23</f>
        <v>2</v>
      </c>
      <c r="I17" s="8">
        <f>+EVALUACION!J23</f>
        <v>2</v>
      </c>
      <c r="J17" s="8">
        <f>+EVALUACION!K23</f>
        <v>4</v>
      </c>
      <c r="K17" s="80" t="str">
        <f>+EVALUACION!L23</f>
        <v>BAJO</v>
      </c>
      <c r="L17" s="8"/>
      <c r="M17" s="80"/>
      <c r="N17" s="8" t="str">
        <f>+'EVALUACION CON CONTROLES'!G19</f>
        <v>Control periodico por parte del director del proyecto y el area de contratacion</v>
      </c>
      <c r="O17" s="8">
        <f>+'EVALUACION CON CONTROLES'!I19</f>
        <v>2</v>
      </c>
      <c r="P17" s="8">
        <f>+'EVALUACION CON CONTROLES'!J19</f>
        <v>2</v>
      </c>
      <c r="Q17" s="8">
        <f>+'EVALUACION CON CONTROLES'!K19</f>
        <v>4</v>
      </c>
      <c r="R17" s="80" t="str">
        <f>+'EVALUACION CON CONTROLES'!L19</f>
        <v>BAJO</v>
      </c>
      <c r="S17" s="8" t="str">
        <f>+'EVALUACION CON CONTROLES'!M19</f>
        <v>No</v>
      </c>
      <c r="T17" s="8" t="str">
        <f>+'EVALUACION CON CONTROLES'!N19</f>
        <v>Area de contratacion</v>
      </c>
      <c r="U17" s="8" t="str">
        <f>+'EVALUACION CON CONTROLES'!O19</f>
        <v>Desde la publicacion del proceso en proyecto</v>
      </c>
      <c r="V17" s="8" t="str">
        <f>+'EVALUACION CON CONTROLES'!P19</f>
        <v>Hasta la fecha limite para expedir adendas</v>
      </c>
      <c r="W17" s="8" t="str">
        <f>+'EVALUACION CON CONTROLES'!Q19</f>
        <v>Revision periodica de la plataforma Secop</v>
      </c>
      <c r="X17" s="59" t="str">
        <f>+'EVALUACION CON CONTROLES'!R19</f>
        <v>Cada vez que se requiera</v>
      </c>
    </row>
    <row r="18" spans="2:24" ht="130.5" x14ac:dyDescent="0.25">
      <c r="B18" s="76">
        <v>10</v>
      </c>
      <c r="C18" s="8" t="str">
        <f>+'EVALUACION CON CONTROLES'!C20:F20</f>
        <v xml:space="preserve">Liquidación de la Compañía Aseguradora contratista por parte de un Ente de Control </v>
      </c>
      <c r="D18" s="80" t="str">
        <f>+'EVALUACION CON CONTROLES'!B20</f>
        <v>CONTRATACIÓN</v>
      </c>
      <c r="E18" s="80" t="str">
        <f>VLOOKUP(C18,'IDENTIFICACION Y ANALISIS'!$B$19:$F$37,3,FALSE)</f>
        <v>Especifico</v>
      </c>
      <c r="F18" s="80" t="str">
        <f>VLOOKUP(C18,'IDENTIFICACION Y ANALISIS'!$B$19:$F$37,4,FALSE)</f>
        <v>Externo</v>
      </c>
      <c r="G18" s="8" t="str">
        <f>+EVALUACION!H24</f>
        <v xml:space="preserve">Terminación anticipada del Contrato de Seguros. </v>
      </c>
      <c r="H18" s="8">
        <f>+EVALUACION!I24</f>
        <v>2</v>
      </c>
      <c r="I18" s="8">
        <f>+EVALUACION!J24</f>
        <v>2</v>
      </c>
      <c r="J18" s="8">
        <f>+EVALUACION!K24</f>
        <v>4</v>
      </c>
      <c r="K18" s="80" t="str">
        <f>+EVALUACION!L24</f>
        <v>BAJO</v>
      </c>
      <c r="L18" s="8"/>
      <c r="M18" s="80"/>
      <c r="N18" s="8" t="str">
        <f>+'EVALUACION CON CONTROLES'!G20</f>
        <v xml:space="preserve">Por ser un riesgo externo ajeno a la Entidad Contratante, no podría implementar controles que prevengan la ocurrencia del riesgo. Estar atentos de las noticias del sector asegurador, especialmente de las compañias de seguros que repaldan el contrato de seguros de la entidad. </v>
      </c>
      <c r="O18" s="8">
        <f>+'EVALUACION CON CONTROLES'!I20</f>
        <v>2</v>
      </c>
      <c r="P18" s="8">
        <f>+'EVALUACION CON CONTROLES'!J20</f>
        <v>2</v>
      </c>
      <c r="Q18" s="8">
        <f>+'EVALUACION CON CONTROLES'!K20</f>
        <v>4</v>
      </c>
      <c r="R18" s="80" t="str">
        <f>+'EVALUACION CON CONTROLES'!L20</f>
        <v>BAJO</v>
      </c>
      <c r="S18" s="8" t="str">
        <f>+'EVALUACION CON CONTROLES'!M20</f>
        <v>No</v>
      </c>
      <c r="T18" s="8" t="str">
        <f>+'EVALUACION CON CONTROLES'!N20</f>
        <v xml:space="preserve">Corredor de seguros a través de reportes a la entidad con relación al sector asegurador </v>
      </c>
      <c r="U18" s="8" t="str">
        <f>+'EVALUACION CON CONTROLES'!O20</f>
        <v>Desde la etapa precontractual</v>
      </c>
      <c r="V18" s="8" t="str">
        <f>+'EVALUACION CON CONTROLES'!P20</f>
        <v>Hasta la vigencia de las pólizas</v>
      </c>
      <c r="W18" s="8" t="str">
        <f>+'EVALUACION CON CONTROLES'!Q20</f>
        <v xml:space="preserve">Reuniones de seguimiento trimestral y boletin del mercado asegurador bimestral (corredor de seguros) </v>
      </c>
      <c r="X18" s="59" t="str">
        <f>+'EVALUACION CON CONTROLES'!R20</f>
        <v>Cada vez que se requiera</v>
      </c>
    </row>
    <row r="19" spans="2:24" ht="84.5" x14ac:dyDescent="0.25">
      <c r="B19" s="76">
        <v>11</v>
      </c>
      <c r="C19" s="8" t="str">
        <f>+'EVALUACION CON CONTROLES'!C21:F21</f>
        <v>Falta de solicitud o solicitud tardía del registro  presupuestal</v>
      </c>
      <c r="D19" s="80" t="str">
        <f>+'EVALUACION CON CONTROLES'!B21</f>
        <v>CONTRATACIÓN</v>
      </c>
      <c r="E19" s="80" t="str">
        <f>VLOOKUP(C19,'IDENTIFICACION Y ANALISIS'!$B$19:$F$37,3,FALSE)</f>
        <v>Especifico</v>
      </c>
      <c r="F19" s="80" t="str">
        <f>VLOOKUP(C19,'IDENTIFICACION Y ANALISIS'!$B$19:$F$37,4,FALSE)</f>
        <v>Interno</v>
      </c>
      <c r="G19" s="8" t="str">
        <f>+EVALUACION!H25</f>
        <v>Demoras en la ejecucion del contrato estatal.</v>
      </c>
      <c r="H19" s="8">
        <f>+EVALUACION!I25</f>
        <v>2</v>
      </c>
      <c r="I19" s="8">
        <f>+EVALUACION!J25</f>
        <v>3</v>
      </c>
      <c r="J19" s="8">
        <f>+EVALUACION!K25</f>
        <v>5</v>
      </c>
      <c r="K19" s="80" t="str">
        <f>+EVALUACION!L25</f>
        <v>MEDIO</v>
      </c>
      <c r="L19" s="8"/>
      <c r="M19" s="80"/>
      <c r="N19" s="8" t="str">
        <f>+'EVALUACION CON CONTROLES'!G21</f>
        <v>Coordinacion con el area financiera para al expedicion del RP con oportunidad</v>
      </c>
      <c r="O19" s="8">
        <f>+'EVALUACION CON CONTROLES'!I21</f>
        <v>2</v>
      </c>
      <c r="P19" s="8">
        <f>+'EVALUACION CON CONTROLES'!J21</f>
        <v>3</v>
      </c>
      <c r="Q19" s="8">
        <f>+'EVALUACION CON CONTROLES'!K21</f>
        <v>5</v>
      </c>
      <c r="R19" s="80" t="str">
        <f>+'EVALUACION CON CONTROLES'!L21</f>
        <v>MEDIO</v>
      </c>
      <c r="S19" s="8" t="str">
        <f>+'EVALUACION CON CONTROLES'!M21</f>
        <v>No</v>
      </c>
      <c r="T19" s="8" t="str">
        <f>+'EVALUACION CON CONTROLES'!N21</f>
        <v>Area de contratacion y Gerente del proyecto</v>
      </c>
      <c r="U19" s="8" t="str">
        <f>+'EVALUACION CON CONTROLES'!O21</f>
        <v>Desde la pulbicacion del informe final de evaluacion</v>
      </c>
      <c r="V19" s="8" t="str">
        <f>+'EVALUACION CON CONTROLES'!P21</f>
        <v>hasta la celebracion del contrato</v>
      </c>
      <c r="W19" s="8" t="str">
        <f>+'EVALUACION CON CONTROLES'!Q21</f>
        <v>Consulta periodica con el area financiera</v>
      </c>
      <c r="X19" s="59" t="str">
        <f>+'EVALUACION CON CONTROLES'!R21</f>
        <v>cuando se suscriba el contrato</v>
      </c>
    </row>
    <row r="20" spans="2:24" ht="84.5" x14ac:dyDescent="0.25">
      <c r="B20" s="76">
        <v>12</v>
      </c>
      <c r="C20" s="8" t="str">
        <f>+'EVALUACION CON CONTROLES'!C22:F22</f>
        <v>No publicación de la documentación del proceso de selección en el SECOP</v>
      </c>
      <c r="D20" s="80" t="str">
        <f>+'EVALUACION CON CONTROLES'!B22</f>
        <v>CONTRATACIÓN</v>
      </c>
      <c r="E20" s="80" t="str">
        <f>VLOOKUP(C20,'IDENTIFICACION Y ANALISIS'!$B$19:$F$37,3,FALSE)</f>
        <v>Especifico</v>
      </c>
      <c r="F20" s="80" t="str">
        <f>VLOOKUP(C20,'IDENTIFICACION Y ANALISIS'!$B$19:$F$37,4,FALSE)</f>
        <v>Interno</v>
      </c>
      <c r="G20" s="8" t="str">
        <f>+EVALUACION!H26</f>
        <v xml:space="preserve">Falta al principio de publicidad </v>
      </c>
      <c r="H20" s="8">
        <f>+EVALUACION!I26</f>
        <v>2</v>
      </c>
      <c r="I20" s="8">
        <f>+EVALUACION!J26</f>
        <v>2</v>
      </c>
      <c r="J20" s="8">
        <f>+EVALUACION!K26</f>
        <v>4</v>
      </c>
      <c r="K20" s="80" t="str">
        <f>+EVALUACION!L26</f>
        <v>BAJO</v>
      </c>
      <c r="L20" s="8"/>
      <c r="M20" s="80"/>
      <c r="N20" s="8" t="str">
        <f>+'EVALUACION CON CONTROLES'!G22</f>
        <v>Control periodico por parte del director del proyecto y el area de contratacion</v>
      </c>
      <c r="O20" s="8">
        <f>+'EVALUACION CON CONTROLES'!I22</f>
        <v>2</v>
      </c>
      <c r="P20" s="8">
        <f>+'EVALUACION CON CONTROLES'!J22</f>
        <v>2</v>
      </c>
      <c r="Q20" s="8">
        <f>+'EVALUACION CON CONTROLES'!K22</f>
        <v>4</v>
      </c>
      <c r="R20" s="80" t="str">
        <f>+'EVALUACION CON CONTROLES'!L22</f>
        <v>BAJO</v>
      </c>
      <c r="S20" s="8" t="str">
        <f>+'EVALUACION CON CONTROLES'!M22</f>
        <v>No</v>
      </c>
      <c r="T20" s="8" t="str">
        <f>+'EVALUACION CON CONTROLES'!N22</f>
        <v>Area de contratacion</v>
      </c>
      <c r="U20" s="8" t="str">
        <f>+'EVALUACION CON CONTROLES'!O22</f>
        <v>desde la suscripcion del contrato</v>
      </c>
      <c r="V20" s="8" t="str">
        <f>+'EVALUACION CON CONTROLES'!P22</f>
        <v>hasta la terminacion y liqudiacion del contrato</v>
      </c>
      <c r="W20" s="8" t="str">
        <f>+'EVALUACION CON CONTROLES'!Q22</f>
        <v>Revision periodica de la plataforma Secop</v>
      </c>
      <c r="X20" s="59" t="str">
        <f>+'EVALUACION CON CONTROLES'!R22</f>
        <v>Cada vez que se requiera</v>
      </c>
    </row>
    <row r="21" spans="2:24" ht="87" x14ac:dyDescent="0.25">
      <c r="B21" s="76">
        <v>13</v>
      </c>
      <c r="C21" s="8" t="str">
        <f>+'EVALUACION CON CONTROLES'!C23:F23</f>
        <v>Ejecución del Contrato con niveles deficientes del servicio</v>
      </c>
      <c r="D21" s="80" t="str">
        <f>+'EVALUACION CON CONTROLES'!B23</f>
        <v>EJECUCIÓN</v>
      </c>
      <c r="E21" s="80" t="str">
        <f>VLOOKUP(C21,'IDENTIFICACION Y ANALISIS'!$B$19:$F$37,3,FALSE)</f>
        <v>General</v>
      </c>
      <c r="F21" s="80" t="str">
        <f>VLOOKUP(C21,'IDENTIFICACION Y ANALISIS'!$B$19:$F$37,4,FALSE)</f>
        <v>Externo</v>
      </c>
      <c r="G21" s="8" t="str">
        <f>+EVALUACION!H27</f>
        <v>La calidad del servicio no cumple los estándares exigidos</v>
      </c>
      <c r="H21" s="8">
        <f>+EVALUACION!I27</f>
        <v>3</v>
      </c>
      <c r="I21" s="8">
        <f>+EVALUACION!J27</f>
        <v>2</v>
      </c>
      <c r="J21" s="8">
        <f>+EVALUACION!K27</f>
        <v>5</v>
      </c>
      <c r="K21" s="80" t="str">
        <f>+EVALUACION!L27</f>
        <v>MEDIO</v>
      </c>
      <c r="L21" s="8"/>
      <c r="M21" s="80"/>
      <c r="N21" s="8" t="str">
        <f>+'EVALUACION CON CONTROLES'!G23</f>
        <v>Reuniones de seguimiento de acuerdo con la necesidad, se debe establecer como una obligación de la aseguradora los tiempos de respuesta de siniestros, inclusiones y exclusiones.</v>
      </c>
      <c r="O21" s="8">
        <f>+'EVALUACION CON CONTROLES'!I23</f>
        <v>3</v>
      </c>
      <c r="P21" s="8">
        <f>+'EVALUACION CON CONTROLES'!J23</f>
        <v>2</v>
      </c>
      <c r="Q21" s="8">
        <f>+'EVALUACION CON CONTROLES'!K23</f>
        <v>5</v>
      </c>
      <c r="R21" s="80" t="str">
        <f>+'EVALUACION CON CONTROLES'!L23</f>
        <v>MEDIO</v>
      </c>
      <c r="S21" s="8" t="str">
        <f>+'EVALUACION CON CONTROLES'!M23</f>
        <v>No</v>
      </c>
      <c r="T21" s="8" t="str">
        <f>+'EVALUACION CON CONTROLES'!N23</f>
        <v>Supervisor Contrato  y corredor de seguros</v>
      </c>
      <c r="U21" s="8" t="str">
        <f>+'EVALUACION CON CONTROLES'!O23</f>
        <v>Desde el inicio de la vigencia del contrato</v>
      </c>
      <c r="V21" s="8" t="str">
        <f>+'EVALUACION CON CONTROLES'!P23</f>
        <v>Hasta el cumplimiento de las obligaciones derivadas del contrato</v>
      </c>
      <c r="W21" s="8" t="str">
        <f>+'EVALUACION CON CONTROLES'!Q23</f>
        <v>Reuniones de acuerdo con la necesidad</v>
      </c>
      <c r="X21" s="59" t="str">
        <f>+'EVALUACION CON CONTROLES'!R23</f>
        <v>Cada vez que se requiera</v>
      </c>
    </row>
    <row r="22" spans="2:24" ht="116" x14ac:dyDescent="0.25">
      <c r="B22" s="76">
        <v>14</v>
      </c>
      <c r="C22" s="8" t="str">
        <f>+'EVALUACION CON CONTROLES'!C24:F24</f>
        <v>Desconocimiento por parte de los funcionarios del contenido como de las reclamaciones de las pólizas patrimoniales posterior al vencimiento de la vigencia de estas</v>
      </c>
      <c r="D22" s="80" t="str">
        <f>+'EVALUACION CON CONTROLES'!B24</f>
        <v>EJECUCIÓN</v>
      </c>
      <c r="E22" s="80" t="str">
        <f>VLOOKUP(C22,'IDENTIFICACION Y ANALISIS'!$B$19:$F$37,3,FALSE)</f>
        <v>Especifico</v>
      </c>
      <c r="F22" s="80" t="str">
        <f>VLOOKUP(C22,'IDENTIFICACION Y ANALISIS'!$B$19:$F$37,4,FALSE)</f>
        <v>Interno</v>
      </c>
      <c r="G22" s="8" t="str">
        <f>+EVALUACION!H28</f>
        <v>1. No obtener la indemnización u obtener una inferior a la equivalente de acuerdo con las condiciones de la póliza
2.  Juicios de responsabilidad fiscal y/o disciplinarios para los funcionarios a cargo de la reclamación</v>
      </c>
      <c r="H22" s="8">
        <f>+EVALUACION!I28</f>
        <v>2</v>
      </c>
      <c r="I22" s="8">
        <f>+EVALUACION!J28</f>
        <v>2</v>
      </c>
      <c r="J22" s="8">
        <f>+EVALUACION!K28</f>
        <v>4</v>
      </c>
      <c r="K22" s="80" t="str">
        <f>+EVALUACION!L28</f>
        <v>BAJO</v>
      </c>
      <c r="L22" s="8"/>
      <c r="M22" s="80"/>
      <c r="N22" s="8" t="str">
        <f>+'EVALUACION CON CONTROLES'!G24</f>
        <v>Capacitación del contenido de las pólizas y proceso de reclamación de cada uno de los ramos contratados y manual de siniestros, por parte del corredor de Seguros</v>
      </c>
      <c r="O22" s="8">
        <f>+'EVALUACION CON CONTROLES'!I24</f>
        <v>2</v>
      </c>
      <c r="P22" s="8">
        <f>+'EVALUACION CON CONTROLES'!J24</f>
        <v>2</v>
      </c>
      <c r="Q22" s="8">
        <f>+'EVALUACION CON CONTROLES'!K24</f>
        <v>4</v>
      </c>
      <c r="R22" s="80" t="str">
        <f>+'EVALUACION CON CONTROLES'!L24</f>
        <v>BAJO</v>
      </c>
      <c r="S22" s="8" t="str">
        <f>+'EVALUACION CON CONTROLES'!M24</f>
        <v>No</v>
      </c>
      <c r="T22" s="8" t="str">
        <f>+'EVALUACION CON CONTROLES'!N24</f>
        <v>Supervisor del contrato de  seguros /  Corredor seguros</v>
      </c>
      <c r="U22" s="8" t="str">
        <f>+'EVALUACION CON CONTROLES'!O24</f>
        <v>Durante la vigencia de contrato</v>
      </c>
      <c r="V22" s="8" t="str">
        <f>+'EVALUACION CON CONTROLES'!P24</f>
        <v>Hasta el cumplimiento de las obligaciones derivadas del contrato</v>
      </c>
      <c r="W22" s="8" t="str">
        <f>+'EVALUACION CON CONTROLES'!Q24</f>
        <v>Seguimiento durante Los comités de seguros</v>
      </c>
      <c r="X22" s="59" t="str">
        <f>+'EVALUACION CON CONTROLES'!R24</f>
        <v xml:space="preserve">Cada vez que se requiera </v>
      </c>
    </row>
    <row r="23" spans="2:24" ht="87" x14ac:dyDescent="0.25">
      <c r="B23" s="76">
        <v>15</v>
      </c>
      <c r="C23" s="8" t="str">
        <f>+'EVALUACION CON CONTROLES'!C25:F25</f>
        <v>Terminación unilateral del contrato por parte de la aseguradora antes de la vigencia pactada por efecto de un sesgo de siniestralidad.</v>
      </c>
      <c r="D23" s="80" t="str">
        <f>+'EVALUACION CON CONTROLES'!B25</f>
        <v>EJECUCIÓN</v>
      </c>
      <c r="E23" s="80" t="str">
        <f>VLOOKUP(C23,'IDENTIFICACION Y ANALISIS'!$B$19:$F$37,3,FALSE)</f>
        <v>Especifico</v>
      </c>
      <c r="F23" s="80" t="str">
        <f>VLOOKUP(C23,'IDENTIFICACION Y ANALISIS'!$B$19:$F$37,4,FALSE)</f>
        <v>Externo</v>
      </c>
      <c r="G23" s="8" t="str">
        <f>+EVALUACION!H29</f>
        <v>Dejar la entidad sin respaldo de un programa de seguros que permita resarcir económicamente a la entidad en caso de un evento amparado en el programa de seguros</v>
      </c>
      <c r="H23" s="8">
        <f>+EVALUACION!I29</f>
        <v>2</v>
      </c>
      <c r="I23" s="8">
        <f>+EVALUACION!J29</f>
        <v>4</v>
      </c>
      <c r="J23" s="8">
        <f>+EVALUACION!K29</f>
        <v>6</v>
      </c>
      <c r="K23" s="80" t="str">
        <f>+EVALUACION!L29</f>
        <v>ALTO</v>
      </c>
      <c r="L23" s="8"/>
      <c r="M23" s="80"/>
      <c r="N23" s="8" t="str">
        <f>+'EVALUACION CON CONTROLES'!G25</f>
        <v>Cláusula de revocación de la póliza como mínimo noventa (90) días</v>
      </c>
      <c r="O23" s="8">
        <f>+'EVALUACION CON CONTROLES'!I25</f>
        <v>2</v>
      </c>
      <c r="P23" s="8">
        <f>+'EVALUACION CON CONTROLES'!J25</f>
        <v>4</v>
      </c>
      <c r="Q23" s="8">
        <f>+'EVALUACION CON CONTROLES'!K25</f>
        <v>6</v>
      </c>
      <c r="R23" s="80" t="str">
        <f>+'EVALUACION CON CONTROLES'!L25</f>
        <v>ALTO</v>
      </c>
      <c r="S23" s="8" t="str">
        <f>+'EVALUACION CON CONTROLES'!M25</f>
        <v>No</v>
      </c>
      <c r="T23" s="8" t="str">
        <f>+'EVALUACION CON CONTROLES'!N25</f>
        <v>Supervisor del contrato de  seguros /  Corredor seguros</v>
      </c>
      <c r="U23" s="8" t="str">
        <f>+'EVALUACION CON CONTROLES'!O25</f>
        <v>Durante la etapa precontractual</v>
      </c>
      <c r="V23" s="8" t="str">
        <f>+'EVALUACION CON CONTROLES'!P25</f>
        <v>Hasta la publicación de adendas antes del cierre</v>
      </c>
      <c r="W23" s="8" t="str">
        <f>+'EVALUACION CON CONTROLES'!Q25</f>
        <v>Reunión para la verificación del pliego de condiciones</v>
      </c>
      <c r="X23" s="59" t="str">
        <f>+'EVALUACION CON CONTROLES'!R25</f>
        <v>Cada vez que se requiera durante la etapa precontractual</v>
      </c>
    </row>
    <row r="24" spans="2:24" ht="56.5" x14ac:dyDescent="0.25">
      <c r="B24" s="76">
        <v>16</v>
      </c>
      <c r="C24" s="8" t="str">
        <f>+'EVALUACION CON CONTROLES'!C26:F26</f>
        <v>Cambios políticos o reformas de las condiciones económicas del mercado de seguros por cambios en los ramos contratados, que conlleven al desmejorar el programa de seguros</v>
      </c>
      <c r="D24" s="80" t="str">
        <f>+'EVALUACION CON CONTROLES'!B26</f>
        <v>EJECUCIÓN</v>
      </c>
      <c r="E24" s="80" t="str">
        <f>VLOOKUP(C24,'IDENTIFICACION Y ANALISIS'!$B$19:$F$37,3,FALSE)</f>
        <v>Estatal</v>
      </c>
      <c r="F24" s="80" t="str">
        <f>VLOOKUP(C24,'IDENTIFICACION Y ANALISIS'!$B$19:$F$37,4,FALSE)</f>
        <v>Externo</v>
      </c>
      <c r="G24" s="8" t="str">
        <f>+EVALUACION!H30</f>
        <v>Modificación de las condiciones del contrato de seguros  y en el peor de los casos la revocación de la póliza</v>
      </c>
      <c r="H24" s="8">
        <f>+EVALUACION!I30</f>
        <v>2</v>
      </c>
      <c r="I24" s="8">
        <f>+EVALUACION!J30</f>
        <v>2</v>
      </c>
      <c r="J24" s="8">
        <f>+EVALUACION!K30</f>
        <v>4</v>
      </c>
      <c r="K24" s="80" t="str">
        <f>+EVALUACION!L30</f>
        <v>BAJO</v>
      </c>
      <c r="L24" s="8"/>
      <c r="M24" s="80"/>
      <c r="N24" s="8" t="str">
        <f>+'EVALUACION CON CONTROLES'!G26</f>
        <v xml:space="preserve">Claúsula de revocación de la póliza con un mínimo de 90 dias.  </v>
      </c>
      <c r="O24" s="8">
        <f>+'EVALUACION CON CONTROLES'!I26</f>
        <v>2</v>
      </c>
      <c r="P24" s="8">
        <f>+'EVALUACION CON CONTROLES'!J26</f>
        <v>2</v>
      </c>
      <c r="Q24" s="8">
        <f>+'EVALUACION CON CONTROLES'!K26</f>
        <v>4</v>
      </c>
      <c r="R24" s="80" t="str">
        <f>+'EVALUACION CON CONTROLES'!L26</f>
        <v>BAJO</v>
      </c>
      <c r="S24" s="8" t="str">
        <f>+'EVALUACION CON CONTROLES'!M26</f>
        <v>No</v>
      </c>
      <c r="T24" s="8" t="str">
        <f>+'EVALUACION CON CONTROLES'!N26</f>
        <v>Supervisor del contrato de seguros</v>
      </c>
      <c r="U24" s="8" t="str">
        <f>+'EVALUACION CON CONTROLES'!O26</f>
        <v>Desde la elaboración del estudio de mercado y estudios previos</v>
      </c>
      <c r="V24" s="8" t="str">
        <f>+'EVALUACION CON CONTROLES'!P26</f>
        <v xml:space="preserve">La última adenda antes del cierre </v>
      </c>
      <c r="W24" s="8" t="str">
        <f>+'EVALUACION CON CONTROLES'!Q26</f>
        <v>Mesas de trabajo de estructuración</v>
      </c>
      <c r="X24" s="59" t="str">
        <f>+'EVALUACION CON CONTROLES'!R26</f>
        <v>Cada vez que se requiera</v>
      </c>
    </row>
    <row r="25" spans="2:24" ht="58" x14ac:dyDescent="0.25">
      <c r="B25" s="76">
        <v>18</v>
      </c>
      <c r="C25" s="8" t="str">
        <f>+'EVALUACION CON CONTROLES'!C27:F27</f>
        <v>Imposición de nuevos tributos</v>
      </c>
      <c r="D25" s="80" t="str">
        <f>+'EVALUACION CON CONTROLES'!B27</f>
        <v>EJECUCIÓN</v>
      </c>
      <c r="E25" s="80" t="str">
        <f>VLOOKUP(C25,'IDENTIFICACION Y ANALISIS'!$B$19:$F$37,3,FALSE)</f>
        <v>Estatal</v>
      </c>
      <c r="F25" s="80" t="str">
        <f>VLOOKUP(C25,'IDENTIFICACION Y ANALISIS'!$B$19:$F$37,4,FALSE)</f>
        <v>Externo</v>
      </c>
      <c r="G25" s="8" t="str">
        <f>+EVALUACION!H31</f>
        <v>Posible incremento en el costo de los seguros</v>
      </c>
      <c r="H25" s="8">
        <f>+EVALUACION!I31</f>
        <v>2</v>
      </c>
      <c r="I25" s="8">
        <f>+EVALUACION!J31</f>
        <v>2</v>
      </c>
      <c r="J25" s="8">
        <f>+EVALUACION!K31</f>
        <v>4</v>
      </c>
      <c r="K25" s="80" t="str">
        <f>+EVALUACION!L31</f>
        <v>BAJO</v>
      </c>
      <c r="L25" s="8"/>
      <c r="M25" s="80"/>
      <c r="N25" s="8" t="str">
        <f>+'EVALUACION CON CONTROLES'!G27</f>
        <v>Seguimiento a los cambios politicos o reformas tributarias. Para adiciones o prorrogas se aplican los nuevos tributos</v>
      </c>
      <c r="O25" s="8">
        <f>+'EVALUACION CON CONTROLES'!I27</f>
        <v>2</v>
      </c>
      <c r="P25" s="8">
        <f>+'EVALUACION CON CONTROLES'!J27</f>
        <v>2</v>
      </c>
      <c r="Q25" s="8">
        <f>+'EVALUACION CON CONTROLES'!K27</f>
        <v>4</v>
      </c>
      <c r="R25" s="80" t="str">
        <f>+'EVALUACION CON CONTROLES'!L27</f>
        <v>BAJO</v>
      </c>
      <c r="S25" s="8" t="str">
        <f>+'EVALUACION CON CONTROLES'!M27</f>
        <v>No</v>
      </c>
      <c r="T25" s="8" t="str">
        <f>+'EVALUACION CON CONTROLES'!N27</f>
        <v>Supervisor del contrato de seguros</v>
      </c>
      <c r="U25" s="8" t="str">
        <f>+'EVALUACION CON CONTROLES'!O27</f>
        <v>desde la suscripcion del contrato</v>
      </c>
      <c r="V25" s="8" t="str">
        <f>+'EVALUACION CON CONTROLES'!P27</f>
        <v>hasta la liquidacion del contrato</v>
      </c>
      <c r="W25" s="8" t="str">
        <f>+'EVALUACION CON CONTROLES'!Q27</f>
        <v>Seguimiento durante Los comités de seguros</v>
      </c>
      <c r="X25" s="59" t="str">
        <f>+'EVALUACION CON CONTROLES'!R27</f>
        <v xml:space="preserve">Cada vez que se requiera </v>
      </c>
    </row>
    <row r="26" spans="2:24" ht="188.5" x14ac:dyDescent="0.25">
      <c r="B26" s="76">
        <v>19</v>
      </c>
      <c r="C26" s="8" t="str">
        <f>+'EVALUACION CON CONTROLES'!C28:F28</f>
        <v>Variación de tasas o tarifas</v>
      </c>
      <c r="D26" s="80" t="str">
        <f>+'EVALUACION CON CONTROLES'!B28</f>
        <v>EJECUCIÓN</v>
      </c>
      <c r="E26" s="80" t="str">
        <f>VLOOKUP(C26,'IDENTIFICACION Y ANALISIS'!$B$19:$F$37,3,FALSE)</f>
        <v>Especifico</v>
      </c>
      <c r="F26" s="80" t="str">
        <f>VLOOKUP(C26,'IDENTIFICACION Y ANALISIS'!$B$19:$F$37,4,FALSE)</f>
        <v>Externo</v>
      </c>
      <c r="G26" s="8" t="str">
        <f>+EVALUACION!H32</f>
        <v>Aumento del costo de los seguros para nuevas inclusiones o adiciones y prorrogas</v>
      </c>
      <c r="H26" s="8">
        <f>+EVALUACION!I32</f>
        <v>2</v>
      </c>
      <c r="I26" s="8">
        <f>+EVALUACION!J32</f>
        <v>3</v>
      </c>
      <c r="J26" s="8">
        <f>+EVALUACION!K32</f>
        <v>5</v>
      </c>
      <c r="K26" s="80" t="str">
        <f>+EVALUACION!L32</f>
        <v>MEDIO</v>
      </c>
      <c r="L26" s="8"/>
      <c r="M26" s="80"/>
      <c r="N26" s="8" t="str">
        <f>+'EVALUACION CON CONTROLES'!G28</f>
        <v>incremento en el costo del programa para las nuevas adquisiciones, adiciones o  prrorogas. Calsuual condicionando la renegociacion a siniestralidad superior al 50%</v>
      </c>
      <c r="O26" s="8">
        <f>+'EVALUACION CON CONTROLES'!I28</f>
        <v>2</v>
      </c>
      <c r="P26" s="8">
        <f>+'EVALUACION CON CONTROLES'!J28</f>
        <v>3</v>
      </c>
      <c r="Q26" s="8">
        <f>+'EVALUACION CON CONTROLES'!K28</f>
        <v>5</v>
      </c>
      <c r="R26" s="80" t="str">
        <f>+'EVALUACION CON CONTROLES'!L28</f>
        <v>MEDIO</v>
      </c>
      <c r="S26" s="8" t="str">
        <f>+'EVALUACION CON CONTROLES'!M28</f>
        <v>No</v>
      </c>
      <c r="T26" s="8" t="str">
        <f>+'EVALUACION CON CONTROLES'!N28</f>
        <v xml:space="preserve">Durante la estructuración el Gerente del proyecto requerira a las áreas donde se originó la necesidad de contratación  y  a la dirección de Talento  Humano. De igual manera durante la ejecución del contrato el supervisor del contrato  podrá requerir a las áres en mención las respectivas inclusiones y exclusiones.   </v>
      </c>
      <c r="U26" s="8" t="str">
        <f>+'EVALUACION CON CONTROLES'!O28</f>
        <v>Desde la etapa precontractual</v>
      </c>
      <c r="V26" s="8" t="str">
        <f>+'EVALUACION CON CONTROLES'!P28</f>
        <v>Hasta el vencimiento de la vigencia del programa de seguros</v>
      </c>
      <c r="W26" s="8" t="str">
        <f>+'EVALUACION CON CONTROLES'!Q28</f>
        <v xml:space="preserve">Reunión para la verificación del pliego de condiciones </v>
      </c>
      <c r="X26" s="81" t="str">
        <f>+'EVALUACION CON CONTROLES'!R28</f>
        <v xml:space="preserve">Cada vez que se requiera </v>
      </c>
    </row>
    <row r="27" spans="2:24" x14ac:dyDescent="0.25">
      <c r="B27" s="82"/>
      <c r="X27" s="77"/>
    </row>
    <row r="28" spans="2:24" x14ac:dyDescent="0.35">
      <c r="B28" s="82"/>
      <c r="E28" s="11"/>
      <c r="F28" s="97" t="s">
        <v>86</v>
      </c>
      <c r="G28" s="97"/>
      <c r="H28" s="11"/>
      <c r="I28" s="11"/>
      <c r="J28" s="98" t="s">
        <v>20</v>
      </c>
      <c r="K28" s="98"/>
      <c r="L28" s="98"/>
      <c r="M28" s="98"/>
      <c r="X28" s="77"/>
    </row>
    <row r="29" spans="2:24" x14ac:dyDescent="0.35">
      <c r="B29" s="82"/>
      <c r="E29" s="113" t="s">
        <v>2</v>
      </c>
      <c r="F29" s="54" t="s">
        <v>14</v>
      </c>
      <c r="G29" s="54" t="s">
        <v>13</v>
      </c>
      <c r="H29" s="11"/>
      <c r="I29" s="11"/>
      <c r="J29" s="128" t="s">
        <v>19</v>
      </c>
      <c r="K29" s="129"/>
      <c r="L29" s="128" t="s">
        <v>13</v>
      </c>
      <c r="M29" s="129"/>
      <c r="X29" s="77"/>
    </row>
    <row r="30" spans="2:24" ht="29" x14ac:dyDescent="0.35">
      <c r="B30" s="82"/>
      <c r="E30" s="113"/>
      <c r="F30" s="8" t="s">
        <v>8</v>
      </c>
      <c r="G30" s="8">
        <v>1</v>
      </c>
      <c r="H30" s="11"/>
      <c r="I30" s="11"/>
      <c r="J30" s="101" t="s">
        <v>16</v>
      </c>
      <c r="K30" s="102"/>
      <c r="L30" s="103">
        <v>1</v>
      </c>
      <c r="M30" s="103"/>
      <c r="X30" s="77"/>
    </row>
    <row r="31" spans="2:24" ht="29" x14ac:dyDescent="0.35">
      <c r="B31" s="82"/>
      <c r="E31" s="113"/>
      <c r="F31" s="8" t="s">
        <v>9</v>
      </c>
      <c r="G31" s="8">
        <v>2</v>
      </c>
      <c r="H31" s="11"/>
      <c r="I31" s="11"/>
      <c r="J31" s="101" t="s">
        <v>17</v>
      </c>
      <c r="K31" s="102"/>
      <c r="L31" s="103">
        <v>2</v>
      </c>
      <c r="M31" s="103"/>
      <c r="X31" s="77"/>
    </row>
    <row r="32" spans="2:24" ht="29" x14ac:dyDescent="0.35">
      <c r="B32" s="82"/>
      <c r="E32" s="113"/>
      <c r="F32" s="8" t="s">
        <v>10</v>
      </c>
      <c r="G32" s="8">
        <v>3</v>
      </c>
      <c r="H32" s="11"/>
      <c r="I32" s="11"/>
      <c r="J32" s="101" t="s">
        <v>1</v>
      </c>
      <c r="K32" s="102"/>
      <c r="L32" s="103">
        <v>3</v>
      </c>
      <c r="M32" s="103"/>
      <c r="X32" s="77"/>
    </row>
    <row r="33" spans="2:24" ht="29" x14ac:dyDescent="0.35">
      <c r="B33" s="82"/>
      <c r="E33" s="113"/>
      <c r="F33" s="8" t="s">
        <v>11</v>
      </c>
      <c r="G33" s="8">
        <v>4</v>
      </c>
      <c r="H33" s="11"/>
      <c r="I33" s="11"/>
      <c r="J33" s="101" t="s">
        <v>18</v>
      </c>
      <c r="K33" s="102"/>
      <c r="L33" s="103">
        <v>4</v>
      </c>
      <c r="M33" s="103"/>
      <c r="X33" s="77"/>
    </row>
    <row r="34" spans="2:24" ht="29" x14ac:dyDescent="0.35">
      <c r="B34" s="82"/>
      <c r="E34" s="113"/>
      <c r="F34" s="8" t="s">
        <v>12</v>
      </c>
      <c r="G34" s="8">
        <v>5</v>
      </c>
      <c r="H34" s="11"/>
      <c r="I34" s="11"/>
      <c r="J34" s="101" t="s">
        <v>0</v>
      </c>
      <c r="K34" s="102"/>
      <c r="L34" s="103">
        <v>5</v>
      </c>
      <c r="M34" s="103"/>
      <c r="X34" s="77"/>
    </row>
    <row r="35" spans="2:24" x14ac:dyDescent="0.35">
      <c r="B35" s="82"/>
      <c r="D35" s="11"/>
      <c r="E35" s="11"/>
      <c r="F35" s="11"/>
      <c r="G35" s="11"/>
      <c r="H35" s="11"/>
      <c r="I35" s="11"/>
      <c r="J35" s="11"/>
      <c r="K35" s="11"/>
      <c r="L35" s="11"/>
      <c r="M35" s="11"/>
      <c r="X35" s="77"/>
    </row>
    <row r="36" spans="2:24" x14ac:dyDescent="0.35">
      <c r="B36" s="82"/>
      <c r="D36" s="98" t="s">
        <v>21</v>
      </c>
      <c r="E36" s="98"/>
      <c r="F36" s="98"/>
      <c r="G36" s="98"/>
      <c r="H36" s="98"/>
      <c r="I36" s="98"/>
      <c r="J36" s="98"/>
      <c r="K36" s="98"/>
      <c r="X36" s="77"/>
    </row>
    <row r="37" spans="2:24" x14ac:dyDescent="0.35">
      <c r="B37" s="82"/>
      <c r="D37" s="109" t="s">
        <v>14</v>
      </c>
      <c r="E37" s="109" t="s">
        <v>13</v>
      </c>
      <c r="F37" s="104" t="s">
        <v>16</v>
      </c>
      <c r="G37" s="104"/>
      <c r="H37" s="99" t="s">
        <v>17</v>
      </c>
      <c r="I37" s="100"/>
      <c r="J37" s="61" t="s">
        <v>1</v>
      </c>
      <c r="K37" s="61" t="s">
        <v>18</v>
      </c>
      <c r="L37" s="54" t="s">
        <v>0</v>
      </c>
      <c r="P37" s="98" t="s">
        <v>15</v>
      </c>
      <c r="Q37" s="98"/>
      <c r="R37" s="98"/>
      <c r="S37" s="98"/>
      <c r="T37" s="98"/>
      <c r="X37" s="77"/>
    </row>
    <row r="38" spans="2:24" x14ac:dyDescent="0.35">
      <c r="B38" s="82"/>
      <c r="D38" s="109"/>
      <c r="E38" s="109"/>
      <c r="F38" s="112">
        <v>1</v>
      </c>
      <c r="G38" s="112"/>
      <c r="H38" s="110">
        <v>2</v>
      </c>
      <c r="I38" s="111"/>
      <c r="J38" s="62">
        <v>3</v>
      </c>
      <c r="K38" s="62">
        <v>4</v>
      </c>
      <c r="L38" s="62">
        <v>5</v>
      </c>
      <c r="P38" s="104" t="s">
        <v>21</v>
      </c>
      <c r="Q38" s="104"/>
      <c r="R38" s="104"/>
      <c r="S38" s="104" t="s">
        <v>22</v>
      </c>
      <c r="T38" s="104"/>
      <c r="X38" s="77"/>
    </row>
    <row r="39" spans="2:24" ht="29" x14ac:dyDescent="0.25">
      <c r="B39" s="82"/>
      <c r="D39" s="8" t="s">
        <v>8</v>
      </c>
      <c r="E39" s="72">
        <v>1</v>
      </c>
      <c r="F39" s="90">
        <v>2</v>
      </c>
      <c r="G39" s="90"/>
      <c r="H39" s="125">
        <v>3</v>
      </c>
      <c r="I39" s="126"/>
      <c r="J39" s="83">
        <v>4</v>
      </c>
      <c r="K39" s="63">
        <v>5</v>
      </c>
      <c r="L39" s="64">
        <v>6</v>
      </c>
      <c r="P39" s="91" t="s">
        <v>23</v>
      </c>
      <c r="Q39" s="91"/>
      <c r="R39" s="91"/>
      <c r="S39" s="89" t="s">
        <v>24</v>
      </c>
      <c r="T39" s="89"/>
      <c r="X39" s="77"/>
    </row>
    <row r="40" spans="2:24" ht="29" x14ac:dyDescent="0.25">
      <c r="B40" s="82"/>
      <c r="D40" s="8" t="s">
        <v>9</v>
      </c>
      <c r="E40" s="72">
        <v>2</v>
      </c>
      <c r="F40" s="90">
        <v>3</v>
      </c>
      <c r="G40" s="90"/>
      <c r="H40" s="125">
        <v>4</v>
      </c>
      <c r="I40" s="126"/>
      <c r="J40" s="63">
        <v>5</v>
      </c>
      <c r="K40" s="64">
        <v>6</v>
      </c>
      <c r="L40" s="64">
        <v>7</v>
      </c>
      <c r="P40" s="122" t="s">
        <v>25</v>
      </c>
      <c r="Q40" s="122"/>
      <c r="R40" s="122"/>
      <c r="S40" s="89" t="s">
        <v>26</v>
      </c>
      <c r="T40" s="89"/>
      <c r="X40" s="77"/>
    </row>
    <row r="41" spans="2:24" ht="29" x14ac:dyDescent="0.25">
      <c r="B41" s="82"/>
      <c r="D41" s="8" t="s">
        <v>10</v>
      </c>
      <c r="E41" s="72">
        <v>3</v>
      </c>
      <c r="F41" s="90">
        <v>4</v>
      </c>
      <c r="G41" s="90"/>
      <c r="H41" s="105">
        <v>5</v>
      </c>
      <c r="I41" s="106"/>
      <c r="J41" s="64">
        <v>6</v>
      </c>
      <c r="K41" s="64">
        <v>7</v>
      </c>
      <c r="L41" s="65">
        <v>8</v>
      </c>
      <c r="P41" s="127">
        <v>5</v>
      </c>
      <c r="Q41" s="127"/>
      <c r="R41" s="127"/>
      <c r="S41" s="89" t="s">
        <v>27</v>
      </c>
      <c r="T41" s="89"/>
      <c r="X41" s="77"/>
    </row>
    <row r="42" spans="2:24" ht="29" x14ac:dyDescent="0.25">
      <c r="B42" s="82"/>
      <c r="D42" s="8" t="s">
        <v>11</v>
      </c>
      <c r="E42" s="72">
        <v>4</v>
      </c>
      <c r="F42" s="127">
        <v>5</v>
      </c>
      <c r="G42" s="127"/>
      <c r="H42" s="123">
        <v>6</v>
      </c>
      <c r="I42" s="124"/>
      <c r="J42" s="64">
        <v>7</v>
      </c>
      <c r="K42" s="65">
        <v>8</v>
      </c>
      <c r="L42" s="65">
        <v>9</v>
      </c>
      <c r="P42" s="90" t="s">
        <v>28</v>
      </c>
      <c r="Q42" s="90"/>
      <c r="R42" s="90"/>
      <c r="S42" s="89" t="s">
        <v>29</v>
      </c>
      <c r="T42" s="89"/>
      <c r="X42" s="77"/>
    </row>
    <row r="43" spans="2:24" ht="29" x14ac:dyDescent="0.25">
      <c r="B43" s="82"/>
      <c r="D43" s="8" t="s">
        <v>12</v>
      </c>
      <c r="E43" s="72">
        <v>5</v>
      </c>
      <c r="F43" s="122">
        <v>6</v>
      </c>
      <c r="G43" s="122"/>
      <c r="H43" s="123">
        <v>7</v>
      </c>
      <c r="I43" s="124"/>
      <c r="J43" s="65">
        <v>8</v>
      </c>
      <c r="K43" s="65">
        <v>9</v>
      </c>
      <c r="L43" s="65">
        <v>10</v>
      </c>
      <c r="X43" s="77"/>
    </row>
    <row r="44" spans="2:24" ht="15" thickBot="1" x14ac:dyDescent="0.4">
      <c r="B44" s="85"/>
      <c r="C44" s="86"/>
      <c r="D44" s="37"/>
      <c r="E44" s="37"/>
      <c r="F44" s="37"/>
      <c r="G44" s="37"/>
      <c r="H44" s="37"/>
      <c r="I44" s="37"/>
      <c r="J44" s="37"/>
      <c r="K44" s="37"/>
      <c r="L44" s="37"/>
      <c r="M44" s="37"/>
      <c r="N44" s="86"/>
      <c r="O44" s="86"/>
      <c r="P44" s="86"/>
      <c r="Q44" s="86"/>
      <c r="R44" s="86"/>
      <c r="S44" s="86"/>
      <c r="T44" s="86"/>
      <c r="U44" s="86"/>
      <c r="V44" s="86"/>
      <c r="W44" s="86"/>
      <c r="X44" s="87"/>
    </row>
    <row r="45" spans="2:24" x14ac:dyDescent="0.35">
      <c r="D45" s="11"/>
      <c r="F45" s="11"/>
      <c r="G45" s="11"/>
      <c r="H45" s="11"/>
      <c r="I45" s="11"/>
      <c r="J45" s="11"/>
      <c r="K45" s="11"/>
      <c r="L45" s="11"/>
      <c r="M45" s="11"/>
      <c r="N45" s="11"/>
      <c r="O45" s="11"/>
      <c r="P45" s="11"/>
      <c r="Q45" s="11"/>
      <c r="R45" s="11"/>
    </row>
    <row r="46" spans="2:24" x14ac:dyDescent="0.35">
      <c r="D46" s="11"/>
      <c r="F46" s="11"/>
      <c r="G46" s="11"/>
      <c r="H46" s="11"/>
      <c r="I46" s="11"/>
      <c r="J46" s="11"/>
      <c r="K46" s="11"/>
      <c r="L46" s="11"/>
      <c r="M46" s="11"/>
      <c r="N46" s="11"/>
      <c r="O46" s="11"/>
      <c r="P46" s="11"/>
      <c r="Q46" s="11"/>
      <c r="R46" s="11"/>
    </row>
    <row r="47" spans="2:24" x14ac:dyDescent="0.35">
      <c r="D47" s="11"/>
      <c r="F47" s="11"/>
      <c r="G47" s="11"/>
      <c r="H47" s="11"/>
      <c r="I47" s="11"/>
      <c r="J47" s="11"/>
      <c r="K47" s="11"/>
      <c r="L47" s="11"/>
      <c r="M47" s="11"/>
      <c r="N47" s="11"/>
      <c r="O47" s="11"/>
      <c r="P47" s="11"/>
      <c r="Q47" s="11"/>
      <c r="R47" s="11"/>
    </row>
    <row r="48" spans="2:24" x14ac:dyDescent="0.35">
      <c r="B48" s="58" t="s">
        <v>92</v>
      </c>
      <c r="D48" s="11"/>
      <c r="F48" s="11"/>
      <c r="G48" s="11"/>
      <c r="H48" s="11"/>
      <c r="I48" s="11"/>
      <c r="J48" s="11"/>
      <c r="K48" s="11"/>
      <c r="L48" s="11"/>
      <c r="M48" s="11"/>
      <c r="N48" s="11"/>
      <c r="O48" s="11"/>
      <c r="P48" s="11"/>
      <c r="Q48" s="11"/>
      <c r="R48" s="11"/>
    </row>
    <row r="49" spans="2:18" x14ac:dyDescent="0.35">
      <c r="B49" s="58" t="s">
        <v>91</v>
      </c>
      <c r="D49" s="88"/>
      <c r="F49" s="11"/>
      <c r="G49" s="88"/>
      <c r="H49" s="88"/>
      <c r="I49" s="88"/>
      <c r="J49" s="88"/>
      <c r="K49" s="88"/>
      <c r="L49" s="88"/>
      <c r="M49" s="88"/>
      <c r="N49" s="88"/>
      <c r="O49" s="88"/>
      <c r="P49" s="88"/>
      <c r="Q49" s="88"/>
      <c r="R49" s="88"/>
    </row>
    <row r="50" spans="2:18" x14ac:dyDescent="0.35">
      <c r="B50" s="58" t="s">
        <v>93</v>
      </c>
      <c r="D50" s="11"/>
      <c r="F50" s="11"/>
      <c r="G50" s="11"/>
      <c r="H50" s="11"/>
      <c r="I50" s="11"/>
      <c r="J50" s="11"/>
      <c r="K50" s="11"/>
      <c r="L50" s="11"/>
      <c r="M50" s="11"/>
      <c r="N50" s="11"/>
      <c r="O50" s="11"/>
      <c r="P50" s="11"/>
      <c r="Q50" s="11"/>
      <c r="R50" s="11"/>
    </row>
    <row r="51" spans="2:18" x14ac:dyDescent="0.35">
      <c r="D51" s="11"/>
      <c r="F51" s="11"/>
      <c r="G51" s="11"/>
      <c r="H51" s="11"/>
      <c r="I51" s="11"/>
      <c r="J51" s="11"/>
      <c r="K51" s="11"/>
      <c r="L51" s="11"/>
      <c r="M51" s="11"/>
      <c r="N51" s="11"/>
      <c r="O51" s="11"/>
      <c r="P51" s="11"/>
      <c r="Q51" s="11"/>
      <c r="R51" s="11"/>
    </row>
    <row r="52" spans="2:18" x14ac:dyDescent="0.35">
      <c r="D52" s="11"/>
      <c r="F52" s="11"/>
      <c r="G52" s="11"/>
      <c r="H52" s="11"/>
      <c r="I52" s="11"/>
      <c r="J52" s="11"/>
      <c r="K52" s="11"/>
      <c r="L52" s="11"/>
      <c r="M52" s="11"/>
      <c r="N52" s="11"/>
      <c r="O52" s="11"/>
      <c r="P52" s="11"/>
      <c r="Q52" s="11"/>
      <c r="R52" s="11"/>
    </row>
    <row r="53" spans="2:18" x14ac:dyDescent="0.35">
      <c r="D53" s="11"/>
      <c r="F53" s="11"/>
      <c r="G53" s="11"/>
      <c r="H53" s="11"/>
      <c r="I53" s="11"/>
      <c r="J53" s="11"/>
      <c r="K53" s="11"/>
      <c r="L53" s="11"/>
      <c r="M53" s="11"/>
      <c r="N53" s="11"/>
      <c r="O53" s="11"/>
      <c r="P53" s="11"/>
      <c r="Q53" s="11"/>
      <c r="R53" s="11"/>
    </row>
    <row r="54" spans="2:18" x14ac:dyDescent="0.35">
      <c r="D54" s="11"/>
    </row>
    <row r="55" spans="2:18" x14ac:dyDescent="0.35">
      <c r="D55" s="11"/>
    </row>
  </sheetData>
  <mergeCells count="49">
    <mergeCell ref="W2:X4"/>
    <mergeCell ref="B7:X8"/>
    <mergeCell ref="F43:G43"/>
    <mergeCell ref="H43:I43"/>
    <mergeCell ref="P38:R38"/>
    <mergeCell ref="H40:I40"/>
    <mergeCell ref="H39:I39"/>
    <mergeCell ref="F41:G41"/>
    <mergeCell ref="F42:G42"/>
    <mergeCell ref="P41:R41"/>
    <mergeCell ref="H42:I42"/>
    <mergeCell ref="P40:R40"/>
    <mergeCell ref="L29:M29"/>
    <mergeCell ref="J29:K29"/>
    <mergeCell ref="J32:K32"/>
    <mergeCell ref="S38:T38"/>
    <mergeCell ref="J33:K33"/>
    <mergeCell ref="P37:T37"/>
    <mergeCell ref="B2:B4"/>
    <mergeCell ref="C2:V4"/>
    <mergeCell ref="E37:E38"/>
    <mergeCell ref="H38:I38"/>
    <mergeCell ref="J34:K34"/>
    <mergeCell ref="L34:M34"/>
    <mergeCell ref="D37:D38"/>
    <mergeCell ref="F38:G38"/>
    <mergeCell ref="E29:E34"/>
    <mergeCell ref="S39:T39"/>
    <mergeCell ref="F39:G39"/>
    <mergeCell ref="S40:T40"/>
    <mergeCell ref="S41:T41"/>
    <mergeCell ref="H41:I41"/>
    <mergeCell ref="F40:G40"/>
    <mergeCell ref="S42:T42"/>
    <mergeCell ref="P42:R42"/>
    <mergeCell ref="P39:R39"/>
    <mergeCell ref="B9:R9"/>
    <mergeCell ref="B6:X6"/>
    <mergeCell ref="F28:G28"/>
    <mergeCell ref="J28:M28"/>
    <mergeCell ref="H37:I37"/>
    <mergeCell ref="J30:K30"/>
    <mergeCell ref="J31:K31"/>
    <mergeCell ref="L32:M32"/>
    <mergeCell ref="L33:M33"/>
    <mergeCell ref="D36:K36"/>
    <mergeCell ref="F37:G37"/>
    <mergeCell ref="L30:M30"/>
    <mergeCell ref="L31:M31"/>
  </mergeCells>
  <phoneticPr fontId="1" type="noConversion"/>
  <conditionalFormatting sqref="K11:K26">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6">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6"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6"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EDITH JAQUELINE CORDOBA PLAZAS</cp:lastModifiedBy>
  <cp:lastPrinted>2021-08-05T16:35:29Z</cp:lastPrinted>
  <dcterms:created xsi:type="dcterms:W3CDTF">2007-06-14T01:55:06Z</dcterms:created>
  <dcterms:modified xsi:type="dcterms:W3CDTF">2026-08-28T16:51:28Z</dcterms:modified>
</cp:coreProperties>
</file>