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SUS\Downloads\"/>
    </mc:Choice>
  </mc:AlternateContent>
  <xr:revisionPtr revIDLastSave="0" documentId="13_ncr:1_{0CF6FF46-ED30-45FF-9661-7A45D2750987}" xr6:coauthVersionLast="47" xr6:coauthVersionMax="47" xr10:uidLastSave="{00000000-0000-0000-0000-000000000000}"/>
  <bookViews>
    <workbookView xWindow="-110" yWindow="-110" windowWidth="19420" windowHeight="1030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(Entidad)'!$I$11:$I$36</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(Entidad)'!$A$1:$M$50</definedName>
    <definedName name="_xlnm.Print_Area" localSheetId="1">'PROPUESTA ECONOMICA(Proponente)'!$A$1:$M$50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(Entidad)'!$K$45</definedName>
    <definedName name="solver_lhs1" localSheetId="1" hidden="1">'PROPUESTA ECONOMICA(Proponente)'!$K$43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(Entidad)'!$K$45</definedName>
    <definedName name="solver_opt" localSheetId="1" hidden="1">'PROPUESTA ECONOMICA(Proponente)'!$K$43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(Entidad)'!$K$46</definedName>
    <definedName name="solver_rhs1" localSheetId="1" hidden="1">'PROPUESTA ECONOMICA(Proponente)'!$K$44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2" i="269" l="1"/>
  <c r="K33" i="269" s="1"/>
  <c r="K29" i="269"/>
  <c r="K30" i="269" s="1"/>
  <c r="K26" i="269"/>
  <c r="K25" i="269"/>
  <c r="K24" i="269"/>
  <c r="K23" i="269"/>
  <c r="K22" i="269"/>
  <c r="K18" i="269"/>
  <c r="K17" i="269"/>
  <c r="K16" i="269"/>
  <c r="K13" i="269"/>
  <c r="K12" i="269"/>
  <c r="K14" i="269" s="1"/>
  <c r="K47" i="265"/>
  <c r="K34" i="265"/>
  <c r="K35" i="265" s="1"/>
  <c r="K31" i="265"/>
  <c r="K32" i="265" s="1"/>
  <c r="K25" i="265"/>
  <c r="K26" i="265"/>
  <c r="K27" i="265"/>
  <c r="K28" i="265"/>
  <c r="K24" i="265"/>
  <c r="K19" i="265"/>
  <c r="K20" i="265"/>
  <c r="K18" i="265"/>
  <c r="K15" i="265"/>
  <c r="K14" i="265"/>
  <c r="K27" i="269" l="1"/>
  <c r="K20" i="269"/>
  <c r="K16" i="265"/>
  <c r="K22" i="265"/>
  <c r="K29" i="265"/>
  <c r="K36" i="265" l="1"/>
  <c r="K39" i="265" s="1"/>
  <c r="K40" i="265" s="1"/>
  <c r="K34" i="269"/>
</calcChain>
</file>

<file path=xl/sharedStrings.xml><?xml version="1.0" encoding="utf-8"?>
<sst xmlns="http://schemas.openxmlformats.org/spreadsheetml/2006/main" count="203" uniqueCount="115">
  <si>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</si>
  <si>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</si>
  <si>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</si>
  <si>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</si>
  <si>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</si>
  <si>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</si>
  <si>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</si>
  <si>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</si>
  <si>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</si>
  <si>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</si>
  <si>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</si>
  <si>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</si>
  <si>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</si>
  <si>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</si>
  <si>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</si>
  <si>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</si>
  <si>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</si>
  <si>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</si>
  <si>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</si>
  <si>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</si>
  <si>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</si>
  <si>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</si>
  <si>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</si>
  <si>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</si>
  <si>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</si>
  <si>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</si>
  <si>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</si>
  <si>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</si>
  <si>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</si>
  <si>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</si>
  <si>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</si>
  <si>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</si>
  <si>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</si>
  <si>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</si>
  <si>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</si>
  <si>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</si>
  <si>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</si>
  <si>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</si>
  <si>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</si>
  <si>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</si>
  <si>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</si>
  <si>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</si>
  <si>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</si>
  <si>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</si>
  <si>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</si>
  <si>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</si>
  <si>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</si>
  <si>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</si>
  <si>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</si>
  <si>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</si>
  <si>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</si>
  <si>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</si>
  <si>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</si>
  <si>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</si>
  <si>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</si>
  <si>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</si>
  <si>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</si>
  <si>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</si>
  <si>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</si>
  <si>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</si>
  <si>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</si>
  <si>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</si>
  <si>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</si>
  <si>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</si>
  <si>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</si>
  <si>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</si>
  <si>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</si>
  <si>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</si>
  <si>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</si>
  <si>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</si>
  <si>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</si>
  <si>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</si>
  <si>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</si>
  <si>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</si>
  <si>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</si>
  <si>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</si>
  <si>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</si>
  <si>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</si>
  <si>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</si>
  <si>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</si>
  <si>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</si>
  <si>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</si>
  <si>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</si>
  <si>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</si>
  <si>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</si>
  <si>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</si>
  <si>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</si>
  <si>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</si>
  <si>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</si>
  <si>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</si>
  <si>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</si>
  <si>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</si>
  <si>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</si>
  <si>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</si>
  <si>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LOCALIZACION Y REPLANTEO</t>
  </si>
  <si>
    <t>DESCAPOTE A MANO E=0.15M</t>
  </si>
  <si>
    <t>EXCAVACIONES Y RELLENOS</t>
  </si>
  <si>
    <t>EXCAVACION EN MATERIAL COMUN A MANO</t>
  </si>
  <si>
    <t>EXCAVACION EN MATERIAL CONGLOMERADO A MANO</t>
  </si>
  <si>
    <t>RELLENO CON MATERIAL SELECCIONADO DE RIO</t>
  </si>
  <si>
    <t>ESTRUCTURAS EN CONCRETO</t>
  </si>
  <si>
    <t>CONCRETO CICLOPEO DIM 0.40 X 0.45 M</t>
  </si>
  <si>
    <t>VIGA DE CIMENTACION  EN CONCRETO 3000 PSI, DIM 0.30 X 0,40 M</t>
  </si>
  <si>
    <t>COLUMNA EN CONCRETO 3000 PSI, DIM 0.30 X 0.30 M</t>
  </si>
  <si>
    <t>VIGA AEREA EN CONCRETO 3000 PSI, DIM 0.30 X 0.40 M</t>
  </si>
  <si>
    <t>ALFAJÍA EN CONCRETO 2500 PSI DIM 0.35 X 0.05 M</t>
  </si>
  <si>
    <t>ACERO DE REFUERZO</t>
  </si>
  <si>
    <t>ACERO DE REFUERZO PDR 60</t>
  </si>
  <si>
    <t>MAMPOSTERIA</t>
  </si>
  <si>
    <t>MURO EN LADRILLO A LA VISTA</t>
  </si>
  <si>
    <t>ML</t>
  </si>
  <si>
    <t>M2</t>
  </si>
  <si>
    <t>M3</t>
  </si>
  <si>
    <t>KG</t>
  </si>
  <si>
    <t>COSTO PGIO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</si>
</sst>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
    <numFmt numFmtId="202" formatCode="_-[$$-240A]\ * #,##0.00_-;\-[$$-240A]\ * #,##0.00_-;_-[$$-240A]\ *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name val="Arial"/>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201" fontId="42" fillId="24" borderId="39" xfId="73" applyNumberFormat="1" applyFont="1" applyFill="1" applyBorder="1" applyAlignment="1">
      <alignment vertical="center"/>
    </xf>
    <xf numFmtId="0" fontId="39" fillId="0" borderId="14" xfId="89" applyFont="1" applyBorder="1" applyAlignment="1">
      <alignment horizontal="left" wrapText="1"/>
    </xf>
    <xf numFmtId="0" fontId="42" fillId="24" borderId="41" xfId="73" applyFont="1" applyFill="1" applyBorder="1" applyAlignment="1">
      <alignment horizontal="left" vertical="center" wrapText="1"/>
    </xf>
    <xf numFmtId="0" fontId="39" fillId="0" borderId="18" xfId="126" applyFont="1" applyBorder="1" applyAlignment="1">
      <alignment horizontal="left" vertical="center" wrapText="1"/>
    </xf>
    <xf numFmtId="0" fontId="39" fillId="0" borderId="18" xfId="73" applyFont="1" applyBorder="1" applyAlignment="1">
      <alignment horizontal="left" vertical="center"/>
    </xf>
    <xf numFmtId="186" fontId="49" fillId="0" borderId="18" xfId="40" applyNumberFormat="1" applyFont="1" applyFill="1" applyBorder="1" applyAlignment="1">
      <alignment horizontal="center" vertical="center" wrapText="1"/>
    </xf>
    <xf numFmtId="186" fontId="50" fillId="24" borderId="42" xfId="73" applyNumberFormat="1" applyFont="1" applyFill="1" applyBorder="1" applyAlignment="1">
      <alignment vertical="center"/>
    </xf>
    <xf numFmtId="176" fontId="50" fillId="0" borderId="38" xfId="39" applyNumberFormat="1" applyFont="1" applyBorder="1" applyAlignment="1">
      <alignment horizontal="right" vertical="center"/>
    </xf>
    <xf numFmtId="176" fontId="50" fillId="0" borderId="48" xfId="39" applyNumberFormat="1" applyFont="1" applyBorder="1" applyAlignment="1">
      <alignment horizontal="right" vertical="center"/>
    </xf>
    <xf numFmtId="180" fontId="50" fillId="0" borderId="30" xfId="129" applyNumberFormat="1" applyFont="1" applyBorder="1" applyAlignment="1">
      <alignment vertical="center"/>
    </xf>
    <xf numFmtId="202" fontId="39" fillId="0" borderId="0" xfId="90" applyNumberFormat="1" applyFont="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50"/>
  <sheetViews>
    <sheetView showGridLines="0" view="pageBreakPreview" zoomScale="55" zoomScaleNormal="55" zoomScaleSheetLayoutView="55" zoomScalePageLayoutView="70" workbookViewId="0">
      <selection activeCell="K39" sqref="K39"/>
    </sheetView>
  </sheetViews>
  <sheetFormatPr baseColWidth="10" defaultColWidth="11.453125" defaultRowHeight="13.5"/>
  <cols>
    <col min="1" max="2" width="4.453125" style="1" customWidth="1"/>
    <col min="3" max="3" width="14.7265625" style="1" customWidth="1"/>
    <col min="4" max="4" width="10.6328125" style="1" customWidth="1"/>
    <col min="5" max="5" width="16.1796875" style="5" customWidth="1"/>
    <col min="6" max="6" width="17.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4.453125" style="1" customWidth="1"/>
    <col min="14" max="14" width="11.453125" style="1"/>
    <col min="15" max="15" width="21.26953125" style="1" bestFit="1" customWidth="1"/>
    <col min="16" max="16384" width="11.453125" style="1"/>
  </cols>
  <sheetData>
    <row r="1" spans="2:12">
      <c r="B1" s="219" t="s">
        <v>0</v>
      </c>
      <c r="C1" s="219"/>
      <c r="D1" s="219"/>
      <c r="E1" s="219"/>
      <c r="F1" s="219"/>
      <c r="G1" s="219"/>
    </row>
    <row r="2" spans="2:12">
      <c r="B2" s="219" t="s">
        <v>1</v>
      </c>
      <c r="C2" s="219"/>
      <c r="D2" s="219"/>
      <c r="E2" s="219"/>
    </row>
    <row r="3" spans="2:12" ht="14" thickBot="1">
      <c r="B3" s="6"/>
      <c r="C3" s="7"/>
      <c r="D3" s="6"/>
      <c r="E3" s="7"/>
    </row>
    <row r="4" spans="2:12" ht="14.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13" t="s">
        <v>4</v>
      </c>
      <c r="D7" s="214"/>
      <c r="E7" s="214"/>
      <c r="F7" s="214"/>
      <c r="G7" s="214"/>
      <c r="H7" s="214"/>
      <c r="I7" s="214"/>
      <c r="J7" s="214"/>
      <c r="K7" s="215"/>
      <c r="L7" s="10"/>
    </row>
    <row r="8" spans="2:12">
      <c r="B8" s="8"/>
      <c r="C8" s="213"/>
      <c r="D8" s="214"/>
      <c r="E8" s="214"/>
      <c r="F8" s="214"/>
      <c r="G8" s="214"/>
      <c r="H8" s="214"/>
      <c r="I8" s="214"/>
      <c r="J8" s="214"/>
      <c r="K8" s="215"/>
      <c r="L8" s="4"/>
    </row>
    <row r="9" spans="2:12" ht="34.5" customHeight="1">
      <c r="B9" s="8"/>
      <c r="C9" s="216" t="s">
        <v>5</v>
      </c>
      <c r="D9" s="217"/>
      <c r="E9" s="217"/>
      <c r="F9" s="217"/>
      <c r="G9" s="217"/>
      <c r="H9" s="217"/>
      <c r="I9" s="217"/>
      <c r="J9" s="217"/>
      <c r="K9" s="218"/>
      <c r="L9" s="4"/>
    </row>
    <row r="10" spans="2:12" ht="30" customHeight="1" thickBot="1">
      <c r="B10" s="3"/>
      <c r="C10" s="192"/>
      <c r="D10" s="193"/>
      <c r="E10" s="193"/>
      <c r="F10" s="193"/>
      <c r="G10" s="193"/>
      <c r="H10" s="193"/>
      <c r="I10" s="193"/>
      <c r="J10" s="193"/>
      <c r="K10" s="194"/>
      <c r="L10" s="4"/>
    </row>
    <row r="11" spans="2:12" ht="30" customHeight="1">
      <c r="B11" s="3"/>
      <c r="C11" s="210" t="s">
        <v>6</v>
      </c>
      <c r="D11" s="204" t="s">
        <v>7</v>
      </c>
      <c r="E11" s="212" t="s">
        <v>8</v>
      </c>
      <c r="F11" s="212"/>
      <c r="G11" s="210" t="s">
        <v>9</v>
      </c>
      <c r="H11" s="204" t="s">
        <v>10</v>
      </c>
      <c r="I11" s="204" t="s">
        <v>11</v>
      </c>
      <c r="J11" s="206" t="s">
        <v>12</v>
      </c>
      <c r="K11" s="208" t="s">
        <v>13</v>
      </c>
      <c r="L11" s="4"/>
    </row>
    <row r="12" spans="2:12" ht="30" customHeight="1" thickBot="1">
      <c r="B12" s="3"/>
      <c r="C12" s="211"/>
      <c r="D12" s="205"/>
      <c r="E12" s="11" t="s">
        <v>14</v>
      </c>
      <c r="F12" s="11" t="s">
        <v>15</v>
      </c>
      <c r="G12" s="211"/>
      <c r="H12" s="205"/>
      <c r="I12" s="205"/>
      <c r="J12" s="207"/>
      <c r="K12" s="209"/>
      <c r="L12" s="4"/>
    </row>
    <row r="13" spans="2:12" ht="30" customHeight="1" thickBot="1">
      <c r="B13" s="3"/>
      <c r="C13" s="164">
        <v>1</v>
      </c>
      <c r="D13" s="13"/>
      <c r="E13" s="13"/>
      <c r="F13" s="13"/>
      <c r="G13" s="13" t="s">
        <v>93</v>
      </c>
      <c r="H13" s="13"/>
      <c r="I13" s="13"/>
      <c r="J13" s="13"/>
      <c r="K13" s="14"/>
      <c r="L13" s="4"/>
    </row>
    <row r="14" spans="2:12" ht="30" customHeight="1">
      <c r="B14" s="3"/>
      <c r="C14" s="15"/>
      <c r="D14" s="15">
        <v>1.01</v>
      </c>
      <c r="E14" s="16"/>
      <c r="F14" s="15"/>
      <c r="G14" s="25" t="s">
        <v>94</v>
      </c>
      <c r="H14" s="16" t="s">
        <v>110</v>
      </c>
      <c r="I14" s="16">
        <v>90.39</v>
      </c>
      <c r="J14" s="19">
        <v>7884</v>
      </c>
      <c r="K14" s="20">
        <f>ROUND(+I14*J14,0)</f>
        <v>712635</v>
      </c>
      <c r="L14" s="4"/>
    </row>
    <row r="15" spans="2:12" ht="30" customHeight="1">
      <c r="B15" s="3"/>
      <c r="C15" s="15"/>
      <c r="D15" s="15">
        <v>1.02</v>
      </c>
      <c r="E15" s="16"/>
      <c r="F15" s="15"/>
      <c r="G15" s="25" t="s">
        <v>95</v>
      </c>
      <c r="H15" s="16" t="s">
        <v>111</v>
      </c>
      <c r="I15" s="16">
        <v>108.47</v>
      </c>
      <c r="J15" s="19">
        <v>11098</v>
      </c>
      <c r="K15" s="20">
        <f>ROUND(+I15*J15,0)</f>
        <v>1203800</v>
      </c>
      <c r="L15" s="4"/>
    </row>
    <row r="16" spans="2:12" ht="30" customHeight="1" thickBot="1">
      <c r="B16" s="3"/>
      <c r="C16" s="21" t="s">
        <v>16</v>
      </c>
      <c r="D16" s="22"/>
      <c r="E16" s="22"/>
      <c r="F16" s="22"/>
      <c r="G16" s="23"/>
      <c r="H16" s="22"/>
      <c r="I16" s="18"/>
      <c r="J16" s="24"/>
      <c r="K16" s="171">
        <f>ROUND(SUM(K14:K15),0)</f>
        <v>1916435</v>
      </c>
      <c r="L16" s="4"/>
    </row>
    <row r="17" spans="2:12" ht="30" customHeight="1" thickBot="1">
      <c r="B17" s="3"/>
      <c r="C17" s="12">
        <v>2</v>
      </c>
      <c r="D17" s="13"/>
      <c r="E17" s="13"/>
      <c r="F17" s="13"/>
      <c r="G17" s="13" t="s">
        <v>96</v>
      </c>
      <c r="H17" s="13"/>
      <c r="I17" s="13"/>
      <c r="J17" s="13"/>
      <c r="K17" s="14"/>
      <c r="L17" s="4"/>
    </row>
    <row r="18" spans="2:12" ht="30" customHeight="1">
      <c r="B18" s="3"/>
      <c r="C18" s="15"/>
      <c r="D18" s="15">
        <v>2.0099999999999998</v>
      </c>
      <c r="E18" s="16"/>
      <c r="F18" s="16"/>
      <c r="G18" s="17" t="s">
        <v>97</v>
      </c>
      <c r="H18" s="16" t="s">
        <v>112</v>
      </c>
      <c r="I18" s="16">
        <v>21.69</v>
      </c>
      <c r="J18" s="19">
        <v>83363</v>
      </c>
      <c r="K18" s="20">
        <f>ROUND(+I18*J18,0)</f>
        <v>1808143</v>
      </c>
      <c r="L18" s="4"/>
    </row>
    <row r="19" spans="2:12" ht="30" customHeight="1">
      <c r="B19" s="3"/>
      <c r="C19" s="15"/>
      <c r="D19" s="15">
        <v>2.02</v>
      </c>
      <c r="E19" s="16"/>
      <c r="F19" s="16"/>
      <c r="G19" s="17" t="s">
        <v>98</v>
      </c>
      <c r="H19" s="16" t="s">
        <v>112</v>
      </c>
      <c r="I19" s="16">
        <v>28.92</v>
      </c>
      <c r="J19" s="19">
        <v>102798</v>
      </c>
      <c r="K19" s="20">
        <f t="shared" ref="K19:K20" si="0">ROUND(+I19*J19,0)</f>
        <v>2972918</v>
      </c>
      <c r="L19" s="4"/>
    </row>
    <row r="20" spans="2:12" ht="30" customHeight="1">
      <c r="B20" s="3"/>
      <c r="C20" s="15"/>
      <c r="D20" s="15">
        <v>2.0299999999999998</v>
      </c>
      <c r="E20" s="27"/>
      <c r="F20" s="27"/>
      <c r="G20" s="33" t="s">
        <v>99</v>
      </c>
      <c r="H20" s="27" t="s">
        <v>112</v>
      </c>
      <c r="I20" s="27">
        <v>18.079999999999998</v>
      </c>
      <c r="J20" s="19">
        <v>182151</v>
      </c>
      <c r="K20" s="20">
        <f t="shared" si="0"/>
        <v>3293290</v>
      </c>
      <c r="L20" s="4"/>
    </row>
    <row r="21" spans="2:12" ht="30" customHeight="1">
      <c r="B21" s="3"/>
      <c r="C21" s="15"/>
      <c r="D21" s="17"/>
      <c r="E21" s="16"/>
      <c r="F21" s="16"/>
      <c r="G21" s="25"/>
      <c r="H21" s="16"/>
      <c r="I21" s="18"/>
      <c r="J21" s="19"/>
      <c r="K21" s="26"/>
      <c r="L21" s="4"/>
    </row>
    <row r="22" spans="2:12" ht="30" customHeight="1" thickBot="1">
      <c r="B22" s="3"/>
      <c r="C22" s="21" t="s">
        <v>16</v>
      </c>
      <c r="D22" s="165"/>
      <c r="E22" s="29"/>
      <c r="F22" s="28"/>
      <c r="G22" s="28"/>
      <c r="H22" s="28"/>
      <c r="I22" s="18"/>
      <c r="J22" s="28"/>
      <c r="K22" s="171">
        <f>ROUND(SUM(K18:K21),0)</f>
        <v>8074351</v>
      </c>
      <c r="L22" s="4"/>
    </row>
    <row r="23" spans="2:12" ht="30" customHeight="1" thickBot="1">
      <c r="B23" s="3"/>
      <c r="C23" s="12">
        <v>3</v>
      </c>
      <c r="D23" s="166"/>
      <c r="E23" s="13"/>
      <c r="F23" s="13"/>
      <c r="G23" s="13" t="s">
        <v>100</v>
      </c>
      <c r="H23" s="13"/>
      <c r="I23" s="13"/>
      <c r="J23" s="13"/>
      <c r="K23" s="14"/>
      <c r="L23" s="4"/>
    </row>
    <row r="24" spans="2:12" ht="30" customHeight="1">
      <c r="B24" s="3"/>
      <c r="C24" s="15"/>
      <c r="D24" s="15">
        <v>3.01</v>
      </c>
      <c r="E24" s="30"/>
      <c r="F24" s="30"/>
      <c r="G24" s="31" t="s">
        <v>101</v>
      </c>
      <c r="H24" s="30" t="s">
        <v>112</v>
      </c>
      <c r="I24" s="30">
        <v>16.27</v>
      </c>
      <c r="J24" s="19">
        <v>762167</v>
      </c>
      <c r="K24" s="20">
        <f>ROUND(+I24*J24,0)</f>
        <v>12400457</v>
      </c>
      <c r="L24" s="4"/>
    </row>
    <row r="25" spans="2:12" ht="30" customHeight="1">
      <c r="B25" s="3"/>
      <c r="C25" s="15"/>
      <c r="D25" s="15">
        <v>3.02</v>
      </c>
      <c r="E25" s="32"/>
      <c r="F25" s="32"/>
      <c r="G25" s="167" t="s">
        <v>102</v>
      </c>
      <c r="H25" s="32" t="s">
        <v>110</v>
      </c>
      <c r="I25" s="32">
        <v>90.39</v>
      </c>
      <c r="J25" s="19">
        <v>202648</v>
      </c>
      <c r="K25" s="20">
        <f t="shared" ref="K25:K28" si="1">ROUND(+I25*J25,0)</f>
        <v>18317353</v>
      </c>
      <c r="L25" s="4"/>
    </row>
    <row r="26" spans="2:12" ht="30" customHeight="1">
      <c r="B26" s="3"/>
      <c r="C26" s="15"/>
      <c r="D26" s="15">
        <v>3.03</v>
      </c>
      <c r="E26" s="30"/>
      <c r="F26" s="30"/>
      <c r="G26" s="31" t="s">
        <v>103</v>
      </c>
      <c r="H26" s="30" t="s">
        <v>110</v>
      </c>
      <c r="I26" s="30">
        <v>70</v>
      </c>
      <c r="J26" s="19">
        <v>181101</v>
      </c>
      <c r="K26" s="20">
        <f t="shared" si="1"/>
        <v>12677070</v>
      </c>
      <c r="L26" s="4"/>
    </row>
    <row r="27" spans="2:12" ht="30" customHeight="1">
      <c r="B27" s="3"/>
      <c r="C27" s="15"/>
      <c r="D27" s="15">
        <v>3.04</v>
      </c>
      <c r="E27" s="27"/>
      <c r="F27" s="27"/>
      <c r="G27" s="33" t="s">
        <v>104</v>
      </c>
      <c r="H27" s="27" t="s">
        <v>110</v>
      </c>
      <c r="I27" s="27">
        <v>90.39</v>
      </c>
      <c r="J27" s="19">
        <v>217617</v>
      </c>
      <c r="K27" s="20">
        <f t="shared" si="1"/>
        <v>19670401</v>
      </c>
      <c r="L27" s="4"/>
    </row>
    <row r="28" spans="2:12" ht="30" customHeight="1">
      <c r="B28" s="3"/>
      <c r="C28" s="15"/>
      <c r="D28" s="15">
        <v>3.05</v>
      </c>
      <c r="E28" s="30"/>
      <c r="F28" s="30"/>
      <c r="G28" s="31" t="s">
        <v>105</v>
      </c>
      <c r="H28" s="30" t="s">
        <v>110</v>
      </c>
      <c r="I28" s="30">
        <v>90.39</v>
      </c>
      <c r="J28" s="34">
        <v>75269</v>
      </c>
      <c r="K28" s="20">
        <f t="shared" si="1"/>
        <v>6803565</v>
      </c>
      <c r="L28" s="4"/>
    </row>
    <row r="29" spans="2:12" ht="30" customHeight="1" thickBot="1">
      <c r="B29" s="3"/>
      <c r="C29" s="35" t="s">
        <v>16</v>
      </c>
      <c r="D29" s="36"/>
      <c r="E29" s="36"/>
      <c r="F29" s="36"/>
      <c r="G29" s="37"/>
      <c r="H29" s="36"/>
      <c r="I29" s="18"/>
      <c r="J29" s="38"/>
      <c r="K29" s="172">
        <f>SUM(K24:K28)</f>
        <v>69868846</v>
      </c>
      <c r="L29" s="4"/>
    </row>
    <row r="30" spans="2:12" ht="30" customHeight="1" thickBot="1">
      <c r="B30" s="3"/>
      <c r="C30" s="12">
        <v>4</v>
      </c>
      <c r="D30" s="13" t="s">
        <v>106</v>
      </c>
      <c r="E30" s="13"/>
      <c r="F30" s="13"/>
      <c r="G30" s="13"/>
      <c r="H30" s="13"/>
      <c r="I30" s="13"/>
      <c r="J30" s="13"/>
      <c r="K30" s="14"/>
      <c r="L30" s="4"/>
    </row>
    <row r="31" spans="2:12" ht="30" customHeight="1">
      <c r="B31" s="3"/>
      <c r="C31" s="15"/>
      <c r="D31" s="168">
        <v>4.01</v>
      </c>
      <c r="E31" s="30"/>
      <c r="F31" s="30"/>
      <c r="G31" s="31" t="s">
        <v>107</v>
      </c>
      <c r="H31" s="30" t="s">
        <v>113</v>
      </c>
      <c r="I31" s="18">
        <v>4642</v>
      </c>
      <c r="J31" s="19">
        <v>10805</v>
      </c>
      <c r="K31" s="20">
        <f t="shared" ref="K31" si="2">ROUND(+I31*J31,0)</f>
        <v>50156810</v>
      </c>
      <c r="L31" s="4"/>
    </row>
    <row r="32" spans="2:12" ht="30" customHeight="1" thickBot="1">
      <c r="B32" s="3"/>
      <c r="C32" s="21" t="s">
        <v>16</v>
      </c>
      <c r="D32" s="39"/>
      <c r="E32" s="39"/>
      <c r="F32" s="39"/>
      <c r="G32" s="40"/>
      <c r="H32" s="41"/>
      <c r="I32" s="18"/>
      <c r="J32" s="24"/>
      <c r="K32" s="171">
        <f>ROUND(SUM(K31),0)</f>
        <v>50156810</v>
      </c>
      <c r="L32" s="4"/>
    </row>
    <row r="33" spans="2:15" ht="30" customHeight="1" thickBot="1">
      <c r="B33" s="3"/>
      <c r="C33" s="12">
        <v>5</v>
      </c>
      <c r="D33" s="13" t="s">
        <v>108</v>
      </c>
      <c r="E33" s="13"/>
      <c r="F33" s="13"/>
      <c r="G33" s="13"/>
      <c r="H33" s="13"/>
      <c r="I33" s="13"/>
      <c r="J33" s="13"/>
      <c r="K33" s="14"/>
      <c r="L33" s="4"/>
    </row>
    <row r="34" spans="2:15" ht="30" customHeight="1">
      <c r="B34" s="3"/>
      <c r="C34" s="15"/>
      <c r="D34" s="168">
        <v>5.01</v>
      </c>
      <c r="E34" s="30"/>
      <c r="F34" s="30"/>
      <c r="G34" s="168" t="s">
        <v>109</v>
      </c>
      <c r="H34" s="30" t="s">
        <v>111</v>
      </c>
      <c r="I34" s="30">
        <v>186.33</v>
      </c>
      <c r="J34" s="169">
        <v>212992</v>
      </c>
      <c r="K34" s="20">
        <f t="shared" ref="K34" si="3">ROUND(+I34*J34,0)</f>
        <v>39686799</v>
      </c>
      <c r="L34" s="4"/>
    </row>
    <row r="35" spans="2:15" ht="30" customHeight="1" thickBot="1">
      <c r="B35" s="3"/>
      <c r="C35" s="21" t="s">
        <v>16</v>
      </c>
      <c r="D35" s="39"/>
      <c r="E35" s="39"/>
      <c r="F35" s="39"/>
      <c r="G35" s="42"/>
      <c r="H35" s="41"/>
      <c r="I35" s="18"/>
      <c r="J35" s="24"/>
      <c r="K35" s="171">
        <f>ROUND(SUM(K34:K34),0)</f>
        <v>39686799</v>
      </c>
      <c r="L35" s="4"/>
    </row>
    <row r="36" spans="2:15" s="43" customFormat="1" ht="30" customHeight="1" thickBot="1">
      <c r="B36" s="44"/>
      <c r="C36" s="195" t="s">
        <v>17</v>
      </c>
      <c r="D36" s="196"/>
      <c r="E36" s="196"/>
      <c r="F36" s="196"/>
      <c r="G36" s="196"/>
      <c r="H36" s="196"/>
      <c r="I36" s="196"/>
      <c r="J36" s="197"/>
      <c r="K36" s="170">
        <f>+K16+K22+K29+K32+K35</f>
        <v>169703241</v>
      </c>
      <c r="L36" s="45"/>
    </row>
    <row r="37" spans="2:15" s="43" customFormat="1" ht="14" thickBot="1">
      <c r="B37" s="44"/>
      <c r="C37" s="46"/>
      <c r="D37" s="46"/>
      <c r="E37" s="46"/>
      <c r="F37" s="46"/>
      <c r="G37" s="46"/>
      <c r="H37" s="46"/>
      <c r="I37" s="46"/>
      <c r="J37" s="46"/>
      <c r="K37" s="47"/>
      <c r="L37" s="45"/>
    </row>
    <row r="38" spans="2:15" s="43" customFormat="1" ht="30" customHeight="1">
      <c r="B38" s="44"/>
      <c r="C38" s="48"/>
      <c r="D38" s="49"/>
      <c r="E38" s="48"/>
      <c r="F38" s="48"/>
      <c r="G38" s="201" t="s">
        <v>114</v>
      </c>
      <c r="H38" s="202"/>
      <c r="I38" s="203"/>
      <c r="J38" s="50"/>
      <c r="K38" s="51">
        <v>15440900</v>
      </c>
      <c r="L38" s="45"/>
    </row>
    <row r="39" spans="2:15" s="43" customFormat="1" ht="30" customHeight="1" thickBot="1">
      <c r="B39" s="44"/>
      <c r="C39" s="48"/>
      <c r="D39" s="52"/>
      <c r="E39" s="52"/>
      <c r="F39" s="52"/>
      <c r="G39" s="56" t="s">
        <v>18</v>
      </c>
      <c r="H39" s="53"/>
      <c r="I39" s="54"/>
      <c r="J39" s="55"/>
      <c r="K39" s="173">
        <f>+K36+K38</f>
        <v>185144141</v>
      </c>
      <c r="L39" s="45"/>
      <c r="O39" s="174"/>
    </row>
    <row r="40" spans="2:15" s="43" customFormat="1" ht="30" customHeight="1" thickBot="1">
      <c r="B40" s="44"/>
      <c r="C40" s="48"/>
      <c r="D40" s="49"/>
      <c r="E40" s="48"/>
      <c r="F40" s="48"/>
      <c r="G40" s="57" t="s">
        <v>19</v>
      </c>
      <c r="H40" s="58"/>
      <c r="I40" s="59"/>
      <c r="J40" s="60"/>
      <c r="K40" s="170">
        <f>+K39</f>
        <v>185144141</v>
      </c>
      <c r="L40" s="45"/>
    </row>
    <row r="41" spans="2:15" s="43" customFormat="1" ht="14" thickBot="1">
      <c r="B41" s="44"/>
      <c r="C41" s="48"/>
      <c r="D41" s="49"/>
      <c r="E41" s="49"/>
      <c r="F41" s="49"/>
      <c r="G41" s="48"/>
      <c r="H41" s="48"/>
      <c r="I41" s="61"/>
      <c r="J41" s="62"/>
      <c r="K41" s="63"/>
      <c r="L41" s="45"/>
    </row>
    <row r="42" spans="2:15" s="43" customFormat="1">
      <c r="B42" s="44"/>
      <c r="C42" s="64"/>
      <c r="D42" s="199"/>
      <c r="E42" s="199"/>
      <c r="F42" s="199"/>
      <c r="G42" s="199"/>
      <c r="H42" s="199"/>
      <c r="I42" s="199"/>
      <c r="J42" s="199"/>
      <c r="K42" s="200"/>
      <c r="L42" s="65"/>
    </row>
    <row r="43" spans="2:15" s="43" customFormat="1" ht="46.5" customHeight="1">
      <c r="B43" s="44"/>
      <c r="C43" s="177" t="s">
        <v>20</v>
      </c>
      <c r="D43" s="178"/>
      <c r="E43" s="178"/>
      <c r="F43" s="178"/>
      <c r="G43" s="178"/>
      <c r="H43" s="198" t="s">
        <v>9</v>
      </c>
      <c r="I43" s="198"/>
      <c r="J43" s="198"/>
      <c r="K43" s="66" t="s">
        <v>21</v>
      </c>
      <c r="L43" s="67"/>
    </row>
    <row r="44" spans="2:15" s="43" customFormat="1" ht="32.25" customHeight="1">
      <c r="B44" s="44"/>
      <c r="C44" s="177" t="s">
        <v>22</v>
      </c>
      <c r="D44" s="178"/>
      <c r="E44" s="178"/>
      <c r="F44" s="178"/>
      <c r="G44" s="178"/>
      <c r="H44" s="182" t="s">
        <v>23</v>
      </c>
      <c r="I44" s="182"/>
      <c r="J44" s="68" t="s">
        <v>24</v>
      </c>
      <c r="K44" s="69">
        <v>0.2</v>
      </c>
      <c r="L44" s="67"/>
    </row>
    <row r="45" spans="2:15" s="43" customFormat="1" ht="30" customHeight="1">
      <c r="B45" s="44"/>
      <c r="C45" s="177" t="s">
        <v>25</v>
      </c>
      <c r="D45" s="178"/>
      <c r="E45" s="178"/>
      <c r="F45" s="178"/>
      <c r="G45" s="178"/>
      <c r="H45" s="179" t="s">
        <v>26</v>
      </c>
      <c r="I45" s="180"/>
      <c r="J45" s="68" t="s">
        <v>27</v>
      </c>
      <c r="K45" s="69">
        <v>0</v>
      </c>
      <c r="L45" s="67"/>
    </row>
    <row r="46" spans="2:15" s="43" customFormat="1" ht="58.5" customHeight="1">
      <c r="B46" s="44"/>
      <c r="C46" s="183"/>
      <c r="D46" s="184"/>
      <c r="E46" s="184"/>
      <c r="F46" s="184"/>
      <c r="G46" s="185"/>
      <c r="H46" s="181" t="s">
        <v>28</v>
      </c>
      <c r="I46" s="182"/>
      <c r="J46" s="68" t="s">
        <v>29</v>
      </c>
      <c r="K46" s="69">
        <v>0.05</v>
      </c>
      <c r="L46" s="45"/>
    </row>
    <row r="47" spans="2:15" ht="39" customHeight="1">
      <c r="B47" s="3"/>
      <c r="C47" s="186"/>
      <c r="D47" s="187"/>
      <c r="E47" s="187"/>
      <c r="F47" s="187"/>
      <c r="G47" s="188"/>
      <c r="H47" s="182" t="s">
        <v>30</v>
      </c>
      <c r="I47" s="182"/>
      <c r="J47" s="68" t="s">
        <v>31</v>
      </c>
      <c r="K47" s="69">
        <f>+K44+K45+K46</f>
        <v>0.25</v>
      </c>
      <c r="L47" s="4"/>
    </row>
    <row r="48" spans="2:15" ht="47.25" customHeight="1" thickBot="1">
      <c r="B48" s="3"/>
      <c r="C48" s="189"/>
      <c r="D48" s="190"/>
      <c r="E48" s="190"/>
      <c r="F48" s="190"/>
      <c r="G48" s="191"/>
      <c r="H48" s="175"/>
      <c r="I48" s="175"/>
      <c r="J48" s="175"/>
      <c r="K48" s="176"/>
      <c r="L48" s="4"/>
    </row>
    <row r="49" spans="2:12" ht="14" thickBot="1">
      <c r="B49" s="70"/>
      <c r="C49" s="71"/>
      <c r="D49" s="71"/>
      <c r="E49" s="72"/>
      <c r="F49" s="71"/>
      <c r="G49" s="73"/>
      <c r="H49" s="71"/>
      <c r="I49" s="71"/>
      <c r="J49" s="71"/>
      <c r="K49" s="71"/>
      <c r="L49" s="74"/>
    </row>
    <row r="50" spans="2:12" ht="14" thickTop="1"/>
  </sheetData>
  <mergeCells count="29">
    <mergeCell ref="C7:K8"/>
    <mergeCell ref="C9:K9"/>
    <mergeCell ref="B1:G1"/>
    <mergeCell ref="B2:E2"/>
    <mergeCell ref="B4:L4"/>
    <mergeCell ref="C5:K5"/>
    <mergeCell ref="C6:K6"/>
    <mergeCell ref="C44:G44"/>
    <mergeCell ref="C10:K10"/>
    <mergeCell ref="C36:J36"/>
    <mergeCell ref="C43:G43"/>
    <mergeCell ref="H43:J43"/>
    <mergeCell ref="H44:I44"/>
    <mergeCell ref="D42:K42"/>
    <mergeCell ref="G38:I38"/>
    <mergeCell ref="I11:I12"/>
    <mergeCell ref="J11:J12"/>
    <mergeCell ref="K11:K12"/>
    <mergeCell ref="C11:C12"/>
    <mergeCell ref="D11:D12"/>
    <mergeCell ref="G11:G12"/>
    <mergeCell ref="H11:H12"/>
    <mergeCell ref="E11:F11"/>
    <mergeCell ref="H48:K48"/>
    <mergeCell ref="C45:G45"/>
    <mergeCell ref="H45:I45"/>
    <mergeCell ref="H46:I46"/>
    <mergeCell ref="H47:I47"/>
    <mergeCell ref="C46:G4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50"/>
  <sheetViews>
    <sheetView showGridLines="0" tabSelected="1" view="pageBreakPreview" topLeftCell="A25" zoomScale="70" zoomScaleNormal="100" zoomScaleSheetLayoutView="70" zoomScalePageLayoutView="145" workbookViewId="0">
      <selection activeCell="C7" sqref="C7:K8"/>
    </sheetView>
  </sheetViews>
  <sheetFormatPr baseColWidth="10" defaultColWidth="11.453125" defaultRowHeight="13.5"/>
  <cols>
    <col min="1" max="2" width="2.81640625" style="1" customWidth="1"/>
    <col min="3" max="3" width="11.1796875" style="1" customWidth="1"/>
    <col min="4" max="4" width="22.453125" style="1" customWidth="1"/>
    <col min="5" max="5" width="7" style="5" customWidth="1"/>
    <col min="6" max="6" width="7.726562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2:12">
      <c r="B1" s="219" t="s">
        <v>0</v>
      </c>
      <c r="C1" s="219"/>
      <c r="D1" s="219"/>
      <c r="E1" s="219"/>
      <c r="F1" s="219"/>
      <c r="G1" s="219"/>
    </row>
    <row r="2" spans="2:12">
      <c r="B2" s="219" t="s">
        <v>1</v>
      </c>
      <c r="C2" s="219"/>
      <c r="D2" s="219"/>
      <c r="E2" s="219"/>
    </row>
    <row r="3" spans="2:12" ht="14" thickBot="1">
      <c r="C3" s="6"/>
      <c r="D3" s="7"/>
      <c r="E3" s="6"/>
      <c r="F3" s="7"/>
    </row>
    <row r="4" spans="2:12" ht="14.5" thickTop="1" thickBot="1">
      <c r="B4" s="220"/>
      <c r="C4" s="221"/>
      <c r="D4" s="221"/>
      <c r="E4" s="221"/>
      <c r="F4" s="221"/>
      <c r="G4" s="221"/>
      <c r="H4" s="221"/>
      <c r="I4" s="221"/>
      <c r="J4" s="221"/>
      <c r="K4" s="221"/>
      <c r="L4" s="222"/>
    </row>
    <row r="5" spans="2:12" ht="31.5" customHeight="1">
      <c r="B5" s="3"/>
      <c r="C5" s="228" t="s">
        <v>2</v>
      </c>
      <c r="D5" s="229"/>
      <c r="E5" s="229"/>
      <c r="F5" s="229"/>
      <c r="G5" s="229"/>
      <c r="H5" s="229"/>
      <c r="I5" s="229"/>
      <c r="J5" s="229"/>
      <c r="K5" s="230"/>
      <c r="L5" s="4"/>
    </row>
    <row r="6" spans="2:12">
      <c r="B6" s="3"/>
      <c r="C6" s="231" t="s">
        <v>32</v>
      </c>
      <c r="D6" s="232"/>
      <c r="E6" s="232"/>
      <c r="F6" s="232"/>
      <c r="G6" s="232"/>
      <c r="H6" s="232"/>
      <c r="I6" s="232"/>
      <c r="J6" s="232"/>
      <c r="K6" s="233"/>
      <c r="L6" s="4"/>
    </row>
    <row r="7" spans="2:12" s="2" customFormat="1">
      <c r="B7" s="75"/>
      <c r="C7" s="234" t="s">
        <v>33</v>
      </c>
      <c r="D7" s="234"/>
      <c r="E7" s="234"/>
      <c r="F7" s="234"/>
      <c r="G7" s="234"/>
      <c r="H7" s="234"/>
      <c r="I7" s="234"/>
      <c r="J7" s="234"/>
      <c r="K7" s="234"/>
      <c r="L7" s="10"/>
    </row>
    <row r="8" spans="2:12" ht="105.75" customHeight="1">
      <c r="B8" s="3"/>
      <c r="C8" s="234"/>
      <c r="D8" s="234"/>
      <c r="E8" s="234"/>
      <c r="F8" s="234"/>
      <c r="G8" s="234"/>
      <c r="H8" s="234"/>
      <c r="I8" s="234"/>
      <c r="J8" s="234"/>
      <c r="K8" s="234"/>
      <c r="L8" s="4"/>
    </row>
    <row r="9" spans="2:12" ht="34.5" customHeight="1">
      <c r="B9" s="3"/>
      <c r="C9" s="235" t="s">
        <v>34</v>
      </c>
      <c r="D9" s="217"/>
      <c r="E9" s="217"/>
      <c r="F9" s="217"/>
      <c r="G9" s="217"/>
      <c r="H9" s="217"/>
      <c r="I9" s="217"/>
      <c r="J9" s="217"/>
      <c r="K9" s="236"/>
      <c r="L9" s="4"/>
    </row>
    <row r="10" spans="2:12" ht="30" customHeight="1" thickBot="1">
      <c r="B10" s="3"/>
      <c r="C10" s="192"/>
      <c r="D10" s="193"/>
      <c r="E10" s="193"/>
      <c r="F10" s="193"/>
      <c r="G10" s="193"/>
      <c r="H10" s="193"/>
      <c r="I10" s="193"/>
      <c r="J10" s="193"/>
      <c r="K10" s="194"/>
      <c r="L10" s="4"/>
    </row>
    <row r="11" spans="2:12" ht="30" customHeight="1" thickBot="1">
      <c r="B11" s="3"/>
      <c r="C11" s="164">
        <v>1</v>
      </c>
      <c r="D11" s="13"/>
      <c r="E11" s="13"/>
      <c r="F11" s="13"/>
      <c r="G11" s="13" t="s">
        <v>93</v>
      </c>
      <c r="H11" s="13"/>
      <c r="I11" s="13"/>
      <c r="J11" s="13"/>
      <c r="K11" s="14"/>
      <c r="L11" s="4"/>
    </row>
    <row r="12" spans="2:12" ht="30" customHeight="1">
      <c r="B12" s="3"/>
      <c r="C12" s="15"/>
      <c r="D12" s="15">
        <v>1.01</v>
      </c>
      <c r="E12" s="16"/>
      <c r="F12" s="15"/>
      <c r="G12" s="25" t="s">
        <v>94</v>
      </c>
      <c r="H12" s="16" t="s">
        <v>110</v>
      </c>
      <c r="I12" s="16">
        <v>90.39</v>
      </c>
      <c r="J12" s="19"/>
      <c r="K12" s="20">
        <f>ROUND(+I12*J12,0)</f>
        <v>0</v>
      </c>
      <c r="L12" s="4"/>
    </row>
    <row r="13" spans="2:12" ht="30" customHeight="1">
      <c r="B13" s="3"/>
      <c r="C13" s="15"/>
      <c r="D13" s="15">
        <v>1.02</v>
      </c>
      <c r="E13" s="16"/>
      <c r="F13" s="15"/>
      <c r="G13" s="25" t="s">
        <v>95</v>
      </c>
      <c r="H13" s="16" t="s">
        <v>111</v>
      </c>
      <c r="I13" s="16">
        <v>108.47</v>
      </c>
      <c r="J13" s="19"/>
      <c r="K13" s="20">
        <f>ROUND(+I13*J13,0)</f>
        <v>0</v>
      </c>
      <c r="L13" s="4"/>
    </row>
    <row r="14" spans="2:12" ht="30" customHeight="1" thickBot="1">
      <c r="B14" s="3"/>
      <c r="C14" s="21" t="s">
        <v>16</v>
      </c>
      <c r="D14" s="22"/>
      <c r="E14" s="22"/>
      <c r="F14" s="22"/>
      <c r="G14" s="23"/>
      <c r="H14" s="22"/>
      <c r="I14" s="18"/>
      <c r="J14" s="24"/>
      <c r="K14" s="171">
        <f>ROUND(SUM(K12:K13),0)</f>
        <v>0</v>
      </c>
      <c r="L14" s="4"/>
    </row>
    <row r="15" spans="2:12" ht="30" customHeight="1" thickBot="1">
      <c r="B15" s="3"/>
      <c r="C15" s="12">
        <v>2</v>
      </c>
      <c r="D15" s="13"/>
      <c r="E15" s="13"/>
      <c r="F15" s="13"/>
      <c r="G15" s="13" t="s">
        <v>96</v>
      </c>
      <c r="H15" s="13"/>
      <c r="I15" s="13"/>
      <c r="J15" s="13"/>
      <c r="K15" s="14"/>
      <c r="L15" s="4"/>
    </row>
    <row r="16" spans="2:12" ht="30" customHeight="1">
      <c r="B16" s="3"/>
      <c r="C16" s="15"/>
      <c r="D16" s="15">
        <v>2.0099999999999998</v>
      </c>
      <c r="E16" s="16"/>
      <c r="F16" s="16"/>
      <c r="G16" s="17" t="s">
        <v>97</v>
      </c>
      <c r="H16" s="16" t="s">
        <v>112</v>
      </c>
      <c r="I16" s="16">
        <v>21.69</v>
      </c>
      <c r="J16" s="19"/>
      <c r="K16" s="20">
        <f>ROUND(+I16*J16,0)</f>
        <v>0</v>
      </c>
      <c r="L16" s="4"/>
    </row>
    <row r="17" spans="2:12" ht="30" customHeight="1">
      <c r="B17" s="3"/>
      <c r="C17" s="15"/>
      <c r="D17" s="15">
        <v>2.02</v>
      </c>
      <c r="E17" s="16"/>
      <c r="F17" s="16"/>
      <c r="G17" s="17" t="s">
        <v>98</v>
      </c>
      <c r="H17" s="16" t="s">
        <v>112</v>
      </c>
      <c r="I17" s="16">
        <v>28.92</v>
      </c>
      <c r="J17" s="19"/>
      <c r="K17" s="20">
        <f t="shared" ref="K17:K18" si="0">ROUND(+I17*J17,0)</f>
        <v>0</v>
      </c>
      <c r="L17" s="4"/>
    </row>
    <row r="18" spans="2:12" ht="30" customHeight="1">
      <c r="B18" s="3"/>
      <c r="C18" s="15"/>
      <c r="D18" s="15">
        <v>2.0299999999999998</v>
      </c>
      <c r="E18" s="27"/>
      <c r="F18" s="27"/>
      <c r="G18" s="33" t="s">
        <v>99</v>
      </c>
      <c r="H18" s="27" t="s">
        <v>112</v>
      </c>
      <c r="I18" s="27">
        <v>18.079999999999998</v>
      </c>
      <c r="J18" s="19"/>
      <c r="K18" s="20">
        <f t="shared" si="0"/>
        <v>0</v>
      </c>
      <c r="L18" s="4"/>
    </row>
    <row r="19" spans="2:12" ht="30" customHeight="1">
      <c r="B19" s="3"/>
      <c r="C19" s="15"/>
      <c r="D19" s="17"/>
      <c r="E19" s="16"/>
      <c r="F19" s="16"/>
      <c r="G19" s="25"/>
      <c r="H19" s="16"/>
      <c r="I19" s="18"/>
      <c r="J19" s="19"/>
      <c r="K19" s="26"/>
      <c r="L19" s="4"/>
    </row>
    <row r="20" spans="2:12" ht="30" customHeight="1" thickBot="1">
      <c r="B20" s="3"/>
      <c r="C20" s="21" t="s">
        <v>16</v>
      </c>
      <c r="D20" s="165"/>
      <c r="E20" s="29"/>
      <c r="F20" s="28"/>
      <c r="G20" s="28"/>
      <c r="H20" s="28"/>
      <c r="I20" s="18"/>
      <c r="J20" s="28"/>
      <c r="K20" s="171">
        <f>ROUND(SUM(K16:K19),0)</f>
        <v>0</v>
      </c>
      <c r="L20" s="4"/>
    </row>
    <row r="21" spans="2:12" ht="30" customHeight="1" thickBot="1">
      <c r="B21" s="3"/>
      <c r="C21" s="12">
        <v>3</v>
      </c>
      <c r="D21" s="166"/>
      <c r="E21" s="13"/>
      <c r="F21" s="13"/>
      <c r="G21" s="13" t="s">
        <v>100</v>
      </c>
      <c r="H21" s="13"/>
      <c r="I21" s="13"/>
      <c r="J21" s="13"/>
      <c r="K21" s="14"/>
      <c r="L21" s="4"/>
    </row>
    <row r="22" spans="2:12" ht="30" customHeight="1">
      <c r="B22" s="3"/>
      <c r="C22" s="15"/>
      <c r="D22" s="15">
        <v>3.01</v>
      </c>
      <c r="E22" s="30"/>
      <c r="F22" s="30"/>
      <c r="G22" s="31" t="s">
        <v>101</v>
      </c>
      <c r="H22" s="30" t="s">
        <v>112</v>
      </c>
      <c r="I22" s="30">
        <v>16.27</v>
      </c>
      <c r="J22" s="19"/>
      <c r="K22" s="20">
        <f>ROUND(+I22*J22,0)</f>
        <v>0</v>
      </c>
      <c r="L22" s="4"/>
    </row>
    <row r="23" spans="2:12" ht="30" customHeight="1">
      <c r="B23" s="3"/>
      <c r="C23" s="15"/>
      <c r="D23" s="15">
        <v>3.02</v>
      </c>
      <c r="E23" s="32"/>
      <c r="F23" s="32"/>
      <c r="G23" s="167" t="s">
        <v>102</v>
      </c>
      <c r="H23" s="32" t="s">
        <v>110</v>
      </c>
      <c r="I23" s="32">
        <v>90.39</v>
      </c>
      <c r="J23" s="19"/>
      <c r="K23" s="20">
        <f t="shared" ref="K23:K26" si="1">ROUND(+I23*J23,0)</f>
        <v>0</v>
      </c>
      <c r="L23" s="4"/>
    </row>
    <row r="24" spans="2:12" ht="30" customHeight="1">
      <c r="B24" s="3"/>
      <c r="C24" s="15"/>
      <c r="D24" s="15">
        <v>3.03</v>
      </c>
      <c r="E24" s="30"/>
      <c r="F24" s="30"/>
      <c r="G24" s="31" t="s">
        <v>103</v>
      </c>
      <c r="H24" s="30" t="s">
        <v>110</v>
      </c>
      <c r="I24" s="30">
        <v>70</v>
      </c>
      <c r="J24" s="19"/>
      <c r="K24" s="20">
        <f t="shared" si="1"/>
        <v>0</v>
      </c>
      <c r="L24" s="4"/>
    </row>
    <row r="25" spans="2:12" ht="30" customHeight="1">
      <c r="B25" s="3"/>
      <c r="C25" s="15"/>
      <c r="D25" s="15">
        <v>3.04</v>
      </c>
      <c r="E25" s="27"/>
      <c r="F25" s="27"/>
      <c r="G25" s="33" t="s">
        <v>104</v>
      </c>
      <c r="H25" s="27" t="s">
        <v>110</v>
      </c>
      <c r="I25" s="27">
        <v>90.39</v>
      </c>
      <c r="J25" s="19"/>
      <c r="K25" s="20">
        <f t="shared" si="1"/>
        <v>0</v>
      </c>
      <c r="L25" s="4"/>
    </row>
    <row r="26" spans="2:12" ht="30" customHeight="1">
      <c r="B26" s="3"/>
      <c r="C26" s="15"/>
      <c r="D26" s="15">
        <v>3.05</v>
      </c>
      <c r="E26" s="30"/>
      <c r="F26" s="30"/>
      <c r="G26" s="31" t="s">
        <v>105</v>
      </c>
      <c r="H26" s="30" t="s">
        <v>110</v>
      </c>
      <c r="I26" s="30">
        <v>90.39</v>
      </c>
      <c r="J26" s="34"/>
      <c r="K26" s="20">
        <f t="shared" si="1"/>
        <v>0</v>
      </c>
      <c r="L26" s="4"/>
    </row>
    <row r="27" spans="2:12" ht="30" customHeight="1" thickBot="1">
      <c r="B27" s="3"/>
      <c r="C27" s="35" t="s">
        <v>16</v>
      </c>
      <c r="D27" s="36"/>
      <c r="E27" s="36"/>
      <c r="F27" s="36"/>
      <c r="G27" s="37"/>
      <c r="H27" s="36"/>
      <c r="I27" s="18"/>
      <c r="J27" s="38"/>
      <c r="K27" s="172">
        <f>SUM(K22:K26)</f>
        <v>0</v>
      </c>
      <c r="L27" s="4"/>
    </row>
    <row r="28" spans="2:12" ht="30" customHeight="1" thickBot="1">
      <c r="B28" s="3"/>
      <c r="C28" s="12">
        <v>4</v>
      </c>
      <c r="D28" s="13" t="s">
        <v>106</v>
      </c>
      <c r="E28" s="13"/>
      <c r="F28" s="13"/>
      <c r="G28" s="13"/>
      <c r="H28" s="13"/>
      <c r="I28" s="13"/>
      <c r="J28" s="13"/>
      <c r="K28" s="14"/>
      <c r="L28" s="4"/>
    </row>
    <row r="29" spans="2:12" ht="30" customHeight="1">
      <c r="B29" s="3"/>
      <c r="C29" s="15"/>
      <c r="D29" s="168">
        <v>4.01</v>
      </c>
      <c r="E29" s="30"/>
      <c r="F29" s="30"/>
      <c r="G29" s="31" t="s">
        <v>107</v>
      </c>
      <c r="H29" s="30" t="s">
        <v>113</v>
      </c>
      <c r="I29" s="18">
        <v>4642</v>
      </c>
      <c r="J29" s="19"/>
      <c r="K29" s="20">
        <f t="shared" ref="K29" si="2">ROUND(+I29*J29,0)</f>
        <v>0</v>
      </c>
      <c r="L29" s="4"/>
    </row>
    <row r="30" spans="2:12" ht="30" customHeight="1" thickBot="1">
      <c r="B30" s="3"/>
      <c r="C30" s="21" t="s">
        <v>16</v>
      </c>
      <c r="D30" s="39"/>
      <c r="E30" s="39"/>
      <c r="F30" s="39"/>
      <c r="G30" s="40"/>
      <c r="H30" s="41"/>
      <c r="I30" s="18"/>
      <c r="J30" s="24"/>
      <c r="K30" s="171">
        <f>ROUND(SUM(K29),0)</f>
        <v>0</v>
      </c>
      <c r="L30" s="4"/>
    </row>
    <row r="31" spans="2:12" ht="30" customHeight="1" thickBot="1">
      <c r="B31" s="3"/>
      <c r="C31" s="12">
        <v>5</v>
      </c>
      <c r="D31" s="13" t="s">
        <v>108</v>
      </c>
      <c r="E31" s="13"/>
      <c r="F31" s="13"/>
      <c r="G31" s="13"/>
      <c r="H31" s="13"/>
      <c r="I31" s="13"/>
      <c r="J31" s="13"/>
      <c r="K31" s="14"/>
      <c r="L31" s="4"/>
    </row>
    <row r="32" spans="2:12" ht="30" customHeight="1">
      <c r="B32" s="3"/>
      <c r="C32" s="15"/>
      <c r="D32" s="168">
        <v>5.01</v>
      </c>
      <c r="E32" s="30"/>
      <c r="F32" s="30"/>
      <c r="G32" s="168" t="s">
        <v>109</v>
      </c>
      <c r="H32" s="30" t="s">
        <v>111</v>
      </c>
      <c r="I32" s="30">
        <v>186.33</v>
      </c>
      <c r="J32" s="169"/>
      <c r="K32" s="20">
        <f t="shared" ref="K32" si="3">ROUND(+I32*J32,0)</f>
        <v>0</v>
      </c>
      <c r="L32" s="4"/>
    </row>
    <row r="33" spans="2:12" ht="30" customHeight="1" thickBot="1">
      <c r="B33" s="3"/>
      <c r="C33" s="21" t="s">
        <v>16</v>
      </c>
      <c r="D33" s="39"/>
      <c r="E33" s="39"/>
      <c r="F33" s="39"/>
      <c r="G33" s="42"/>
      <c r="H33" s="41"/>
      <c r="I33" s="18"/>
      <c r="J33" s="24"/>
      <c r="K33" s="171">
        <f>ROUND(SUM(K32:K32),0)</f>
        <v>0</v>
      </c>
      <c r="L33" s="4"/>
    </row>
    <row r="34" spans="2:12" s="43" customFormat="1" ht="30" customHeight="1" thickBot="1">
      <c r="B34" s="44"/>
      <c r="C34" s="195" t="s">
        <v>17</v>
      </c>
      <c r="D34" s="196"/>
      <c r="E34" s="196"/>
      <c r="F34" s="196"/>
      <c r="G34" s="196"/>
      <c r="H34" s="196"/>
      <c r="I34" s="196"/>
      <c r="J34" s="197"/>
      <c r="K34" s="170">
        <f>+K14+K20+K27+K30+K33</f>
        <v>0</v>
      </c>
      <c r="L34" s="45"/>
    </row>
    <row r="35" spans="2:12" s="43" customFormat="1" ht="14" thickBot="1">
      <c r="B35" s="44"/>
      <c r="C35" s="46"/>
      <c r="D35" s="46"/>
      <c r="E35" s="46"/>
      <c r="F35" s="46"/>
      <c r="G35" s="46"/>
      <c r="H35" s="46"/>
      <c r="I35" s="46"/>
      <c r="J35" s="46"/>
      <c r="K35" s="47"/>
      <c r="L35" s="45"/>
    </row>
    <row r="36" spans="2:12" s="43" customFormat="1" ht="30" customHeight="1">
      <c r="B36" s="44"/>
      <c r="C36" s="48"/>
      <c r="D36" s="49"/>
      <c r="E36" s="48"/>
      <c r="F36" s="48"/>
      <c r="G36" s="201" t="s">
        <v>114</v>
      </c>
      <c r="H36" s="202"/>
      <c r="I36" s="203"/>
      <c r="J36" s="50"/>
      <c r="K36" s="51"/>
      <c r="L36" s="45"/>
    </row>
    <row r="37" spans="2:12" s="43" customFormat="1" ht="30" customHeight="1" thickBot="1">
      <c r="B37" s="44"/>
      <c r="C37" s="48"/>
      <c r="D37" s="52"/>
      <c r="E37" s="52"/>
      <c r="F37" s="52"/>
      <c r="G37" s="56" t="s">
        <v>18</v>
      </c>
      <c r="H37" s="53"/>
      <c r="I37" s="54"/>
      <c r="J37" s="55"/>
      <c r="K37" s="173"/>
      <c r="L37" s="45"/>
    </row>
    <row r="38" spans="2:12" s="43" customFormat="1" ht="30" customHeight="1" thickBot="1">
      <c r="B38" s="44"/>
      <c r="C38" s="48"/>
      <c r="D38" s="49"/>
      <c r="E38" s="48"/>
      <c r="F38" s="48"/>
      <c r="G38" s="57" t="s">
        <v>19</v>
      </c>
      <c r="H38" s="58"/>
      <c r="I38" s="59"/>
      <c r="J38" s="60"/>
      <c r="K38" s="170"/>
      <c r="L38" s="45"/>
    </row>
    <row r="39" spans="2:12" s="43" customFormat="1" ht="14" thickBot="1">
      <c r="B39" s="44"/>
      <c r="C39" s="48"/>
      <c r="D39" s="49"/>
      <c r="E39" s="49"/>
      <c r="F39" s="49"/>
      <c r="G39" s="48"/>
      <c r="H39" s="48"/>
      <c r="I39" s="61"/>
      <c r="J39" s="62"/>
      <c r="K39" s="63"/>
      <c r="L39" s="45"/>
    </row>
    <row r="40" spans="2:12" s="43" customFormat="1">
      <c r="B40" s="44"/>
      <c r="C40" s="64"/>
      <c r="D40" s="199"/>
      <c r="E40" s="199"/>
      <c r="F40" s="199"/>
      <c r="G40" s="199"/>
      <c r="H40" s="199"/>
      <c r="I40" s="199"/>
      <c r="J40" s="199"/>
      <c r="K40" s="200"/>
      <c r="L40" s="65"/>
    </row>
    <row r="41" spans="2:12" s="43" customFormat="1" ht="46.5" customHeight="1">
      <c r="B41" s="44"/>
      <c r="C41" s="177" t="s">
        <v>20</v>
      </c>
      <c r="D41" s="178"/>
      <c r="E41" s="178"/>
      <c r="F41" s="178"/>
      <c r="G41" s="178"/>
      <c r="H41" s="198" t="s">
        <v>9</v>
      </c>
      <c r="I41" s="198"/>
      <c r="J41" s="198"/>
      <c r="K41" s="66" t="s">
        <v>21</v>
      </c>
      <c r="L41" s="67"/>
    </row>
    <row r="42" spans="2:12" s="43" customFormat="1" ht="32.25" customHeight="1">
      <c r="B42" s="44"/>
      <c r="C42" s="177" t="s">
        <v>22</v>
      </c>
      <c r="D42" s="178"/>
      <c r="E42" s="178"/>
      <c r="F42" s="178"/>
      <c r="G42" s="178"/>
      <c r="H42" s="182" t="s">
        <v>23</v>
      </c>
      <c r="I42" s="182"/>
      <c r="J42" s="68" t="s">
        <v>24</v>
      </c>
      <c r="K42" s="69" t="s">
        <v>35</v>
      </c>
      <c r="L42" s="67"/>
    </row>
    <row r="43" spans="2:12" s="43" customFormat="1" ht="30" customHeight="1">
      <c r="B43" s="44"/>
      <c r="C43" s="177" t="s">
        <v>25</v>
      </c>
      <c r="D43" s="178"/>
      <c r="E43" s="178"/>
      <c r="F43" s="178"/>
      <c r="G43" s="178"/>
      <c r="H43" s="179" t="s">
        <v>26</v>
      </c>
      <c r="I43" s="180"/>
      <c r="J43" s="68" t="s">
        <v>27</v>
      </c>
      <c r="K43" s="69" t="s">
        <v>35</v>
      </c>
      <c r="L43" s="67"/>
    </row>
    <row r="44" spans="2:12" s="43" customFormat="1" ht="58.5" customHeight="1">
      <c r="B44" s="44"/>
      <c r="C44" s="183"/>
      <c r="D44" s="184"/>
      <c r="E44" s="184"/>
      <c r="F44" s="184"/>
      <c r="G44" s="185"/>
      <c r="H44" s="181" t="s">
        <v>28</v>
      </c>
      <c r="I44" s="182"/>
      <c r="J44" s="68" t="s">
        <v>29</v>
      </c>
      <c r="K44" s="69" t="s">
        <v>35</v>
      </c>
      <c r="L44" s="45"/>
    </row>
    <row r="45" spans="2:12" ht="39" customHeight="1">
      <c r="B45" s="3"/>
      <c r="C45" s="186"/>
      <c r="D45" s="187"/>
      <c r="E45" s="187"/>
      <c r="F45" s="187"/>
      <c r="G45" s="188"/>
      <c r="H45" s="182" t="s">
        <v>30</v>
      </c>
      <c r="I45" s="182"/>
      <c r="J45" s="68" t="s">
        <v>31</v>
      </c>
      <c r="K45" s="69" t="s">
        <v>35</v>
      </c>
      <c r="L45" s="4"/>
    </row>
    <row r="46" spans="2:12" ht="47.25" customHeight="1" thickBot="1">
      <c r="B46" s="3"/>
      <c r="C46" s="189"/>
      <c r="D46" s="190"/>
      <c r="E46" s="190"/>
      <c r="F46" s="190"/>
      <c r="G46" s="191"/>
      <c r="H46" s="175"/>
      <c r="I46" s="175"/>
      <c r="J46" s="175"/>
      <c r="K46" s="176"/>
      <c r="L46" s="4"/>
    </row>
    <row r="47" spans="2:12" ht="47.25" customHeight="1">
      <c r="B47" s="3"/>
      <c r="C47" s="76"/>
      <c r="D47" s="76"/>
      <c r="E47" s="76"/>
      <c r="F47" s="76"/>
      <c r="G47" s="76"/>
      <c r="H47" s="76"/>
      <c r="I47" s="76"/>
      <c r="J47" s="76"/>
      <c r="K47" s="76"/>
      <c r="L47" s="4"/>
    </row>
    <row r="48" spans="2:12" ht="47.25" customHeight="1">
      <c r="B48" s="3"/>
      <c r="C48" s="76"/>
      <c r="D48" s="76"/>
      <c r="E48" s="76"/>
      <c r="F48" s="76"/>
      <c r="G48" s="77" t="s">
        <v>36</v>
      </c>
      <c r="H48" s="76"/>
      <c r="I48" s="76"/>
      <c r="J48" s="76"/>
      <c r="K48" s="76"/>
      <c r="L48" s="4"/>
    </row>
    <row r="49" spans="2:12" ht="14" thickBot="1">
      <c r="B49" s="70"/>
      <c r="C49" s="71"/>
      <c r="D49" s="71"/>
      <c r="E49" s="72"/>
      <c r="F49" s="71"/>
      <c r="G49" s="73"/>
      <c r="H49" s="71"/>
      <c r="I49" s="71"/>
      <c r="J49" s="71"/>
      <c r="K49" s="71"/>
      <c r="L49" s="74"/>
    </row>
    <row r="50" spans="2:12" ht="14" thickTop="1"/>
  </sheetData>
  <mergeCells count="21">
    <mergeCell ref="B1:G1"/>
    <mergeCell ref="B2:E2"/>
    <mergeCell ref="C5:K5"/>
    <mergeCell ref="B4:L4"/>
    <mergeCell ref="H44:I44"/>
    <mergeCell ref="D40:K40"/>
    <mergeCell ref="C6:K6"/>
    <mergeCell ref="C7:K8"/>
    <mergeCell ref="C9:K9"/>
    <mergeCell ref="C10:K10"/>
    <mergeCell ref="C34:J34"/>
    <mergeCell ref="G36:I36"/>
    <mergeCell ref="H46:K46"/>
    <mergeCell ref="C41:G41"/>
    <mergeCell ref="H41:J41"/>
    <mergeCell ref="C42:G42"/>
    <mergeCell ref="H42:I42"/>
    <mergeCell ref="C43:G43"/>
    <mergeCell ref="H43:I43"/>
    <mergeCell ref="C44:G46"/>
    <mergeCell ref="H45:I4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53125" defaultRowHeight="13.5"/>
  <cols>
    <col min="1" max="2" width="3.1796875" style="78" customWidth="1"/>
    <col min="3" max="3" width="14.7265625" style="78" customWidth="1"/>
    <col min="4" max="4" width="13" style="78" customWidth="1"/>
    <col min="5" max="11" width="11.453125" style="78"/>
    <col min="12" max="12" width="12.81640625" style="78" customWidth="1"/>
    <col min="13" max="14" width="11.453125" style="78"/>
    <col min="15" max="15" width="18.7265625" style="78" customWidth="1"/>
    <col min="16" max="17" width="3.1796875" style="78" customWidth="1"/>
    <col min="18" max="16384" width="11.453125" style="78"/>
  </cols>
  <sheetData>
    <row r="1" spans="2:16">
      <c r="B1" s="219" t="s">
        <v>37</v>
      </c>
      <c r="C1" s="219"/>
      <c r="D1" s="219"/>
      <c r="E1" s="219"/>
      <c r="F1" s="219"/>
      <c r="G1" s="219"/>
      <c r="H1" s="219"/>
      <c r="I1" s="219"/>
      <c r="J1" s="219"/>
      <c r="K1" s="219"/>
      <c r="L1" s="219"/>
    </row>
    <row r="2" spans="2:16">
      <c r="B2" s="219" t="s">
        <v>1</v>
      </c>
      <c r="C2" s="219"/>
      <c r="D2" s="219"/>
      <c r="E2" s="219"/>
    </row>
    <row r="3" spans="2:16" ht="14" thickBot="1"/>
    <row r="4" spans="2:16" ht="25.5" customHeight="1" thickTop="1">
      <c r="B4" s="322"/>
      <c r="C4" s="323"/>
      <c r="D4" s="323"/>
      <c r="E4" s="323"/>
      <c r="F4" s="323"/>
      <c r="G4" s="323"/>
      <c r="H4" s="323"/>
      <c r="I4" s="323"/>
      <c r="J4" s="323"/>
      <c r="K4" s="323"/>
      <c r="L4" s="323"/>
      <c r="M4" s="323"/>
      <c r="N4" s="323"/>
      <c r="O4" s="323"/>
      <c r="P4" s="324"/>
    </row>
    <row r="5" spans="2:16" ht="36.75" customHeight="1">
      <c r="B5" s="80"/>
      <c r="C5" s="237" t="s">
        <v>38</v>
      </c>
      <c r="D5" s="237"/>
      <c r="E5" s="237"/>
      <c r="F5" s="237"/>
      <c r="G5" s="237"/>
      <c r="H5" s="237"/>
      <c r="I5" s="237"/>
      <c r="J5" s="237"/>
      <c r="K5" s="237"/>
      <c r="L5" s="237"/>
      <c r="M5" s="237"/>
      <c r="N5" s="237"/>
      <c r="O5" s="237"/>
      <c r="P5" s="79"/>
    </row>
    <row r="6" spans="2:16" ht="14" thickBot="1">
      <c r="B6" s="80"/>
      <c r="P6" s="79"/>
    </row>
    <row r="7" spans="2:16">
      <c r="B7" s="80"/>
      <c r="C7" s="246"/>
      <c r="D7" s="248"/>
      <c r="E7" s="249"/>
      <c r="F7" s="249"/>
      <c r="G7" s="249"/>
      <c r="H7" s="249"/>
      <c r="I7" s="249"/>
      <c r="J7" s="249"/>
      <c r="K7" s="250"/>
      <c r="L7" s="266"/>
      <c r="M7" s="267"/>
      <c r="N7" s="267"/>
      <c r="O7" s="268"/>
      <c r="P7" s="79"/>
    </row>
    <row r="8" spans="2:16">
      <c r="B8" s="80"/>
      <c r="C8" s="247"/>
      <c r="D8" s="240" t="s">
        <v>39</v>
      </c>
      <c r="E8" s="241"/>
      <c r="F8" s="241"/>
      <c r="G8" s="241"/>
      <c r="H8" s="241"/>
      <c r="I8" s="241"/>
      <c r="J8" s="241"/>
      <c r="K8" s="242"/>
      <c r="L8" s="269"/>
      <c r="M8" s="270"/>
      <c r="N8" s="270"/>
      <c r="O8" s="271"/>
      <c r="P8" s="79"/>
    </row>
    <row r="9" spans="2:16">
      <c r="B9" s="80"/>
      <c r="C9" s="247"/>
      <c r="D9" s="240"/>
      <c r="E9" s="241"/>
      <c r="F9" s="241"/>
      <c r="G9" s="241"/>
      <c r="H9" s="241"/>
      <c r="I9" s="241"/>
      <c r="J9" s="241"/>
      <c r="K9" s="242"/>
      <c r="L9" s="238" t="s">
        <v>40</v>
      </c>
      <c r="M9" s="272"/>
      <c r="N9" s="273"/>
      <c r="O9" s="274"/>
      <c r="P9" s="79"/>
    </row>
    <row r="10" spans="2:16">
      <c r="B10" s="80"/>
      <c r="C10" s="247"/>
      <c r="D10" s="240" t="s">
        <v>41</v>
      </c>
      <c r="E10" s="241"/>
      <c r="F10" s="241"/>
      <c r="G10" s="241"/>
      <c r="H10" s="241"/>
      <c r="I10" s="241"/>
      <c r="J10" s="241"/>
      <c r="K10" s="242"/>
      <c r="L10" s="251"/>
      <c r="M10" s="275"/>
      <c r="N10" s="276"/>
      <c r="O10" s="277"/>
      <c r="P10" s="79"/>
    </row>
    <row r="11" spans="2:16" ht="12.75" customHeight="1">
      <c r="B11" s="80"/>
      <c r="C11" s="247"/>
      <c r="D11" s="243"/>
      <c r="E11" s="244"/>
      <c r="F11" s="244"/>
      <c r="G11" s="244"/>
      <c r="H11" s="244"/>
      <c r="I11" s="244"/>
      <c r="J11" s="244"/>
      <c r="K11" s="245"/>
      <c r="L11" s="238" t="s">
        <v>42</v>
      </c>
      <c r="M11" s="238">
        <v>1</v>
      </c>
      <c r="N11" s="238" t="s">
        <v>43</v>
      </c>
      <c r="O11" s="264">
        <v>1</v>
      </c>
      <c r="P11" s="79"/>
    </row>
    <row r="12" spans="2:16">
      <c r="B12" s="80"/>
      <c r="C12" s="247"/>
      <c r="D12" s="243"/>
      <c r="E12" s="244"/>
      <c r="F12" s="244"/>
      <c r="G12" s="244"/>
      <c r="H12" s="244"/>
      <c r="I12" s="244"/>
      <c r="J12" s="244"/>
      <c r="K12" s="245"/>
      <c r="L12" s="239"/>
      <c r="M12" s="239"/>
      <c r="N12" s="239"/>
      <c r="O12" s="265"/>
      <c r="P12" s="79"/>
    </row>
    <row r="13" spans="2:16">
      <c r="B13" s="80"/>
      <c r="C13" s="247"/>
      <c r="D13" s="240" t="s">
        <v>44</v>
      </c>
      <c r="E13" s="241"/>
      <c r="F13" s="241"/>
      <c r="G13" s="241"/>
      <c r="H13" s="241"/>
      <c r="I13" s="241"/>
      <c r="J13" s="241"/>
      <c r="K13" s="242"/>
      <c r="L13" s="239"/>
      <c r="M13" s="239"/>
      <c r="N13" s="239"/>
      <c r="O13" s="265"/>
      <c r="P13" s="79"/>
    </row>
    <row r="14" spans="2:16" ht="14" thickBot="1">
      <c r="B14" s="80"/>
      <c r="C14" s="83"/>
      <c r="D14" s="84"/>
      <c r="E14" s="84"/>
      <c r="F14" s="84"/>
      <c r="G14" s="84"/>
      <c r="H14" s="84"/>
      <c r="I14" s="84"/>
      <c r="J14" s="84"/>
      <c r="K14" s="84"/>
      <c r="L14" s="84"/>
      <c r="M14" s="85"/>
      <c r="N14" s="85"/>
      <c r="O14" s="86"/>
      <c r="P14" s="79"/>
    </row>
    <row r="15" spans="2:16">
      <c r="B15" s="80"/>
      <c r="C15" s="87"/>
      <c r="D15" s="81"/>
      <c r="E15" s="81"/>
      <c r="F15" s="81"/>
      <c r="G15" s="81"/>
      <c r="H15" s="81"/>
      <c r="I15" s="81"/>
      <c r="J15" s="81"/>
      <c r="K15" s="81"/>
      <c r="L15" s="88" t="s">
        <v>45</v>
      </c>
      <c r="M15" s="89" t="s">
        <v>46</v>
      </c>
      <c r="N15" s="89" t="s">
        <v>47</v>
      </c>
      <c r="O15" s="90" t="s">
        <v>48</v>
      </c>
      <c r="P15" s="79"/>
    </row>
    <row r="16" spans="2:16">
      <c r="B16" s="80"/>
      <c r="C16" s="91"/>
      <c r="D16" s="82"/>
      <c r="E16" s="82"/>
      <c r="F16" s="82"/>
      <c r="G16" s="82"/>
      <c r="H16" s="82"/>
      <c r="I16" s="82"/>
      <c r="J16" s="82"/>
      <c r="K16" s="82"/>
      <c r="L16" s="92"/>
      <c r="M16" s="93"/>
      <c r="N16" s="93"/>
      <c r="O16" s="94"/>
      <c r="P16" s="79"/>
    </row>
    <row r="17" spans="2:16" ht="18" customHeight="1">
      <c r="B17" s="80"/>
      <c r="C17" s="331" t="s">
        <v>49</v>
      </c>
      <c r="D17" s="332"/>
      <c r="E17" s="332"/>
      <c r="F17" s="332"/>
      <c r="G17" s="82"/>
      <c r="H17" s="82"/>
      <c r="I17" s="82" t="s">
        <v>50</v>
      </c>
      <c r="K17" s="82"/>
      <c r="L17" s="92"/>
      <c r="O17" s="95"/>
      <c r="P17" s="79"/>
    </row>
    <row r="18" spans="2:16">
      <c r="B18" s="80"/>
      <c r="C18" s="96"/>
      <c r="D18" s="97"/>
      <c r="E18" s="97"/>
      <c r="F18" s="97"/>
      <c r="G18" s="97"/>
      <c r="H18" s="97"/>
      <c r="I18" s="97"/>
      <c r="J18" s="97"/>
      <c r="K18" s="97"/>
      <c r="L18" s="97"/>
      <c r="M18" s="97"/>
      <c r="N18" s="97"/>
      <c r="O18" s="98"/>
      <c r="P18" s="79"/>
    </row>
    <row r="19" spans="2:16" ht="14" thickBot="1">
      <c r="B19" s="80"/>
      <c r="C19" s="99"/>
      <c r="D19" s="100"/>
      <c r="E19" s="100"/>
      <c r="F19" s="100"/>
      <c r="G19" s="100"/>
      <c r="H19" s="100"/>
      <c r="I19" s="100"/>
      <c r="J19" s="100"/>
      <c r="K19" s="100"/>
      <c r="L19" s="100"/>
      <c r="M19" s="100"/>
      <c r="N19" s="100"/>
      <c r="O19" s="101"/>
      <c r="P19" s="79"/>
    </row>
    <row r="20" spans="2:16" ht="14" thickBot="1">
      <c r="B20" s="80"/>
      <c r="C20" s="102"/>
      <c r="D20" s="103"/>
      <c r="E20" s="103"/>
      <c r="F20" s="103"/>
      <c r="G20" s="103"/>
      <c r="H20" s="103"/>
      <c r="K20" s="103"/>
      <c r="L20" s="103"/>
      <c r="M20" s="103"/>
      <c r="N20" s="103"/>
      <c r="O20" s="104"/>
      <c r="P20" s="79"/>
    </row>
    <row r="21" spans="2:16">
      <c r="B21" s="80"/>
      <c r="C21" s="286" t="s">
        <v>51</v>
      </c>
      <c r="D21" s="287"/>
      <c r="E21" s="287"/>
      <c r="F21" s="287"/>
      <c r="G21" s="287"/>
      <c r="H21" s="287"/>
      <c r="I21" s="287"/>
      <c r="J21" s="287"/>
      <c r="K21" s="287"/>
      <c r="L21" s="287"/>
      <c r="M21" s="287"/>
      <c r="N21" s="287"/>
      <c r="O21" s="288"/>
      <c r="P21" s="79"/>
    </row>
    <row r="22" spans="2:16" ht="14" thickBot="1">
      <c r="B22" s="80"/>
      <c r="C22" s="105"/>
      <c r="O22" s="106"/>
      <c r="P22" s="79"/>
    </row>
    <row r="23" spans="2:16">
      <c r="B23" s="80"/>
      <c r="C23" s="107" t="s">
        <v>52</v>
      </c>
      <c r="D23" s="252" t="s">
        <v>53</v>
      </c>
      <c r="E23" s="253"/>
      <c r="F23" s="253"/>
      <c r="G23" s="253"/>
      <c r="H23" s="253"/>
      <c r="I23" s="253"/>
      <c r="J23" s="253"/>
      <c r="K23" s="253"/>
      <c r="L23" s="254"/>
      <c r="M23" s="284" t="s">
        <v>54</v>
      </c>
      <c r="N23" s="285"/>
      <c r="O23" s="107" t="s">
        <v>11</v>
      </c>
      <c r="P23" s="79"/>
    </row>
    <row r="24" spans="2:16" ht="14" thickBot="1">
      <c r="B24" s="80"/>
      <c r="C24" s="108"/>
      <c r="D24" s="278"/>
      <c r="E24" s="298"/>
      <c r="F24" s="298"/>
      <c r="G24" s="298"/>
      <c r="H24" s="298"/>
      <c r="I24" s="298"/>
      <c r="J24" s="298"/>
      <c r="K24" s="298"/>
      <c r="L24" s="279"/>
      <c r="M24" s="278"/>
      <c r="N24" s="279"/>
      <c r="O24" s="109"/>
      <c r="P24" s="79"/>
    </row>
    <row r="25" spans="2:16">
      <c r="B25" s="80"/>
      <c r="C25" s="255" t="s">
        <v>55</v>
      </c>
      <c r="D25" s="256"/>
      <c r="E25" s="256"/>
      <c r="F25" s="256"/>
      <c r="G25" s="256"/>
      <c r="H25" s="256"/>
      <c r="I25" s="256"/>
      <c r="J25" s="256"/>
      <c r="K25" s="256"/>
      <c r="L25" s="256"/>
      <c r="M25" s="256"/>
      <c r="N25" s="256"/>
      <c r="O25" s="257"/>
      <c r="P25" s="79"/>
    </row>
    <row r="26" spans="2:16">
      <c r="B26" s="80"/>
      <c r="C26" s="258"/>
      <c r="D26" s="259"/>
      <c r="E26" s="259"/>
      <c r="F26" s="259"/>
      <c r="G26" s="259"/>
      <c r="H26" s="259"/>
      <c r="I26" s="259"/>
      <c r="J26" s="259"/>
      <c r="K26" s="259"/>
      <c r="L26" s="259"/>
      <c r="M26" s="259"/>
      <c r="N26" s="259"/>
      <c r="O26" s="260"/>
      <c r="P26" s="79"/>
    </row>
    <row r="27" spans="2:16" ht="14" thickBot="1">
      <c r="B27" s="80"/>
      <c r="C27" s="261"/>
      <c r="D27" s="262"/>
      <c r="E27" s="262"/>
      <c r="F27" s="262"/>
      <c r="G27" s="262"/>
      <c r="H27" s="262"/>
      <c r="I27" s="262"/>
      <c r="J27" s="262"/>
      <c r="K27" s="262"/>
      <c r="L27" s="262"/>
      <c r="M27" s="262"/>
      <c r="N27" s="262"/>
      <c r="O27" s="263"/>
      <c r="P27" s="79"/>
    </row>
    <row r="28" spans="2:16">
      <c r="B28" s="80"/>
      <c r="C28" s="280" t="s">
        <v>53</v>
      </c>
      <c r="D28" s="281"/>
      <c r="E28" s="281"/>
      <c r="F28" s="281"/>
      <c r="G28" s="282"/>
      <c r="H28" s="283" t="s">
        <v>56</v>
      </c>
      <c r="I28" s="281"/>
      <c r="J28" s="295" t="s">
        <v>57</v>
      </c>
      <c r="K28" s="296"/>
      <c r="L28" s="111" t="s">
        <v>58</v>
      </c>
      <c r="M28" s="283" t="s">
        <v>59</v>
      </c>
      <c r="N28" s="297"/>
      <c r="O28" s="112" t="s">
        <v>60</v>
      </c>
      <c r="P28" s="79"/>
    </row>
    <row r="29" spans="2:16">
      <c r="B29" s="80"/>
      <c r="C29" s="289"/>
      <c r="D29" s="290"/>
      <c r="E29" s="290"/>
      <c r="F29" s="290"/>
      <c r="G29" s="291"/>
      <c r="H29" s="292"/>
      <c r="I29" s="291"/>
      <c r="J29" s="292"/>
      <c r="K29" s="291"/>
      <c r="L29" s="114"/>
      <c r="M29" s="293"/>
      <c r="N29" s="294"/>
      <c r="O29" s="115"/>
      <c r="P29" s="79"/>
    </row>
    <row r="30" spans="2:16">
      <c r="B30" s="80"/>
      <c r="C30" s="116"/>
      <c r="D30" s="117"/>
      <c r="E30" s="117"/>
      <c r="F30" s="117"/>
      <c r="G30" s="118"/>
      <c r="H30" s="119"/>
      <c r="I30" s="118"/>
      <c r="J30" s="119"/>
      <c r="K30" s="118"/>
      <c r="L30" s="114"/>
      <c r="M30" s="293"/>
      <c r="N30" s="294"/>
      <c r="O30" s="115"/>
      <c r="P30" s="79"/>
    </row>
    <row r="31" spans="2:16" ht="14" thickBot="1">
      <c r="B31" s="80"/>
      <c r="C31" s="299"/>
      <c r="D31" s="300"/>
      <c r="E31" s="300"/>
      <c r="F31" s="300"/>
      <c r="G31" s="301"/>
      <c r="H31" s="302"/>
      <c r="I31" s="301"/>
      <c r="J31" s="302"/>
      <c r="K31" s="301"/>
      <c r="L31" s="120"/>
      <c r="M31" s="303"/>
      <c r="N31" s="304"/>
      <c r="O31" s="115"/>
      <c r="P31" s="79"/>
    </row>
    <row r="32" spans="2:16" ht="14" thickBot="1">
      <c r="B32" s="80"/>
      <c r="C32" s="312" t="s">
        <v>61</v>
      </c>
      <c r="D32" s="313"/>
      <c r="E32" s="313"/>
      <c r="F32" s="313"/>
      <c r="G32" s="313"/>
      <c r="H32" s="313"/>
      <c r="I32" s="313"/>
      <c r="J32" s="313"/>
      <c r="K32" s="313"/>
      <c r="L32" s="313"/>
      <c r="M32" s="313"/>
      <c r="N32" s="314"/>
      <c r="O32" s="121"/>
      <c r="P32" s="79"/>
    </row>
    <row r="33" spans="2:16" ht="13.5" customHeight="1">
      <c r="B33" s="80"/>
      <c r="C33" s="255" t="s">
        <v>62</v>
      </c>
      <c r="D33" s="256"/>
      <c r="E33" s="256"/>
      <c r="F33" s="256"/>
      <c r="G33" s="256"/>
      <c r="H33" s="256"/>
      <c r="I33" s="256"/>
      <c r="J33" s="256"/>
      <c r="K33" s="256"/>
      <c r="L33" s="256"/>
      <c r="M33" s="256"/>
      <c r="N33" s="256"/>
      <c r="O33" s="257"/>
      <c r="P33" s="79"/>
    </row>
    <row r="34" spans="2:16">
      <c r="B34" s="80"/>
      <c r="C34" s="258"/>
      <c r="D34" s="259"/>
      <c r="E34" s="259"/>
      <c r="F34" s="259"/>
      <c r="G34" s="259"/>
      <c r="H34" s="259"/>
      <c r="I34" s="259"/>
      <c r="J34" s="259"/>
      <c r="K34" s="259"/>
      <c r="L34" s="259"/>
      <c r="M34" s="259"/>
      <c r="N34" s="259"/>
      <c r="O34" s="260"/>
      <c r="P34" s="79"/>
    </row>
    <row r="35" spans="2:16" ht="14" thickBot="1">
      <c r="B35" s="80"/>
      <c r="C35" s="261"/>
      <c r="D35" s="262"/>
      <c r="E35" s="262"/>
      <c r="F35" s="262"/>
      <c r="G35" s="262"/>
      <c r="H35" s="262"/>
      <c r="I35" s="262"/>
      <c r="J35" s="262"/>
      <c r="K35" s="262"/>
      <c r="L35" s="262"/>
      <c r="M35" s="262"/>
      <c r="N35" s="262"/>
      <c r="O35" s="263"/>
      <c r="P35" s="79"/>
    </row>
    <row r="36" spans="2:16">
      <c r="B36" s="80"/>
      <c r="C36" s="280" t="s">
        <v>53</v>
      </c>
      <c r="D36" s="305"/>
      <c r="E36" s="305"/>
      <c r="F36" s="305"/>
      <c r="G36" s="305"/>
      <c r="H36" s="305"/>
      <c r="I36" s="305"/>
      <c r="J36" s="297"/>
      <c r="K36" s="110" t="s">
        <v>54</v>
      </c>
      <c r="L36" s="111" t="s">
        <v>11</v>
      </c>
      <c r="M36" s="283" t="s">
        <v>63</v>
      </c>
      <c r="N36" s="297"/>
      <c r="O36" s="112" t="s">
        <v>60</v>
      </c>
      <c r="P36" s="79"/>
    </row>
    <row r="37" spans="2:16">
      <c r="B37" s="80"/>
      <c r="C37" s="289"/>
      <c r="D37" s="290"/>
      <c r="E37" s="290"/>
      <c r="F37" s="290"/>
      <c r="G37" s="290"/>
      <c r="H37" s="290"/>
      <c r="I37" s="290"/>
      <c r="J37" s="291"/>
      <c r="K37" s="123"/>
      <c r="L37" s="124"/>
      <c r="M37" s="320"/>
      <c r="N37" s="321"/>
      <c r="O37" s="115"/>
      <c r="P37" s="79"/>
    </row>
    <row r="38" spans="2:16" ht="14" thickBot="1">
      <c r="B38" s="80"/>
      <c r="C38" s="299"/>
      <c r="D38" s="300"/>
      <c r="E38" s="300"/>
      <c r="F38" s="300"/>
      <c r="G38" s="300"/>
      <c r="H38" s="300"/>
      <c r="I38" s="300"/>
      <c r="J38" s="301"/>
      <c r="K38" s="117"/>
      <c r="L38" s="125"/>
      <c r="M38" s="310"/>
      <c r="N38" s="311"/>
      <c r="O38" s="126"/>
      <c r="P38" s="79"/>
    </row>
    <row r="39" spans="2:16" ht="14" thickBot="1">
      <c r="B39" s="80"/>
      <c r="C39" s="312" t="s">
        <v>61</v>
      </c>
      <c r="D39" s="313"/>
      <c r="E39" s="313"/>
      <c r="F39" s="313"/>
      <c r="G39" s="313"/>
      <c r="H39" s="313"/>
      <c r="I39" s="313"/>
      <c r="J39" s="313"/>
      <c r="K39" s="313"/>
      <c r="L39" s="313"/>
      <c r="M39" s="313"/>
      <c r="N39" s="314"/>
      <c r="O39" s="127">
        <v>0</v>
      </c>
      <c r="P39" s="79"/>
    </row>
    <row r="40" spans="2:16">
      <c r="B40" s="80"/>
      <c r="C40" s="255" t="s">
        <v>64</v>
      </c>
      <c r="D40" s="256"/>
      <c r="E40" s="256"/>
      <c r="F40" s="256"/>
      <c r="G40" s="256"/>
      <c r="H40" s="256"/>
      <c r="I40" s="256"/>
      <c r="J40" s="256"/>
      <c r="K40" s="256"/>
      <c r="L40" s="256"/>
      <c r="M40" s="256"/>
      <c r="N40" s="256"/>
      <c r="O40" s="257"/>
      <c r="P40" s="79"/>
    </row>
    <row r="41" spans="2:16">
      <c r="B41" s="80"/>
      <c r="C41" s="258"/>
      <c r="D41" s="259"/>
      <c r="E41" s="259"/>
      <c r="F41" s="259"/>
      <c r="G41" s="259"/>
      <c r="H41" s="259"/>
      <c r="I41" s="259"/>
      <c r="J41" s="259"/>
      <c r="K41" s="259"/>
      <c r="L41" s="259"/>
      <c r="M41" s="259"/>
      <c r="N41" s="259"/>
      <c r="O41" s="260"/>
      <c r="P41" s="79"/>
    </row>
    <row r="42" spans="2:16" ht="14" thickBot="1">
      <c r="B42" s="80"/>
      <c r="C42" s="261"/>
      <c r="D42" s="262"/>
      <c r="E42" s="262"/>
      <c r="F42" s="262"/>
      <c r="G42" s="262"/>
      <c r="H42" s="262"/>
      <c r="I42" s="262"/>
      <c r="J42" s="262"/>
      <c r="K42" s="262"/>
      <c r="L42" s="262"/>
      <c r="M42" s="262"/>
      <c r="N42" s="262"/>
      <c r="O42" s="263"/>
      <c r="P42" s="79"/>
    </row>
    <row r="43" spans="2:16" ht="15.5">
      <c r="B43" s="80"/>
      <c r="C43" s="280" t="s">
        <v>65</v>
      </c>
      <c r="D43" s="305"/>
      <c r="E43" s="305"/>
      <c r="F43" s="305"/>
      <c r="G43" s="305"/>
      <c r="H43" s="305"/>
      <c r="I43" s="305"/>
      <c r="J43" s="111" t="s">
        <v>66</v>
      </c>
      <c r="K43" s="122" t="s">
        <v>67</v>
      </c>
      <c r="L43" s="128" t="s">
        <v>68</v>
      </c>
      <c r="M43" s="283" t="s">
        <v>69</v>
      </c>
      <c r="N43" s="297"/>
      <c r="O43" s="112" t="s">
        <v>60</v>
      </c>
      <c r="P43" s="79"/>
    </row>
    <row r="44" spans="2:16">
      <c r="B44" s="80"/>
      <c r="C44" s="289"/>
      <c r="D44" s="290"/>
      <c r="E44" s="290"/>
      <c r="F44" s="290"/>
      <c r="G44" s="290"/>
      <c r="H44" s="290"/>
      <c r="I44" s="290"/>
      <c r="J44" s="129"/>
      <c r="K44" s="130"/>
      <c r="L44" s="129"/>
      <c r="M44" s="308"/>
      <c r="N44" s="309"/>
      <c r="O44" s="115"/>
      <c r="P44" s="79"/>
    </row>
    <row r="45" spans="2:16" ht="14" thickBot="1">
      <c r="B45" s="80"/>
      <c r="C45" s="299"/>
      <c r="D45" s="300"/>
      <c r="E45" s="300"/>
      <c r="F45" s="300"/>
      <c r="G45" s="300"/>
      <c r="H45" s="300"/>
      <c r="I45" s="300"/>
      <c r="J45" s="131"/>
      <c r="K45" s="132"/>
      <c r="L45" s="131"/>
      <c r="M45" s="310"/>
      <c r="N45" s="311"/>
      <c r="O45" s="133"/>
      <c r="P45" s="79"/>
    </row>
    <row r="46" spans="2:16" ht="14" thickBot="1">
      <c r="B46" s="80"/>
      <c r="C46" s="312" t="s">
        <v>61</v>
      </c>
      <c r="D46" s="313"/>
      <c r="E46" s="313"/>
      <c r="F46" s="313"/>
      <c r="G46" s="313"/>
      <c r="H46" s="313"/>
      <c r="I46" s="313"/>
      <c r="J46" s="313"/>
      <c r="K46" s="313"/>
      <c r="L46" s="313"/>
      <c r="M46" s="313"/>
      <c r="N46" s="314"/>
      <c r="O46" s="121"/>
      <c r="P46" s="79"/>
    </row>
    <row r="47" spans="2:16">
      <c r="B47" s="80"/>
      <c r="C47" s="255" t="s">
        <v>70</v>
      </c>
      <c r="D47" s="256"/>
      <c r="E47" s="256"/>
      <c r="F47" s="256"/>
      <c r="G47" s="256"/>
      <c r="H47" s="256"/>
      <c r="I47" s="256"/>
      <c r="J47" s="256"/>
      <c r="K47" s="256"/>
      <c r="L47" s="256"/>
      <c r="M47" s="256"/>
      <c r="N47" s="256"/>
      <c r="O47" s="257"/>
      <c r="P47" s="79"/>
    </row>
    <row r="48" spans="2:16">
      <c r="B48" s="80"/>
      <c r="C48" s="258"/>
      <c r="D48" s="259"/>
      <c r="E48" s="259"/>
      <c r="F48" s="259"/>
      <c r="G48" s="259"/>
      <c r="H48" s="259"/>
      <c r="I48" s="259"/>
      <c r="J48" s="259"/>
      <c r="K48" s="259"/>
      <c r="L48" s="259"/>
      <c r="M48" s="259"/>
      <c r="N48" s="259"/>
      <c r="O48" s="260"/>
      <c r="P48" s="79"/>
    </row>
    <row r="49" spans="2:16" ht="14" thickBot="1">
      <c r="B49" s="80"/>
      <c r="C49" s="261"/>
      <c r="D49" s="262"/>
      <c r="E49" s="262"/>
      <c r="F49" s="262"/>
      <c r="G49" s="262"/>
      <c r="H49" s="262"/>
      <c r="I49" s="262"/>
      <c r="J49" s="262"/>
      <c r="K49" s="262"/>
      <c r="L49" s="262"/>
      <c r="M49" s="262"/>
      <c r="N49" s="262"/>
      <c r="O49" s="263"/>
      <c r="P49" s="79"/>
    </row>
    <row r="50" spans="2:16" ht="31.5" customHeight="1">
      <c r="B50" s="80"/>
      <c r="C50" s="280" t="s">
        <v>71</v>
      </c>
      <c r="D50" s="305"/>
      <c r="E50" s="305"/>
      <c r="F50" s="305"/>
      <c r="G50" s="305"/>
      <c r="H50" s="305"/>
      <c r="I50" s="305"/>
      <c r="J50" s="111" t="s">
        <v>72</v>
      </c>
      <c r="K50" s="134" t="s">
        <v>73</v>
      </c>
      <c r="L50" s="135" t="s">
        <v>74</v>
      </c>
      <c r="M50" s="306" t="s">
        <v>59</v>
      </c>
      <c r="N50" s="307"/>
      <c r="O50" s="137" t="s">
        <v>60</v>
      </c>
      <c r="P50" s="79"/>
    </row>
    <row r="51" spans="2:16">
      <c r="B51" s="80"/>
      <c r="C51" s="138"/>
      <c r="D51" s="139"/>
      <c r="E51" s="139"/>
      <c r="F51" s="139"/>
      <c r="G51" s="139"/>
      <c r="H51" s="139"/>
      <c r="I51" s="139"/>
      <c r="J51" s="140"/>
      <c r="K51" s="141"/>
      <c r="L51" s="142"/>
      <c r="M51" s="315"/>
      <c r="N51" s="316"/>
      <c r="O51" s="143"/>
      <c r="P51" s="79"/>
    </row>
    <row r="52" spans="2:16">
      <c r="B52" s="80"/>
      <c r="C52" s="138"/>
      <c r="D52" s="139"/>
      <c r="E52" s="139"/>
      <c r="F52" s="139"/>
      <c r="G52" s="139"/>
      <c r="H52" s="139"/>
      <c r="I52" s="139"/>
      <c r="J52" s="140"/>
      <c r="K52" s="141"/>
      <c r="L52" s="142"/>
      <c r="M52" s="315"/>
      <c r="N52" s="316"/>
      <c r="O52" s="143"/>
      <c r="P52" s="79"/>
    </row>
    <row r="53" spans="2:16">
      <c r="B53" s="80"/>
      <c r="C53" s="138"/>
      <c r="D53" s="139"/>
      <c r="E53" s="139"/>
      <c r="F53" s="139"/>
      <c r="G53" s="139"/>
      <c r="H53" s="139"/>
      <c r="I53" s="139"/>
      <c r="J53" s="140"/>
      <c r="K53" s="141"/>
      <c r="L53" s="142"/>
      <c r="M53" s="308"/>
      <c r="N53" s="309"/>
      <c r="O53" s="143"/>
      <c r="P53" s="79"/>
    </row>
    <row r="54" spans="2:16" ht="14" thickBot="1">
      <c r="B54" s="80"/>
      <c r="C54" s="299"/>
      <c r="D54" s="300"/>
      <c r="E54" s="300"/>
      <c r="F54" s="300"/>
      <c r="G54" s="300"/>
      <c r="H54" s="300"/>
      <c r="I54" s="300"/>
      <c r="J54" s="131"/>
      <c r="K54" s="132"/>
      <c r="L54" s="131"/>
      <c r="M54" s="310"/>
      <c r="N54" s="311"/>
      <c r="O54" s="133"/>
      <c r="P54" s="79"/>
    </row>
    <row r="55" spans="2:16" ht="14" thickBot="1">
      <c r="B55" s="80"/>
      <c r="C55" s="312" t="s">
        <v>61</v>
      </c>
      <c r="D55" s="313"/>
      <c r="E55" s="313"/>
      <c r="F55" s="313"/>
      <c r="G55" s="313"/>
      <c r="H55" s="313"/>
      <c r="I55" s="313"/>
      <c r="J55" s="313"/>
      <c r="K55" s="313"/>
      <c r="L55" s="313"/>
      <c r="M55" s="313"/>
      <c r="N55" s="314"/>
      <c r="O55" s="127"/>
      <c r="P55" s="79"/>
    </row>
    <row r="56" spans="2:16" ht="14" thickBot="1">
      <c r="B56" s="80"/>
      <c r="C56" s="105"/>
      <c r="O56" s="106"/>
      <c r="P56" s="79"/>
    </row>
    <row r="57" spans="2:16" ht="14" thickBot="1">
      <c r="B57" s="80"/>
      <c r="C57" s="317" t="s">
        <v>75</v>
      </c>
      <c r="D57" s="318"/>
      <c r="E57" s="318"/>
      <c r="F57" s="318"/>
      <c r="G57" s="318"/>
      <c r="H57" s="318"/>
      <c r="I57" s="318"/>
      <c r="J57" s="318"/>
      <c r="K57" s="318"/>
      <c r="L57" s="318"/>
      <c r="M57" s="318"/>
      <c r="N57" s="319"/>
      <c r="O57" s="144"/>
      <c r="P57" s="79"/>
    </row>
    <row r="58" spans="2:16">
      <c r="B58" s="80"/>
      <c r="C58" s="255" t="s">
        <v>76</v>
      </c>
      <c r="D58" s="256"/>
      <c r="E58" s="256"/>
      <c r="F58" s="256"/>
      <c r="G58" s="256"/>
      <c r="H58" s="256"/>
      <c r="I58" s="256"/>
      <c r="J58" s="256"/>
      <c r="K58" s="256"/>
      <c r="L58" s="256"/>
      <c r="M58" s="256"/>
      <c r="N58" s="256"/>
      <c r="O58" s="257"/>
      <c r="P58" s="79"/>
    </row>
    <row r="59" spans="2:16">
      <c r="B59" s="80"/>
      <c r="C59" s="258"/>
      <c r="D59" s="259"/>
      <c r="E59" s="259"/>
      <c r="F59" s="259"/>
      <c r="G59" s="259"/>
      <c r="H59" s="259"/>
      <c r="I59" s="259"/>
      <c r="J59" s="259"/>
      <c r="K59" s="259"/>
      <c r="L59" s="259"/>
      <c r="M59" s="259"/>
      <c r="N59" s="259"/>
      <c r="O59" s="260"/>
      <c r="P59" s="79"/>
    </row>
    <row r="60" spans="2:16" ht="14" thickBot="1">
      <c r="B60" s="80"/>
      <c r="C60" s="261"/>
      <c r="D60" s="262"/>
      <c r="E60" s="262"/>
      <c r="F60" s="262"/>
      <c r="G60" s="262"/>
      <c r="H60" s="262"/>
      <c r="I60" s="262"/>
      <c r="J60" s="262"/>
      <c r="K60" s="262"/>
      <c r="L60" s="262"/>
      <c r="M60" s="262"/>
      <c r="N60" s="262"/>
      <c r="O60" s="263"/>
      <c r="P60" s="79"/>
    </row>
    <row r="61" spans="2:16" ht="27">
      <c r="B61" s="80"/>
      <c r="C61" s="280" t="s">
        <v>77</v>
      </c>
      <c r="D61" s="305"/>
      <c r="E61" s="305"/>
      <c r="F61" s="305"/>
      <c r="G61" s="305"/>
      <c r="H61" s="305"/>
      <c r="I61" s="305"/>
      <c r="J61" s="122"/>
      <c r="K61" s="136"/>
      <c r="L61" s="135" t="s">
        <v>78</v>
      </c>
      <c r="M61" s="306" t="s">
        <v>79</v>
      </c>
      <c r="N61" s="307"/>
      <c r="O61" s="137"/>
      <c r="P61" s="79"/>
    </row>
    <row r="62" spans="2:16">
      <c r="B62" s="80"/>
      <c r="C62" s="289" t="s">
        <v>23</v>
      </c>
      <c r="D62" s="290"/>
      <c r="E62" s="290"/>
      <c r="F62" s="290"/>
      <c r="G62" s="290"/>
      <c r="H62" s="290"/>
      <c r="I62" s="290"/>
      <c r="J62" s="145"/>
      <c r="K62" s="146"/>
      <c r="L62" s="147"/>
      <c r="M62" s="339"/>
      <c r="N62" s="340"/>
      <c r="O62" s="148"/>
      <c r="P62" s="79"/>
    </row>
    <row r="63" spans="2:16">
      <c r="B63" s="80"/>
      <c r="C63" s="116" t="s">
        <v>80</v>
      </c>
      <c r="D63" s="117"/>
      <c r="E63" s="117"/>
      <c r="F63" s="117"/>
      <c r="G63" s="117"/>
      <c r="H63" s="117"/>
      <c r="I63" s="117"/>
      <c r="J63" s="145"/>
      <c r="K63" s="146"/>
      <c r="L63" s="147"/>
      <c r="M63" s="339"/>
      <c r="N63" s="340"/>
      <c r="O63" s="148"/>
      <c r="P63" s="79"/>
    </row>
    <row r="64" spans="2:16" ht="14" thickBot="1">
      <c r="B64" s="80"/>
      <c r="C64" s="99" t="s">
        <v>81</v>
      </c>
      <c r="D64" s="100"/>
      <c r="E64" s="100"/>
      <c r="F64" s="100"/>
      <c r="G64" s="100"/>
      <c r="H64" s="100"/>
      <c r="I64" s="100"/>
      <c r="J64" s="149"/>
      <c r="K64" s="150"/>
      <c r="L64" s="147"/>
      <c r="M64" s="341"/>
      <c r="N64" s="342"/>
      <c r="O64" s="148"/>
      <c r="P64" s="79"/>
    </row>
    <row r="65" spans="2:16" ht="14" thickBot="1">
      <c r="B65" s="80"/>
      <c r="C65" s="312" t="s">
        <v>61</v>
      </c>
      <c r="D65" s="313"/>
      <c r="E65" s="313"/>
      <c r="F65" s="313"/>
      <c r="G65" s="313"/>
      <c r="H65" s="313"/>
      <c r="I65" s="313"/>
      <c r="J65" s="313"/>
      <c r="K65" s="313"/>
      <c r="L65" s="313"/>
      <c r="M65" s="313"/>
      <c r="N65" s="314"/>
      <c r="O65" s="151"/>
      <c r="P65" s="79"/>
    </row>
    <row r="66" spans="2:16" ht="14" thickBot="1">
      <c r="B66" s="80"/>
      <c r="C66" s="105"/>
      <c r="O66" s="106"/>
      <c r="P66" s="79"/>
    </row>
    <row r="67" spans="2:16" ht="14" thickBot="1">
      <c r="B67" s="80"/>
      <c r="C67" s="317" t="s">
        <v>82</v>
      </c>
      <c r="D67" s="318"/>
      <c r="E67" s="318"/>
      <c r="F67" s="318"/>
      <c r="G67" s="318"/>
      <c r="H67" s="318"/>
      <c r="I67" s="318"/>
      <c r="J67" s="318"/>
      <c r="K67" s="318"/>
      <c r="L67" s="318"/>
      <c r="M67" s="318"/>
      <c r="N67" s="319"/>
      <c r="O67" s="152"/>
      <c r="P67" s="79"/>
    </row>
    <row r="68" spans="2:16">
      <c r="B68" s="80"/>
      <c r="C68" s="102"/>
      <c r="D68" s="103"/>
      <c r="E68" s="103"/>
      <c r="F68" s="103"/>
      <c r="G68" s="103"/>
      <c r="H68" s="103"/>
      <c r="I68" s="103"/>
      <c r="J68" s="103"/>
      <c r="K68" s="103"/>
      <c r="L68" s="103"/>
      <c r="M68" s="103"/>
      <c r="N68" s="103"/>
      <c r="O68" s="104"/>
      <c r="P68" s="79"/>
    </row>
    <row r="69" spans="2:16">
      <c r="B69" s="80"/>
      <c r="C69" s="105"/>
      <c r="O69" s="106"/>
      <c r="P69" s="79"/>
    </row>
    <row r="70" spans="2:16">
      <c r="B70" s="80"/>
      <c r="C70" s="105"/>
      <c r="O70" s="106"/>
      <c r="P70" s="79"/>
    </row>
    <row r="71" spans="2:16">
      <c r="B71" s="80"/>
      <c r="C71" s="105"/>
      <c r="H71" s="153" t="s">
        <v>83</v>
      </c>
      <c r="I71" s="153"/>
      <c r="J71" s="153"/>
      <c r="K71" s="153"/>
      <c r="O71" s="106"/>
      <c r="P71" s="79"/>
    </row>
    <row r="72" spans="2:16">
      <c r="B72" s="80"/>
      <c r="C72" s="105"/>
      <c r="H72" s="153" t="s">
        <v>84</v>
      </c>
      <c r="O72" s="106"/>
      <c r="P72" s="79"/>
    </row>
    <row r="73" spans="2:16">
      <c r="B73" s="80"/>
      <c r="C73" s="105"/>
      <c r="H73" s="153" t="s">
        <v>85</v>
      </c>
      <c r="O73" s="106"/>
      <c r="P73" s="79"/>
    </row>
    <row r="74" spans="2:16">
      <c r="B74" s="80"/>
      <c r="C74" s="91"/>
      <c r="D74" s="154"/>
      <c r="E74" s="154"/>
      <c r="F74" s="154"/>
      <c r="G74" s="154"/>
      <c r="H74" s="153" t="s">
        <v>86</v>
      </c>
      <c r="I74" s="154"/>
      <c r="J74" s="154"/>
      <c r="K74" s="154"/>
      <c r="L74" s="154"/>
      <c r="M74" s="154"/>
      <c r="N74" s="154"/>
      <c r="O74" s="155"/>
      <c r="P74" s="79"/>
    </row>
    <row r="75" spans="2:16">
      <c r="B75" s="80"/>
      <c r="C75" s="105"/>
      <c r="H75" s="78" t="s">
        <v>87</v>
      </c>
      <c r="O75" s="106"/>
      <c r="P75" s="79"/>
    </row>
    <row r="76" spans="2:16">
      <c r="B76" s="80"/>
      <c r="C76" s="156" t="s">
        <v>88</v>
      </c>
      <c r="D76" s="113"/>
      <c r="E76" s="113"/>
      <c r="F76" s="113"/>
      <c r="G76" s="113"/>
      <c r="H76" s="113"/>
      <c r="I76" s="113"/>
      <c r="J76" s="113"/>
      <c r="K76" s="113"/>
      <c r="L76" s="113"/>
      <c r="M76" s="113"/>
      <c r="N76" s="113"/>
      <c r="O76" s="157"/>
      <c r="P76" s="79"/>
    </row>
    <row r="77" spans="2:16">
      <c r="B77" s="80"/>
      <c r="C77" s="336"/>
      <c r="D77" s="337"/>
      <c r="E77" s="337"/>
      <c r="F77" s="337"/>
      <c r="G77" s="337"/>
      <c r="H77" s="337"/>
      <c r="I77" s="337"/>
      <c r="J77" s="337"/>
      <c r="K77" s="337"/>
      <c r="L77" s="337"/>
      <c r="M77" s="337"/>
      <c r="N77" s="337"/>
      <c r="O77" s="338"/>
      <c r="P77" s="79"/>
    </row>
    <row r="78" spans="2:16">
      <c r="B78" s="80"/>
      <c r="C78" s="336"/>
      <c r="D78" s="337"/>
      <c r="E78" s="337"/>
      <c r="F78" s="337"/>
      <c r="G78" s="337"/>
      <c r="H78" s="337"/>
      <c r="I78" s="337"/>
      <c r="J78" s="337"/>
      <c r="K78" s="337"/>
      <c r="L78" s="337"/>
      <c r="M78" s="337"/>
      <c r="N78" s="337"/>
      <c r="O78" s="338"/>
      <c r="P78" s="79"/>
    </row>
    <row r="79" spans="2:16">
      <c r="B79" s="80"/>
      <c r="C79" s="91"/>
      <c r="D79" s="154"/>
      <c r="E79" s="154"/>
      <c r="F79" s="154"/>
      <c r="G79" s="154"/>
      <c r="H79" s="154"/>
      <c r="I79" s="154"/>
      <c r="J79" s="154"/>
      <c r="K79" s="154"/>
      <c r="L79" s="154"/>
      <c r="M79" s="154"/>
      <c r="N79" s="154"/>
      <c r="O79" s="155"/>
      <c r="P79" s="79"/>
    </row>
    <row r="80" spans="2:16">
      <c r="B80" s="80"/>
      <c r="C80" s="158" t="s">
        <v>89</v>
      </c>
      <c r="D80" s="154"/>
      <c r="E80" s="154"/>
      <c r="F80" s="154"/>
      <c r="G80" s="154"/>
      <c r="H80" s="154"/>
      <c r="I80" s="154"/>
      <c r="J80" s="154"/>
      <c r="K80" s="154"/>
      <c r="L80" s="154"/>
      <c r="M80" s="154"/>
      <c r="N80" s="154"/>
      <c r="O80" s="155"/>
      <c r="P80" s="79"/>
    </row>
    <row r="81" spans="2:16" ht="12.75" customHeight="1">
      <c r="B81" s="80"/>
      <c r="C81" s="333" t="s">
        <v>90</v>
      </c>
      <c r="D81" s="334"/>
      <c r="E81" s="334"/>
      <c r="F81" s="334"/>
      <c r="G81" s="334"/>
      <c r="H81" s="334"/>
      <c r="I81" s="334"/>
      <c r="J81" s="334"/>
      <c r="K81" s="334"/>
      <c r="L81" s="334"/>
      <c r="M81" s="334"/>
      <c r="N81" s="334"/>
      <c r="O81" s="335"/>
      <c r="P81" s="79"/>
    </row>
    <row r="82" spans="2:16">
      <c r="B82" s="80"/>
      <c r="C82" s="333"/>
      <c r="D82" s="334"/>
      <c r="E82" s="334"/>
      <c r="F82" s="334"/>
      <c r="G82" s="334"/>
      <c r="H82" s="334"/>
      <c r="I82" s="334"/>
      <c r="J82" s="334"/>
      <c r="K82" s="334"/>
      <c r="L82" s="334"/>
      <c r="M82" s="334"/>
      <c r="N82" s="334"/>
      <c r="O82" s="335"/>
      <c r="P82" s="79"/>
    </row>
    <row r="83" spans="2:16" ht="13" customHeight="1">
      <c r="B83" s="80"/>
      <c r="C83" s="333" t="s">
        <v>91</v>
      </c>
      <c r="D83" s="334"/>
      <c r="E83" s="334"/>
      <c r="F83" s="334"/>
      <c r="G83" s="334"/>
      <c r="H83" s="334"/>
      <c r="I83" s="334"/>
      <c r="J83" s="334"/>
      <c r="K83" s="334"/>
      <c r="L83" s="334"/>
      <c r="M83" s="334"/>
      <c r="N83" s="334"/>
      <c r="O83" s="335"/>
      <c r="P83" s="79"/>
    </row>
    <row r="84" spans="2:16">
      <c r="B84" s="80"/>
      <c r="C84" s="333"/>
      <c r="D84" s="334"/>
      <c r="E84" s="334"/>
      <c r="F84" s="334"/>
      <c r="G84" s="334"/>
      <c r="H84" s="334"/>
      <c r="I84" s="334"/>
      <c r="J84" s="334"/>
      <c r="K84" s="334"/>
      <c r="L84" s="334"/>
      <c r="M84" s="334"/>
      <c r="N84" s="334"/>
      <c r="O84" s="335"/>
      <c r="P84" s="79"/>
    </row>
    <row r="85" spans="2:16">
      <c r="B85" s="80"/>
      <c r="C85" s="91"/>
      <c r="D85" s="154"/>
      <c r="E85" s="154"/>
      <c r="F85" s="154"/>
      <c r="G85" s="154"/>
      <c r="H85" s="154"/>
      <c r="I85" s="154"/>
      <c r="J85" s="154"/>
      <c r="K85" s="154"/>
      <c r="L85" s="154"/>
      <c r="M85" s="154"/>
      <c r="N85" s="154"/>
      <c r="O85" s="155"/>
      <c r="P85" s="79"/>
    </row>
    <row r="86" spans="2:16">
      <c r="B86" s="80"/>
      <c r="C86" s="105"/>
      <c r="H86" s="153" t="s">
        <v>83</v>
      </c>
      <c r="O86" s="106"/>
      <c r="P86" s="79"/>
    </row>
    <row r="87" spans="2:16">
      <c r="B87" s="80"/>
      <c r="C87" s="105"/>
      <c r="H87" s="78" t="s">
        <v>84</v>
      </c>
      <c r="I87" s="117"/>
      <c r="J87" s="117"/>
      <c r="K87" s="117"/>
      <c r="O87" s="106"/>
      <c r="P87" s="79"/>
    </row>
    <row r="88" spans="2:16">
      <c r="B88" s="80"/>
      <c r="C88" s="105"/>
      <c r="H88" s="78" t="s">
        <v>92</v>
      </c>
      <c r="I88" s="159"/>
      <c r="J88" s="159"/>
      <c r="K88" s="159"/>
      <c r="O88" s="106"/>
      <c r="P88" s="79"/>
    </row>
    <row r="89" spans="2:16">
      <c r="B89" s="80"/>
      <c r="C89" s="160"/>
      <c r="D89" s="154"/>
      <c r="E89" s="154"/>
      <c r="F89" s="154"/>
      <c r="G89" s="154"/>
      <c r="H89" s="78" t="s">
        <v>86</v>
      </c>
      <c r="L89" s="154"/>
      <c r="M89" s="154"/>
      <c r="N89" s="154"/>
      <c r="O89" s="155"/>
      <c r="P89" s="79"/>
    </row>
    <row r="90" spans="2:16" ht="17.25" customHeight="1">
      <c r="B90" s="80"/>
      <c r="C90" s="160"/>
      <c r="D90" s="159"/>
      <c r="E90" s="159"/>
      <c r="K90" s="325"/>
      <c r="L90" s="325"/>
      <c r="M90" s="325"/>
      <c r="N90" s="325"/>
      <c r="O90" s="326"/>
      <c r="P90" s="79"/>
    </row>
    <row r="91" spans="2:16" ht="18.75" customHeight="1" thickBot="1">
      <c r="B91" s="80"/>
      <c r="C91" s="329"/>
      <c r="D91" s="330"/>
      <c r="E91" s="330"/>
      <c r="F91" s="132"/>
      <c r="G91" s="132"/>
      <c r="H91" s="132"/>
      <c r="I91" s="132"/>
      <c r="J91" s="132"/>
      <c r="K91" s="327"/>
      <c r="L91" s="327"/>
      <c r="M91" s="327"/>
      <c r="N91" s="327"/>
      <c r="O91" s="328"/>
      <c r="P91" s="79"/>
    </row>
    <row r="92" spans="2:16" ht="14" thickBot="1">
      <c r="B92" s="161"/>
      <c r="C92" s="162"/>
      <c r="D92" s="162"/>
      <c r="E92" s="162"/>
      <c r="F92" s="162"/>
      <c r="G92" s="162"/>
      <c r="H92" s="162"/>
      <c r="I92" s="162"/>
      <c r="J92" s="162"/>
      <c r="K92" s="162"/>
      <c r="L92" s="162"/>
      <c r="M92" s="162"/>
      <c r="N92" s="162"/>
      <c r="O92" s="162"/>
      <c r="P92" s="163"/>
    </row>
    <row r="93" spans="2:16" ht="1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paula coy</cp:lastModifiedBy>
  <cp:revision/>
  <dcterms:created xsi:type="dcterms:W3CDTF">2006-06-27T16:47:25Z</dcterms:created>
  <dcterms:modified xsi:type="dcterms:W3CDTF">2026-09-21T17:02:24Z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