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castaneda\Documents\LC\2026\PROCESOS\Huella carbono\"/>
    </mc:Choice>
  </mc:AlternateContent>
  <bookViews>
    <workbookView xWindow="-34260" yWindow="600" windowWidth="29835" windowHeight="21000" activeTab="1"/>
  </bookViews>
  <sheets>
    <sheet name="LOTE_1" sheetId="2" r:id="rId1"/>
    <sheet name="LOTE_2"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ZlEnNxoWQweOC6jMjd7KxUwL4KAwvDzMXxtLP61aRuk="/>
    </ext>
  </extLst>
</workbook>
</file>

<file path=xl/calcChain.xml><?xml version="1.0" encoding="utf-8"?>
<calcChain xmlns="http://schemas.openxmlformats.org/spreadsheetml/2006/main">
  <c r="T5" i="3" l="1"/>
  <c r="S5" i="3"/>
  <c r="R5" i="3"/>
  <c r="Q5" i="3"/>
  <c r="Q8" i="3" s="1"/>
  <c r="N5" i="3"/>
  <c r="J5" i="3"/>
  <c r="K5" i="3" s="1"/>
  <c r="T8" i="2"/>
  <c r="T7" i="2"/>
  <c r="R7" i="2"/>
  <c r="T6" i="2"/>
  <c r="R6" i="2"/>
  <c r="T5" i="2"/>
  <c r="K11" i="2"/>
  <c r="N11" i="2"/>
  <c r="Q11" i="2"/>
  <c r="R8" i="2"/>
  <c r="Q8" i="2"/>
  <c r="N8" i="2"/>
  <c r="J8" i="2"/>
  <c r="K8" i="2" s="1"/>
  <c r="Q7" i="2"/>
  <c r="N7" i="2"/>
  <c r="J7" i="2"/>
  <c r="K7" i="2" s="1"/>
  <c r="Q6" i="2"/>
  <c r="N6" i="2"/>
  <c r="J6" i="2"/>
  <c r="S6" i="2" s="1"/>
  <c r="R5" i="2"/>
  <c r="Q5" i="2"/>
  <c r="N5" i="2"/>
  <c r="J5" i="2"/>
  <c r="S5" i="2" s="1"/>
  <c r="N8" i="3" l="1"/>
  <c r="T11" i="2"/>
  <c r="K6" i="2"/>
  <c r="S7" i="2"/>
  <c r="S8" i="2"/>
  <c r="K8" i="3"/>
  <c r="K5" i="2"/>
  <c r="T8" i="3" l="1"/>
</calcChain>
</file>

<file path=xl/sharedStrings.xml><?xml version="1.0" encoding="utf-8"?>
<sst xmlns="http://schemas.openxmlformats.org/spreadsheetml/2006/main" count="73" uniqueCount="31">
  <si>
    <t>PROMEDIOS</t>
  </si>
  <si>
    <t>Ítem</t>
  </si>
  <si>
    <t>Dirección Territorial</t>
  </si>
  <si>
    <t>Ciudad</t>
  </si>
  <si>
    <t>Tipo de servicio</t>
  </si>
  <si>
    <t>Cantidad</t>
  </si>
  <si>
    <t>Cotización</t>
  </si>
  <si>
    <t>Valor unirario sin IVA</t>
  </si>
  <si>
    <t>Valor Unitario IVA Incluido</t>
  </si>
  <si>
    <t>Valor total IVA Incluido</t>
  </si>
  <si>
    <t>Nivel Central</t>
  </si>
  <si>
    <t>Bogotá 
Carrera 18 No. 84-35</t>
  </si>
  <si>
    <t>Verificación huella carbono para la vigencia 2022 bajo el estandar GHG Protocol</t>
  </si>
  <si>
    <t>Oriente</t>
  </si>
  <si>
    <t>Bucaramanga
Carrera 34# 54-92 - Cabecera</t>
  </si>
  <si>
    <t>Occidente</t>
  </si>
  <si>
    <t>Medellín
Av 33# 74B-253</t>
  </si>
  <si>
    <t>Noroccidente Sede antigua</t>
  </si>
  <si>
    <t>RESUMEN</t>
  </si>
  <si>
    <t>Total Oferta</t>
  </si>
  <si>
    <t>Presupuesto del proceso</t>
  </si>
  <si>
    <t>Contratar la prestación de servicios para la verificación técnica de las mediciones de huella de carbono realizadas por la SSPD para la línea base de la vigencia 2022, verificando métodos, datos, factores de emisión y resultados generando plan de mejora; así como el levantamiento y cuantificación de la huella hídrica corporativa de la sede principal de la SSPD.</t>
  </si>
  <si>
    <t>Cotización 1: VERSA</t>
  </si>
  <si>
    <t>Cotización 2: APPLUS</t>
  </si>
  <si>
    <t>Cotización 3: SGS</t>
  </si>
  <si>
    <t>Cotización 4: CARBON BOX</t>
  </si>
  <si>
    <t>información sobre el servicio - LOTE 1</t>
  </si>
  <si>
    <t>Total Oferta - LOTE 1</t>
  </si>
  <si>
    <t>Barranquilla
Carrera 59 # 75-134 (SEDE ANTIGUA)</t>
  </si>
  <si>
    <t>información sobre el servicio - LOTE 2</t>
  </si>
  <si>
    <t>Cuantificación de la huella hídrica directa e indirecta para la vigencia 2022 bajo el estándar Water Footprint Network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</si>
</sst>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quot;$&quot;\ * #,##0_-;\-&quot;$&quot;\ * #,##0_-;_-&quot;$&quot;\ * &quot;-&quot;??_-;_-@"/>
  </numFmts>
  <fonts count="10">
    <font>
      <sz val="11"/>
      <color theme="1"/>
      <name val="Calibri"/>
      <scheme val="minor"/>
    </font>
    <font>
      <b/>
      <sz val="11"/>
      <color theme="1"/>
      <name val="Calibri"/>
      <family val="2"/>
    </font>
    <font>
      <sz val="11"/>
      <name val="Calibri"/>
      <family val="2"/>
    </font>
    <font>
      <sz val="11"/>
      <color theme="1"/>
      <name val="Calibri"/>
      <family val="2"/>
    </font>
    <font>
      <b/>
      <sz val="9"/>
      <color rgb="FF000000"/>
      <name val="Arial"/>
      <family val="2"/>
    </font>
    <font>
      <sz val="9"/>
      <color rgb="FF000000"/>
      <name val="Arial"/>
      <family val="2"/>
    </font>
    <font>
      <sz val="11"/>
      <color theme="1"/>
      <name val="Calibri"/>
      <family val="2"/>
      <scheme val="minor"/>
    </font>
    <font>
      <b/>
      <sz val="11"/>
      <name val="Calibri"/>
      <family val="2"/>
    </font>
    <font>
      <b/>
      <sz val="11"/>
      <color theme="1"/>
      <name val="Calibri"/>
      <family val="2"/>
      <scheme val="minor"/>
    </font>
    <font>
      <b/>
      <sz val="12"/>
      <color theme="1"/>
      <name val="Calibri (Body)"/>
    </font>
  </fonts>
  <fills count="21">
    <fill>
      <patternFill patternType="none"/>
    </fill>
    <fill>
      <patternFill patternType="gray125"/>
    </fill>
    <fill>
      <patternFill patternType="solid">
        <fgColor rgb="FF548135"/>
        <bgColor rgb="FF548135"/>
      </patternFill>
    </fill>
    <fill>
      <patternFill patternType="solid">
        <fgColor rgb="FFA9D08E"/>
        <bgColor rgb="FFA9D08E"/>
      </patternFill>
    </fill>
    <fill>
      <patternFill patternType="solid">
        <fgColor theme="4" tint="0.39997558519241921"/>
        <bgColor indexed="64"/>
      </patternFill>
    </fill>
    <fill>
      <patternFill patternType="solid">
        <fgColor theme="4" tint="0.39997558519241921"/>
        <bgColor rgb="FFA9D08E"/>
      </patternFill>
    </fill>
    <fill>
      <patternFill patternType="solid">
        <fgColor theme="5" tint="0.39997558519241921"/>
        <bgColor rgb="FFF4B083"/>
      </patternFill>
    </fill>
    <fill>
      <patternFill patternType="solid">
        <fgColor theme="5" tint="0.39997558519241921"/>
        <bgColor indexed="64"/>
      </patternFill>
    </fill>
    <fill>
      <patternFill patternType="solid">
        <fgColor theme="7" tint="0.39997558519241921"/>
        <bgColor rgb="FFFFD965"/>
      </patternFill>
    </fill>
    <fill>
      <patternFill patternType="solid">
        <fgColor theme="7" tint="0.39997558519241921"/>
        <bgColor indexed="64"/>
      </patternFill>
    </fill>
    <fill>
      <patternFill patternType="solid">
        <fgColor theme="4" tint="-0.249977111117893"/>
        <bgColor rgb="FF9CC2E5"/>
      </patternFill>
    </fill>
    <fill>
      <patternFill patternType="solid">
        <fgColor theme="4" tint="-0.249977111117893"/>
        <bgColor indexed="64"/>
      </patternFill>
    </fill>
    <fill>
      <patternFill patternType="solid">
        <fgColor theme="5" tint="0.59999389629810485"/>
        <bgColor rgb="FFA9D08E"/>
      </patternFill>
    </fill>
    <fill>
      <patternFill patternType="solid">
        <fgColor theme="5" tint="0.59999389629810485"/>
        <bgColor indexed="64"/>
      </patternFill>
    </fill>
    <fill>
      <patternFill patternType="solid">
        <fgColor theme="7" tint="0.59999389629810485"/>
        <bgColor rgb="FFA9D08E"/>
      </patternFill>
    </fill>
    <fill>
      <patternFill patternType="solid">
        <fgColor theme="7" tint="0.59999389629810485"/>
        <bgColor indexed="64"/>
      </patternFill>
    </fill>
    <fill>
      <patternFill patternType="solid">
        <fgColor theme="2" tint="-0.34998626667073579"/>
        <bgColor rgb="FF548135"/>
      </patternFill>
    </fill>
    <fill>
      <patternFill patternType="solid">
        <fgColor theme="2" tint="-0.34998626667073579"/>
        <bgColor indexed="64"/>
      </patternFill>
    </fill>
    <fill>
      <patternFill patternType="solid">
        <fgColor theme="0" tint="-0.14999847407452621"/>
        <bgColor rgb="FF548135"/>
      </patternFill>
    </fill>
    <fill>
      <patternFill patternType="solid">
        <fgColor theme="0" tint="-0.14999847407452621"/>
        <bgColor indexed="64"/>
      </patternFill>
    </fill>
    <fill>
      <patternFill patternType="solid">
        <fgColor theme="0" tint="-0.14999847407452621"/>
        <bgColor rgb="FFA9D08E"/>
      </patternFill>
    </fill>
  </fills>
  <borders count="28">
    <border>
      <left/>
      <right/>
      <top/>
      <bottom/>
      <diagonal/>
    </border>
    <border>
      <left style="medium">
        <color rgb="FF000000"/>
      </left>
      <right style="medium">
        <color rgb="FF000000"/>
      </right>
      <top style="medium">
        <color rgb="FF000000"/>
      </top>
      <bottom/>
      <diagonal/>
    </border>
    <border>
      <left/>
      <right/>
      <top/>
      <bottom/>
      <diagonal/>
    </border>
    <border>
      <left style="medium">
        <color rgb="FF000000"/>
      </left>
      <right style="medium">
        <color rgb="FF000000"/>
      </right>
      <top/>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style="medium">
        <color rgb="FF000000"/>
      </right>
      <top/>
      <bottom/>
      <diagonal/>
    </border>
    <border>
      <left style="medium">
        <color rgb="FF000000"/>
      </left>
      <right style="medium">
        <color indexed="64"/>
      </right>
      <top/>
      <bottom/>
      <diagonal/>
    </border>
    <border>
      <left style="medium">
        <color indexed="64"/>
      </left>
      <right style="medium">
        <color rgb="FF000000"/>
      </right>
      <top style="medium">
        <color rgb="FF000000"/>
      </top>
      <bottom/>
      <diagonal/>
    </border>
    <border>
      <left style="medium">
        <color rgb="FF000000"/>
      </left>
      <right style="medium">
        <color indexed="64"/>
      </right>
      <top style="medium">
        <color rgb="FF000000"/>
      </top>
      <bottom style="thin">
        <color rgb="FF000000"/>
      </bottom>
      <diagonal/>
    </border>
    <border>
      <left style="medium">
        <color indexed="64"/>
      </left>
      <right style="medium">
        <color rgb="FF000000"/>
      </right>
      <top style="medium">
        <color rgb="FF000000"/>
      </top>
      <bottom style="medium">
        <color indexed="64"/>
      </bottom>
      <diagonal/>
    </border>
    <border>
      <left style="medium">
        <color rgb="FF000000"/>
      </left>
      <right style="medium">
        <color rgb="FF000000"/>
      </right>
      <top style="medium">
        <color rgb="FF000000"/>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indexed="64"/>
      </right>
      <top style="medium">
        <color rgb="FF000000"/>
      </top>
      <bottom style="medium">
        <color indexed="64"/>
      </bottom>
      <diagonal/>
    </border>
    <border>
      <left/>
      <right/>
      <top style="medium">
        <color indexed="64"/>
      </top>
      <bottom/>
      <diagonal/>
    </border>
    <border>
      <left/>
      <right/>
      <top style="medium">
        <color rgb="FF000000"/>
      </top>
      <bottom style="thin">
        <color rgb="FF000000"/>
      </bottom>
      <diagonal/>
    </border>
    <border>
      <left/>
      <right/>
      <top style="medium">
        <color rgb="FF000000"/>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s>
  <cellStyleXfs count="1">
    <xf numFmtId="0" fontId="0" fillId="0" borderId="0"/>
  </cellStyleXfs>
  <cellXfs count="86">
    <xf numFmtId="0" fontId="0" fillId="0" borderId="0" xfId="0"/>
    <xf numFmtId="0" fontId="0" fillId="0" borderId="2" xfId="0" applyBorder="1"/>
    <xf numFmtId="0" fontId="4" fillId="3" borderId="4" xfId="0" applyFont="1" applyFill="1" applyBorder="1" applyAlignment="1">
      <alignment horizontal="center" vertical="center" wrapText="1"/>
    </xf>
    <xf numFmtId="164" fontId="0" fillId="0" borderId="0" xfId="0" applyNumberFormat="1"/>
    <xf numFmtId="0" fontId="5"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2" xfId="0" applyFont="1" applyBorder="1"/>
    <xf numFmtId="0" fontId="5" fillId="0" borderId="2" xfId="0" applyFont="1" applyBorder="1" applyAlignment="1">
      <alignment horizontal="left" vertical="center" wrapText="1"/>
    </xf>
    <xf numFmtId="0" fontId="4" fillId="5" borderId="4" xfId="0" applyFont="1" applyFill="1" applyBorder="1" applyAlignment="1">
      <alignment horizontal="center" vertical="center" wrapText="1"/>
    </xf>
    <xf numFmtId="0" fontId="4" fillId="12" borderId="4" xfId="0" applyFont="1" applyFill="1" applyBorder="1" applyAlignment="1">
      <alignment horizontal="center" vertical="center" wrapText="1"/>
    </xf>
    <xf numFmtId="0" fontId="4" fillId="14" borderId="4" xfId="0" applyFont="1" applyFill="1" applyBorder="1" applyAlignment="1">
      <alignment horizontal="center" vertical="center" wrapText="1"/>
    </xf>
    <xf numFmtId="0" fontId="4" fillId="20" borderId="4" xfId="0" applyFont="1" applyFill="1" applyBorder="1" applyAlignment="1">
      <alignment horizontal="center" vertical="center" wrapText="1"/>
    </xf>
    <xf numFmtId="0" fontId="4" fillId="0" borderId="4" xfId="0" applyFont="1" applyBorder="1" applyAlignment="1">
      <alignment horizontal="left" vertical="center" wrapText="1"/>
    </xf>
    <xf numFmtId="0" fontId="5" fillId="0" borderId="11" xfId="0" applyFont="1" applyBorder="1" applyAlignment="1">
      <alignment horizontal="left" vertical="center" wrapText="1"/>
    </xf>
    <xf numFmtId="0" fontId="5" fillId="0" borderId="15" xfId="0" applyFont="1" applyBorder="1" applyAlignment="1">
      <alignment horizontal="left"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4" fillId="5" borderId="22" xfId="0" applyFont="1" applyFill="1" applyBorder="1" applyAlignment="1">
      <alignment horizontal="center" vertical="center" wrapText="1"/>
    </xf>
    <xf numFmtId="0" fontId="4" fillId="5" borderId="23" xfId="0" applyFont="1" applyFill="1" applyBorder="1" applyAlignment="1">
      <alignment horizontal="center" vertical="center" wrapText="1"/>
    </xf>
    <xf numFmtId="0" fontId="4" fillId="12" borderId="22" xfId="0" applyFont="1" applyFill="1" applyBorder="1" applyAlignment="1">
      <alignment horizontal="center" vertical="center" wrapText="1"/>
    </xf>
    <xf numFmtId="0" fontId="4" fillId="12" borderId="23" xfId="0" applyFont="1" applyFill="1" applyBorder="1" applyAlignment="1">
      <alignment horizontal="center" vertical="center" wrapText="1"/>
    </xf>
    <xf numFmtId="0" fontId="4" fillId="14" borderId="22" xfId="0" applyFont="1" applyFill="1" applyBorder="1" applyAlignment="1">
      <alignment horizontal="center" vertical="center" wrapText="1"/>
    </xf>
    <xf numFmtId="0" fontId="4" fillId="14" borderId="23" xfId="0" applyFont="1" applyFill="1" applyBorder="1" applyAlignment="1">
      <alignment horizontal="center" vertical="center" wrapText="1"/>
    </xf>
    <xf numFmtId="0" fontId="4" fillId="20" borderId="22" xfId="0" applyFont="1" applyFill="1" applyBorder="1" applyAlignment="1">
      <alignment horizontal="center" vertical="center" wrapText="1"/>
    </xf>
    <xf numFmtId="0" fontId="4" fillId="20" borderId="23" xfId="0" applyFont="1" applyFill="1" applyBorder="1" applyAlignment="1">
      <alignment horizontal="center" vertical="center" wrapText="1"/>
    </xf>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165" fontId="3" fillId="0" borderId="22" xfId="0" applyNumberFormat="1" applyFont="1" applyBorder="1"/>
    <xf numFmtId="165" fontId="3" fillId="0" borderId="4" xfId="0" applyNumberFormat="1" applyFont="1" applyBorder="1"/>
    <xf numFmtId="165" fontId="3" fillId="0" borderId="23" xfId="0" applyNumberFormat="1" applyFont="1" applyBorder="1"/>
    <xf numFmtId="165" fontId="3" fillId="0" borderId="24" xfId="0" applyNumberFormat="1" applyFont="1" applyBorder="1"/>
    <xf numFmtId="165" fontId="3" fillId="0" borderId="25" xfId="0" applyNumberFormat="1" applyFont="1" applyBorder="1"/>
    <xf numFmtId="165" fontId="3" fillId="0" borderId="26" xfId="0" applyNumberFormat="1" applyFont="1" applyBorder="1"/>
    <xf numFmtId="165" fontId="3" fillId="0" borderId="2" xfId="0" applyNumberFormat="1" applyFont="1" applyBorder="1"/>
    <xf numFmtId="165" fontId="0" fillId="0" borderId="0" xfId="0" applyNumberFormat="1"/>
    <xf numFmtId="165" fontId="8" fillId="0" borderId="2" xfId="0" applyNumberFormat="1" applyFont="1" applyBorder="1"/>
    <xf numFmtId="165" fontId="0" fillId="0" borderId="2" xfId="0" applyNumberFormat="1" applyBorder="1"/>
    <xf numFmtId="165" fontId="6" fillId="0" borderId="0" xfId="0" applyNumberFormat="1" applyFont="1"/>
    <xf numFmtId="165" fontId="1" fillId="0" borderId="4" xfId="0" applyNumberFormat="1" applyFont="1" applyBorder="1"/>
    <xf numFmtId="165" fontId="9" fillId="0" borderId="4" xfId="0" applyNumberFormat="1" applyFont="1" applyBorder="1"/>
    <xf numFmtId="165" fontId="9" fillId="0" borderId="4" xfId="0" applyNumberFormat="1" applyFont="1" applyBorder="1" applyAlignment="1">
      <alignment wrapText="1"/>
    </xf>
    <xf numFmtId="0" fontId="0" fillId="0" borderId="27" xfId="0" applyBorder="1"/>
    <xf numFmtId="0" fontId="0" fillId="0" borderId="16" xfId="0" applyBorder="1"/>
    <xf numFmtId="0" fontId="4" fillId="3" borderId="16" xfId="0" applyFont="1" applyFill="1" applyBorder="1" applyAlignment="1">
      <alignment horizontal="center" vertical="center" wrapText="1"/>
    </xf>
    <xf numFmtId="0" fontId="2" fillId="0" borderId="2" xfId="0" applyFont="1" applyBorder="1"/>
    <xf numFmtId="0" fontId="4" fillId="5" borderId="22" xfId="0" applyFont="1" applyFill="1" applyBorder="1" applyAlignment="1">
      <alignment horizontal="center" vertical="center" wrapText="1"/>
    </xf>
    <xf numFmtId="0" fontId="2" fillId="4" borderId="4" xfId="0" applyFont="1" applyFill="1" applyBorder="1"/>
    <xf numFmtId="0" fontId="2" fillId="4" borderId="23" xfId="0" applyFont="1" applyFill="1" applyBorder="1"/>
    <xf numFmtId="0" fontId="4" fillId="12" borderId="22" xfId="0" applyFont="1" applyFill="1" applyBorder="1" applyAlignment="1">
      <alignment horizontal="center" vertical="center" wrapText="1"/>
    </xf>
    <xf numFmtId="0" fontId="2" fillId="13" borderId="4" xfId="0" applyFont="1" applyFill="1" applyBorder="1"/>
    <xf numFmtId="0" fontId="2" fillId="13" borderId="23" xfId="0" applyFont="1" applyFill="1" applyBorder="1"/>
    <xf numFmtId="0" fontId="4" fillId="14" borderId="22" xfId="0" applyFont="1" applyFill="1" applyBorder="1" applyAlignment="1">
      <alignment horizontal="center" vertical="center" wrapText="1"/>
    </xf>
    <xf numFmtId="0" fontId="2" fillId="15" borderId="4" xfId="0" applyFont="1" applyFill="1" applyBorder="1"/>
    <xf numFmtId="0" fontId="2" fillId="15" borderId="23" xfId="0" applyFont="1" applyFill="1" applyBorder="1"/>
    <xf numFmtId="0" fontId="5" fillId="0" borderId="1" xfId="0" applyFont="1" applyBorder="1" applyAlignment="1">
      <alignment horizontal="center" vertical="center" wrapText="1"/>
    </xf>
    <xf numFmtId="0" fontId="2" fillId="0" borderId="3" xfId="0" applyFont="1" applyBorder="1"/>
    <xf numFmtId="0" fontId="2" fillId="0" borderId="14" xfId="0" applyFont="1" applyBorder="1"/>
    <xf numFmtId="0" fontId="1" fillId="10" borderId="19" xfId="0" applyFont="1" applyFill="1" applyBorder="1" applyAlignment="1">
      <alignment horizontal="center"/>
    </xf>
    <xf numFmtId="0" fontId="2" fillId="11" borderId="20" xfId="0" applyFont="1" applyFill="1" applyBorder="1"/>
    <xf numFmtId="0" fontId="2" fillId="11" borderId="21" xfId="0" applyFont="1" applyFill="1" applyBorder="1"/>
    <xf numFmtId="0" fontId="1" fillId="6" borderId="19" xfId="0" applyFont="1" applyFill="1" applyBorder="1" applyAlignment="1">
      <alignment horizontal="center"/>
    </xf>
    <xf numFmtId="0" fontId="2" fillId="7" borderId="20" xfId="0" applyFont="1" applyFill="1" applyBorder="1"/>
    <xf numFmtId="0" fontId="2" fillId="7" borderId="21" xfId="0" applyFont="1" applyFill="1" applyBorder="1"/>
    <xf numFmtId="0" fontId="1" fillId="8" borderId="19" xfId="0" applyFont="1" applyFill="1" applyBorder="1" applyAlignment="1">
      <alignment horizontal="center"/>
    </xf>
    <xf numFmtId="0" fontId="2" fillId="9" borderId="20" xfId="0" applyFont="1" applyFill="1" applyBorder="1"/>
    <xf numFmtId="0" fontId="2" fillId="9" borderId="21" xfId="0" applyFont="1" applyFill="1" applyBorder="1"/>
    <xf numFmtId="0" fontId="3" fillId="2" borderId="19" xfId="0" applyFont="1" applyFill="1" applyBorder="1" applyAlignment="1">
      <alignment horizontal="center" vertical="center"/>
    </xf>
    <xf numFmtId="0" fontId="2" fillId="0" borderId="20" xfId="0" applyFont="1" applyBorder="1"/>
    <xf numFmtId="0" fontId="2" fillId="0" borderId="21" xfId="0" applyFont="1" applyBorder="1"/>
    <xf numFmtId="0" fontId="2" fillId="0" borderId="22" xfId="0" applyFont="1" applyBorder="1"/>
    <xf numFmtId="0" fontId="2" fillId="0" borderId="4" xfId="0" applyFont="1" applyBorder="1"/>
    <xf numFmtId="0" fontId="2" fillId="0" borderId="23" xfId="0" applyFont="1" applyBorder="1"/>
    <xf numFmtId="0" fontId="4" fillId="3" borderId="5" xfId="0" applyFont="1" applyFill="1" applyBorder="1" applyAlignment="1">
      <alignment horizontal="center" vertical="center" wrapText="1"/>
    </xf>
    <xf numFmtId="0" fontId="2" fillId="0" borderId="8" xfId="0" applyFont="1" applyBorder="1"/>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2" fillId="0" borderId="9" xfId="0" applyFont="1" applyBorder="1"/>
    <xf numFmtId="0" fontId="1" fillId="18" borderId="22" xfId="0" applyFont="1" applyFill="1" applyBorder="1" applyAlignment="1">
      <alignment horizontal="center" vertical="center"/>
    </xf>
    <xf numFmtId="0" fontId="7" fillId="19" borderId="4" xfId="0" applyFont="1" applyFill="1" applyBorder="1"/>
    <xf numFmtId="0" fontId="7" fillId="19" borderId="23" xfId="0" applyFont="1" applyFill="1" applyBorder="1"/>
    <xf numFmtId="0" fontId="1" fillId="16" borderId="19" xfId="0" applyFont="1" applyFill="1" applyBorder="1" applyAlignment="1">
      <alignment horizontal="center" vertical="center"/>
    </xf>
    <xf numFmtId="0" fontId="7" fillId="17" borderId="20" xfId="0" applyFont="1" applyFill="1" applyBorder="1"/>
    <xf numFmtId="0" fontId="7" fillId="17" borderId="2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T995"/>
  <sheetViews>
    <sheetView showGridLines="0" topLeftCell="I1" zoomScale="130" zoomScaleNormal="130" workbookViewId="0">
      <selection activeCell="E17" sqref="E17"/>
    </sheetView>
  </sheetViews>
  <sheetFormatPr baseColWidth="10" defaultColWidth="14.42578125" defaultRowHeight="15" customHeight="1"/>
  <cols>
    <col min="1" max="4" width="10.7109375" customWidth="1"/>
    <col min="5" max="5" width="17.140625" customWidth="1"/>
    <col min="6" max="6" width="26.140625" customWidth="1"/>
    <col min="7" max="7" width="43.140625" customWidth="1"/>
    <col min="8" max="8" width="10.7109375" customWidth="1"/>
    <col min="9" max="9" width="14.7109375" customWidth="1"/>
    <col min="10" max="10" width="14.28515625" customWidth="1"/>
    <col min="11" max="11" width="15.140625" customWidth="1"/>
    <col min="12" max="12" width="14.140625" customWidth="1"/>
    <col min="13" max="13" width="12.7109375" customWidth="1"/>
    <col min="14" max="14" width="15.140625" customWidth="1"/>
    <col min="15" max="15" width="14" customWidth="1"/>
    <col min="16" max="16" width="15.85546875" customWidth="1"/>
    <col min="17" max="17" width="16" customWidth="1"/>
    <col min="18" max="18" width="15" customWidth="1"/>
    <col min="19" max="19" width="20" customWidth="1"/>
    <col min="20" max="20" width="17.28515625" customWidth="1"/>
    <col min="21" max="26" width="10.7109375" customWidth="1"/>
  </cols>
  <sheetData>
    <row r="1" spans="3:20" ht="15" customHeight="1" thickBot="1"/>
    <row r="2" spans="3:20" ht="15.75" thickBot="1">
      <c r="H2" s="1"/>
      <c r="I2" s="60" t="s">
        <v>22</v>
      </c>
      <c r="J2" s="61"/>
      <c r="K2" s="62"/>
      <c r="L2" s="63" t="s">
        <v>23</v>
      </c>
      <c r="M2" s="64"/>
      <c r="N2" s="65"/>
      <c r="O2" s="66" t="s">
        <v>24</v>
      </c>
      <c r="P2" s="67"/>
      <c r="Q2" s="68"/>
      <c r="R2" s="69" t="s">
        <v>0</v>
      </c>
      <c r="S2" s="70"/>
      <c r="T2" s="71"/>
    </row>
    <row r="3" spans="3:20" ht="15.75" customHeight="1">
      <c r="C3" s="75" t="s">
        <v>1</v>
      </c>
      <c r="D3" s="77" t="s">
        <v>2</v>
      </c>
      <c r="E3" s="77" t="s">
        <v>3</v>
      </c>
      <c r="F3" s="77" t="s">
        <v>4</v>
      </c>
      <c r="G3" s="78" t="s">
        <v>26</v>
      </c>
      <c r="H3" s="46" t="s">
        <v>5</v>
      </c>
      <c r="I3" s="48" t="s">
        <v>6</v>
      </c>
      <c r="J3" s="49"/>
      <c r="K3" s="50"/>
      <c r="L3" s="51" t="s">
        <v>6</v>
      </c>
      <c r="M3" s="52"/>
      <c r="N3" s="53"/>
      <c r="O3" s="54" t="s">
        <v>6</v>
      </c>
      <c r="P3" s="55"/>
      <c r="Q3" s="56"/>
      <c r="R3" s="72"/>
      <c r="S3" s="73"/>
      <c r="T3" s="74"/>
    </row>
    <row r="4" spans="3:20" ht="24.75" thickBot="1">
      <c r="C4" s="76"/>
      <c r="D4" s="58"/>
      <c r="E4" s="58"/>
      <c r="F4" s="58"/>
      <c r="G4" s="79"/>
      <c r="H4" s="47"/>
      <c r="I4" s="20" t="s">
        <v>7</v>
      </c>
      <c r="J4" s="11" t="s">
        <v>8</v>
      </c>
      <c r="K4" s="21" t="s">
        <v>9</v>
      </c>
      <c r="L4" s="22" t="s">
        <v>7</v>
      </c>
      <c r="M4" s="12" t="s">
        <v>8</v>
      </c>
      <c r="N4" s="23" t="s">
        <v>9</v>
      </c>
      <c r="O4" s="24" t="s">
        <v>7</v>
      </c>
      <c r="P4" s="13" t="s">
        <v>8</v>
      </c>
      <c r="Q4" s="25" t="s">
        <v>9</v>
      </c>
      <c r="R4" s="28" t="s">
        <v>7</v>
      </c>
      <c r="S4" s="2" t="s">
        <v>8</v>
      </c>
      <c r="T4" s="29" t="s">
        <v>9</v>
      </c>
    </row>
    <row r="5" spans="3:20" ht="28.5" customHeight="1" thickBot="1">
      <c r="C5" s="5">
        <v>1</v>
      </c>
      <c r="D5" s="4" t="s">
        <v>10</v>
      </c>
      <c r="E5" s="4" t="s">
        <v>11</v>
      </c>
      <c r="F5" s="57" t="s">
        <v>21</v>
      </c>
      <c r="G5" s="16" t="s">
        <v>12</v>
      </c>
      <c r="H5" s="18">
        <v>1</v>
      </c>
      <c r="I5" s="30">
        <v>6180000</v>
      </c>
      <c r="J5" s="31">
        <f t="shared" ref="J5:J8" si="0">I5*0.19</f>
        <v>1174200</v>
      </c>
      <c r="K5" s="32">
        <f t="shared" ref="K5:K8" si="1">SUM(I5:J5)*H5</f>
        <v>7354200</v>
      </c>
      <c r="L5" s="30">
        <v>4077200</v>
      </c>
      <c r="M5" s="31">
        <v>774630</v>
      </c>
      <c r="N5" s="32">
        <f>L5+M5</f>
        <v>4851830</v>
      </c>
      <c r="O5" s="30">
        <v>4561055</v>
      </c>
      <c r="P5" s="31">
        <v>866600.45</v>
      </c>
      <c r="Q5" s="32">
        <f t="shared" ref="Q5:Q8" si="2">O5+P5</f>
        <v>5427655.4500000002</v>
      </c>
      <c r="R5" s="30">
        <f t="shared" ref="R5:T6" si="3">AVERAGE(I5,L5,O5)</f>
        <v>4939418.333333333</v>
      </c>
      <c r="S5" s="31">
        <f t="shared" si="3"/>
        <v>938476.81666666677</v>
      </c>
      <c r="T5" s="32">
        <f t="shared" si="3"/>
        <v>5877895.1499999994</v>
      </c>
    </row>
    <row r="6" spans="3:20" ht="39.950000000000003" customHeight="1" thickBot="1">
      <c r="C6" s="5">
        <v>2</v>
      </c>
      <c r="D6" s="4" t="s">
        <v>13</v>
      </c>
      <c r="E6" s="4" t="s">
        <v>14</v>
      </c>
      <c r="F6" s="58"/>
      <c r="G6" s="16" t="s">
        <v>12</v>
      </c>
      <c r="H6" s="18">
        <v>1</v>
      </c>
      <c r="I6" s="30">
        <v>6180000</v>
      </c>
      <c r="J6" s="31">
        <f t="shared" si="0"/>
        <v>1174200</v>
      </c>
      <c r="K6" s="32">
        <f t="shared" si="1"/>
        <v>7354200</v>
      </c>
      <c r="L6" s="30">
        <v>4077200</v>
      </c>
      <c r="M6" s="31">
        <v>774630</v>
      </c>
      <c r="N6" s="32">
        <f>L6+M6</f>
        <v>4851830</v>
      </c>
      <c r="O6" s="30">
        <v>5826055</v>
      </c>
      <c r="P6" s="31">
        <v>1106950.45</v>
      </c>
      <c r="Q6" s="32">
        <f t="shared" si="2"/>
        <v>6933005.4500000002</v>
      </c>
      <c r="R6" s="30">
        <f t="shared" si="3"/>
        <v>5361085</v>
      </c>
      <c r="S6" s="31">
        <f t="shared" si="3"/>
        <v>1018593.4833333334</v>
      </c>
      <c r="T6" s="32">
        <f t="shared" si="3"/>
        <v>6379678.4833333334</v>
      </c>
    </row>
    <row r="7" spans="3:20" ht="28.5" customHeight="1" thickBot="1">
      <c r="C7" s="5">
        <v>3</v>
      </c>
      <c r="D7" s="4" t="s">
        <v>15</v>
      </c>
      <c r="E7" s="4" t="s">
        <v>16</v>
      </c>
      <c r="F7" s="58"/>
      <c r="G7" s="16" t="s">
        <v>12</v>
      </c>
      <c r="H7" s="18">
        <v>1</v>
      </c>
      <c r="I7" s="30">
        <v>6180000</v>
      </c>
      <c r="J7" s="31">
        <f t="shared" si="0"/>
        <v>1174200</v>
      </c>
      <c r="K7" s="32">
        <f t="shared" si="1"/>
        <v>7354200</v>
      </c>
      <c r="L7" s="30">
        <v>4077200</v>
      </c>
      <c r="M7" s="31">
        <v>774630</v>
      </c>
      <c r="N7" s="32">
        <f>L7+M7</f>
        <v>4851830</v>
      </c>
      <c r="O7" s="30">
        <v>5883555</v>
      </c>
      <c r="P7" s="31">
        <v>1117875.45</v>
      </c>
      <c r="Q7" s="32">
        <f t="shared" si="2"/>
        <v>7001430.4500000002</v>
      </c>
      <c r="R7" s="30">
        <f>AVERAGE(I7,L7,O7)</f>
        <v>5380251.666666667</v>
      </c>
      <c r="S7" s="31">
        <f t="shared" ref="R7:S8" si="4">AVERAGE(J7,M7,P7)</f>
        <v>1022235.15</v>
      </c>
      <c r="T7" s="32">
        <f>AVERAGE(K7,N7,Q7)</f>
        <v>6402486.8166666664</v>
      </c>
    </row>
    <row r="8" spans="3:20" ht="45" customHeight="1" thickBot="1">
      <c r="C8" s="6">
        <v>4</v>
      </c>
      <c r="D8" s="7" t="s">
        <v>17</v>
      </c>
      <c r="E8" s="7" t="s">
        <v>28</v>
      </c>
      <c r="F8" s="59"/>
      <c r="G8" s="17" t="s">
        <v>12</v>
      </c>
      <c r="H8" s="19">
        <v>1</v>
      </c>
      <c r="I8" s="33">
        <v>6180000</v>
      </c>
      <c r="J8" s="34">
        <f t="shared" si="0"/>
        <v>1174200</v>
      </c>
      <c r="K8" s="35">
        <f t="shared" si="1"/>
        <v>7354200</v>
      </c>
      <c r="L8" s="33">
        <v>4077200</v>
      </c>
      <c r="M8" s="34">
        <v>774630</v>
      </c>
      <c r="N8" s="35">
        <f>L8+M8</f>
        <v>4851830</v>
      </c>
      <c r="O8" s="33">
        <v>6228555</v>
      </c>
      <c r="P8" s="34">
        <v>1183425.45</v>
      </c>
      <c r="Q8" s="35">
        <f t="shared" si="2"/>
        <v>7411980.4500000002</v>
      </c>
      <c r="R8" s="33">
        <f t="shared" si="4"/>
        <v>5495251.666666667</v>
      </c>
      <c r="S8" s="34">
        <f t="shared" si="4"/>
        <v>1044085.15</v>
      </c>
      <c r="T8" s="35">
        <f>AVERAGE(K8,N8,Q8)</f>
        <v>6539336.8166666664</v>
      </c>
    </row>
    <row r="9" spans="3:20" ht="30.95" customHeight="1">
      <c r="C9" s="8"/>
      <c r="D9" s="8"/>
      <c r="E9" s="8"/>
      <c r="F9" s="9"/>
      <c r="G9" s="10"/>
      <c r="H9" s="8"/>
      <c r="I9" s="36"/>
      <c r="J9" s="36"/>
      <c r="K9" s="36"/>
      <c r="L9" s="36"/>
      <c r="M9" s="36"/>
      <c r="N9" s="36"/>
      <c r="O9" s="36"/>
      <c r="P9" s="37"/>
      <c r="Q9" s="36"/>
      <c r="R9" s="36"/>
      <c r="S9" s="36"/>
      <c r="T9" s="36"/>
    </row>
    <row r="10" spans="3:20">
      <c r="G10" s="15" t="s">
        <v>18</v>
      </c>
      <c r="I10" s="37"/>
      <c r="J10" s="38"/>
      <c r="K10" s="39"/>
      <c r="L10" s="37"/>
      <c r="M10" s="38"/>
      <c r="N10" s="37"/>
      <c r="O10" s="37"/>
      <c r="P10" s="37"/>
      <c r="Q10" s="37"/>
      <c r="R10" s="37"/>
      <c r="S10" s="37"/>
      <c r="T10" s="37"/>
    </row>
    <row r="11" spans="3:20" ht="30.95" customHeight="1">
      <c r="G11" s="15" t="s">
        <v>27</v>
      </c>
      <c r="I11" s="37"/>
      <c r="J11" s="39"/>
      <c r="K11" s="41">
        <f>SUM(K5:K8)</f>
        <v>29416800</v>
      </c>
      <c r="L11" s="37"/>
      <c r="M11" s="38"/>
      <c r="N11" s="41">
        <f>SUM(N5:N8)</f>
        <v>19407320</v>
      </c>
      <c r="O11" s="37"/>
      <c r="P11" s="37"/>
      <c r="Q11" s="41">
        <f>SUM(Q5:Q8)</f>
        <v>26774071.800000001</v>
      </c>
      <c r="R11" s="37"/>
      <c r="S11" s="43" t="s">
        <v>20</v>
      </c>
      <c r="T11" s="42">
        <f>SUM(T5:T8)</f>
        <v>25199397.266666666</v>
      </c>
    </row>
    <row r="12" spans="3:20" ht="15" customHeight="1">
      <c r="K12" s="3"/>
    </row>
    <row r="16" spans="3:20"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14">
    <mergeCell ref="I2:K2"/>
    <mergeCell ref="L2:N2"/>
    <mergeCell ref="O2:Q2"/>
    <mergeCell ref="R2:T3"/>
    <mergeCell ref="C3:C4"/>
    <mergeCell ref="D3:D4"/>
    <mergeCell ref="E3:E4"/>
    <mergeCell ref="F3:F4"/>
    <mergeCell ref="G3:G4"/>
    <mergeCell ref="H3:H4"/>
    <mergeCell ref="I3:K3"/>
    <mergeCell ref="L3:N3"/>
    <mergeCell ref="O3:Q3"/>
    <mergeCell ref="F5:F8"/>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T992"/>
  <sheetViews>
    <sheetView showGridLines="0" tabSelected="1" topLeftCell="J1" zoomScale="140" zoomScaleNormal="140" workbookViewId="0">
      <selection activeCell="F11" sqref="F11"/>
    </sheetView>
  </sheetViews>
  <sheetFormatPr baseColWidth="10" defaultColWidth="14.42578125" defaultRowHeight="15" customHeight="1"/>
  <cols>
    <col min="1" max="4" width="10.7109375" customWidth="1"/>
    <col min="5" max="5" width="17.140625" customWidth="1"/>
    <col min="6" max="6" width="23.28515625" customWidth="1"/>
    <col min="7" max="7" width="43.140625" customWidth="1"/>
    <col min="8" max="8" width="10.7109375" customWidth="1"/>
    <col min="9" max="9" width="14.7109375" customWidth="1"/>
    <col min="10" max="10" width="14.28515625" customWidth="1"/>
    <col min="11" max="11" width="15.140625" customWidth="1"/>
    <col min="12" max="12" width="14" customWidth="1"/>
    <col min="13" max="13" width="15.85546875" customWidth="1"/>
    <col min="14" max="14" width="16" customWidth="1"/>
    <col min="15" max="15" width="13.85546875" customWidth="1"/>
    <col min="16" max="16" width="14.28515625" customWidth="1"/>
    <col min="17" max="17" width="14.42578125" customWidth="1"/>
    <col min="18" max="18" width="15" customWidth="1"/>
    <col min="19" max="19" width="20" customWidth="1"/>
    <col min="20" max="20" width="17.28515625" customWidth="1"/>
    <col min="21" max="26" width="10.7109375" customWidth="1"/>
  </cols>
  <sheetData>
    <row r="1" spans="3:20" ht="15" customHeight="1" thickBot="1"/>
    <row r="2" spans="3:20" ht="15.75" thickBot="1">
      <c r="C2" s="44"/>
      <c r="D2" s="45"/>
      <c r="E2" s="45"/>
      <c r="F2" s="45"/>
      <c r="G2" s="45"/>
      <c r="H2" s="45"/>
      <c r="I2" s="60" t="s">
        <v>22</v>
      </c>
      <c r="J2" s="61"/>
      <c r="K2" s="62"/>
      <c r="L2" s="66" t="s">
        <v>24</v>
      </c>
      <c r="M2" s="67"/>
      <c r="N2" s="68"/>
      <c r="O2" s="83" t="s">
        <v>25</v>
      </c>
      <c r="P2" s="84"/>
      <c r="Q2" s="85"/>
      <c r="R2" s="69" t="s">
        <v>0</v>
      </c>
      <c r="S2" s="70"/>
      <c r="T2" s="71"/>
    </row>
    <row r="3" spans="3:20" ht="15.75" customHeight="1">
      <c r="C3" s="75" t="s">
        <v>1</v>
      </c>
      <c r="D3" s="77" t="s">
        <v>2</v>
      </c>
      <c r="E3" s="77" t="s">
        <v>3</v>
      </c>
      <c r="F3" s="77" t="s">
        <v>4</v>
      </c>
      <c r="G3" s="78" t="s">
        <v>29</v>
      </c>
      <c r="H3" s="46" t="s">
        <v>5</v>
      </c>
      <c r="I3" s="48" t="s">
        <v>6</v>
      </c>
      <c r="J3" s="49"/>
      <c r="K3" s="50"/>
      <c r="L3" s="54" t="s">
        <v>6</v>
      </c>
      <c r="M3" s="55"/>
      <c r="N3" s="56"/>
      <c r="O3" s="80" t="s">
        <v>6</v>
      </c>
      <c r="P3" s="81"/>
      <c r="Q3" s="82"/>
      <c r="R3" s="72"/>
      <c r="S3" s="73"/>
      <c r="T3" s="74"/>
    </row>
    <row r="4" spans="3:20" ht="24.75" thickBot="1">
      <c r="C4" s="76"/>
      <c r="D4" s="58"/>
      <c r="E4" s="58"/>
      <c r="F4" s="58"/>
      <c r="G4" s="79"/>
      <c r="H4" s="47"/>
      <c r="I4" s="20" t="s">
        <v>7</v>
      </c>
      <c r="J4" s="11" t="s">
        <v>8</v>
      </c>
      <c r="K4" s="21" t="s">
        <v>9</v>
      </c>
      <c r="L4" s="24" t="s">
        <v>7</v>
      </c>
      <c r="M4" s="13" t="s">
        <v>8</v>
      </c>
      <c r="N4" s="25" t="s">
        <v>9</v>
      </c>
      <c r="O4" s="26" t="s">
        <v>7</v>
      </c>
      <c r="P4" s="14" t="s">
        <v>8</v>
      </c>
      <c r="Q4" s="27" t="s">
        <v>9</v>
      </c>
      <c r="R4" s="28" t="s">
        <v>7</v>
      </c>
      <c r="S4" s="2" t="s">
        <v>8</v>
      </c>
      <c r="T4" s="29" t="s">
        <v>9</v>
      </c>
    </row>
    <row r="5" spans="3:20" ht="155.1" customHeight="1" thickBot="1">
      <c r="C5" s="6">
        <v>1</v>
      </c>
      <c r="D5" s="7" t="s">
        <v>10</v>
      </c>
      <c r="E5" s="7" t="s">
        <v>11</v>
      </c>
      <c r="F5" s="7" t="s">
        <v>21</v>
      </c>
      <c r="G5" s="17" t="s">
        <v>30</v>
      </c>
      <c r="H5" s="19">
        <v>1</v>
      </c>
      <c r="I5" s="30">
        <v>7985230</v>
      </c>
      <c r="J5" s="31">
        <f t="shared" ref="J5" si="0">I5*0.19</f>
        <v>1517193.7</v>
      </c>
      <c r="K5" s="32">
        <f t="shared" ref="K5" si="1">SUM(I5:J5)*H5</f>
        <v>9502423.6999999993</v>
      </c>
      <c r="L5" s="30">
        <v>4443025</v>
      </c>
      <c r="M5" s="31">
        <v>844174.75</v>
      </c>
      <c r="N5" s="32">
        <f t="shared" ref="N5" si="2">L5+M5</f>
        <v>5287199.75</v>
      </c>
      <c r="O5" s="30">
        <v>4750000</v>
      </c>
      <c r="P5" s="31">
        <v>902500</v>
      </c>
      <c r="Q5" s="32">
        <f>O5+P5</f>
        <v>5652500</v>
      </c>
      <c r="R5" s="30">
        <f>AVERAGE(I5,L5,O5)</f>
        <v>5726085</v>
      </c>
      <c r="S5" s="31">
        <f>AVERAGE(J5,M5,P5)</f>
        <v>1087956.1500000001</v>
      </c>
      <c r="T5" s="32">
        <f>AVERAGE(K5,N5,Q5)</f>
        <v>6814041.1499999994</v>
      </c>
    </row>
    <row r="6" spans="3:20" ht="30.95" customHeight="1">
      <c r="C6" s="8"/>
      <c r="D6" s="8"/>
      <c r="E6" s="8"/>
      <c r="F6" s="9"/>
      <c r="G6" s="10"/>
      <c r="H6" s="8"/>
      <c r="I6" s="36"/>
      <c r="J6" s="36"/>
      <c r="K6" s="36"/>
      <c r="L6" s="36"/>
      <c r="M6" s="37"/>
      <c r="N6" s="36"/>
      <c r="O6" s="36"/>
      <c r="P6" s="36"/>
      <c r="Q6" s="36"/>
      <c r="R6" s="36"/>
      <c r="S6" s="36"/>
      <c r="T6" s="36"/>
    </row>
    <row r="7" spans="3:20">
      <c r="G7" s="15" t="s">
        <v>18</v>
      </c>
      <c r="I7" s="37"/>
      <c r="J7" s="38"/>
      <c r="K7" s="39"/>
      <c r="L7" s="37"/>
      <c r="M7" s="37"/>
      <c r="N7" s="37"/>
      <c r="O7" s="37"/>
      <c r="P7" s="40"/>
      <c r="Q7" s="37"/>
      <c r="R7" s="37"/>
      <c r="S7" s="37"/>
      <c r="T7" s="37"/>
    </row>
    <row r="8" spans="3:20" ht="15" customHeight="1">
      <c r="G8" s="15" t="s">
        <v>19</v>
      </c>
      <c r="I8" s="37"/>
      <c r="J8" s="39"/>
      <c r="K8" s="41">
        <f>SUM(K5:K5)</f>
        <v>9502423.6999999993</v>
      </c>
      <c r="L8" s="37"/>
      <c r="M8" s="37"/>
      <c r="N8" s="41">
        <f>SUM(N5:N5)</f>
        <v>5287199.75</v>
      </c>
      <c r="O8" s="37"/>
      <c r="P8" s="37"/>
      <c r="Q8" s="41">
        <f>SUM(Q5:Q5)</f>
        <v>5652500</v>
      </c>
      <c r="R8" s="37"/>
      <c r="S8" s="42" t="s">
        <v>20</v>
      </c>
      <c r="T8" s="42">
        <f>SUM(T5:T5)</f>
        <v>6814041.1499999994</v>
      </c>
    </row>
    <row r="9" spans="3:20" ht="15" customHeight="1">
      <c r="K9" s="3"/>
    </row>
    <row r="10" spans="3:20" ht="15" customHeight="1">
      <c r="T10" s="37"/>
    </row>
    <row r="13" spans="3:20" ht="15.75" customHeight="1"/>
    <row r="14" spans="3:20" ht="15.75" customHeight="1"/>
    <row r="15" spans="3:20" ht="15.75" customHeight="1"/>
    <row r="16" spans="3:20"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sheetData>
  <mergeCells count="13">
    <mergeCell ref="R2:T3"/>
    <mergeCell ref="C3:C4"/>
    <mergeCell ref="D3:D4"/>
    <mergeCell ref="E3:E4"/>
    <mergeCell ref="F3:F4"/>
    <mergeCell ref="G3:G4"/>
    <mergeCell ref="H3:H4"/>
    <mergeCell ref="I3:K3"/>
    <mergeCell ref="L3:N3"/>
    <mergeCell ref="O3:Q3"/>
    <mergeCell ref="I2:K2"/>
    <mergeCell ref="L2:N2"/>
    <mergeCell ref="O2:Q2"/>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LOTE_1</vt:lpstr>
      <vt:lpstr>LOTE_2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Milena Velez Triviño</dc:creator>
  <cp:lastModifiedBy>Lesly María Castañeda Arcon</cp:lastModifiedBy>
  <dcterms:created xsi:type="dcterms:W3CDTF">2025-04-01T16:44:49Z</dcterms:created>
  <dcterms:modified xsi:type="dcterms:W3CDTF">2026-09-14T19:06:49Z</dcterms:modified>
</cp:coreProperties>
</file>