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royectos\repuestos parque automotor septiembre 2026\"/>
    </mc:Choice>
  </mc:AlternateContent>
  <xr:revisionPtr revIDLastSave="0" documentId="13_ncr:1_{00080462-A1AA-4A28-86EC-2C8B1DC2FE72}" xr6:coauthVersionLast="47" xr6:coauthVersionMax="47" xr10:uidLastSave="{00000000-0000-0000-0000-000000000000}"/>
  <bookViews>
    <workbookView xWindow="-120" yWindow="-120" windowWidth="29040" windowHeight="15840" xr2:uid="{64E2859D-4CB9-47B6-BA7F-62A621759440}"/>
  </bookViews>
  <sheets>
    <sheet name="PROMEDIO COTIZACIONES " sheetId="18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6" i="18" l="1"/>
  <c r="K23" i="18"/>
  <c r="K24" i="18"/>
  <c r="K25" i="18"/>
  <c r="K26" i="18"/>
  <c r="K27" i="18"/>
  <c r="K28" i="18"/>
  <c r="K29" i="18"/>
  <c r="K30" i="18"/>
  <c r="K31" i="18"/>
  <c r="K32" i="18"/>
  <c r="K33" i="18"/>
  <c r="K34" i="18"/>
  <c r="K35" i="18"/>
  <c r="K36" i="18"/>
  <c r="K37" i="18"/>
  <c r="K38" i="18"/>
  <c r="K39" i="18"/>
  <c r="K40" i="18"/>
  <c r="K41" i="18"/>
  <c r="K42" i="18"/>
  <c r="K43" i="18"/>
  <c r="K44" i="18"/>
  <c r="K45" i="18"/>
  <c r="K22" i="18"/>
  <c r="J23" i="18"/>
  <c r="J24" i="18"/>
  <c r="J25" i="18"/>
  <c r="J26" i="18"/>
  <c r="J27" i="18"/>
  <c r="J28" i="18"/>
  <c r="J29" i="18"/>
  <c r="J30" i="18"/>
  <c r="J31" i="18"/>
  <c r="J32" i="18"/>
  <c r="J33" i="18"/>
  <c r="J34" i="18"/>
  <c r="J35" i="18"/>
  <c r="J36" i="18"/>
  <c r="J37" i="18"/>
  <c r="J38" i="18"/>
  <c r="J39" i="18"/>
  <c r="J40" i="18"/>
  <c r="J41" i="18"/>
  <c r="J42" i="18"/>
  <c r="J43" i="18"/>
  <c r="J44" i="18"/>
  <c r="J45" i="18"/>
  <c r="J22" i="18"/>
  <c r="H23" i="18"/>
  <c r="H24" i="18"/>
  <c r="H25" i="18"/>
  <c r="H26" i="18"/>
  <c r="H27" i="18"/>
  <c r="H28" i="18"/>
  <c r="H29" i="18"/>
  <c r="H30" i="18"/>
  <c r="H31" i="18"/>
  <c r="H32" i="18"/>
  <c r="H33" i="18"/>
  <c r="H34" i="18"/>
  <c r="H35" i="18"/>
  <c r="H36" i="18"/>
  <c r="H37" i="18"/>
  <c r="H38" i="18"/>
  <c r="H39" i="18"/>
  <c r="H40" i="18"/>
  <c r="H41" i="18"/>
  <c r="H42" i="18"/>
  <c r="H43" i="18"/>
  <c r="H44" i="18"/>
  <c r="H45" i="18"/>
  <c r="H22" i="18"/>
  <c r="F45" i="18"/>
  <c r="F44" i="18"/>
  <c r="F43" i="18"/>
  <c r="F42" i="18"/>
  <c r="F41" i="18"/>
  <c r="F40" i="18"/>
  <c r="F39" i="18"/>
  <c r="F38" i="18"/>
  <c r="F37" i="18"/>
  <c r="F36" i="18"/>
  <c r="F35" i="18"/>
  <c r="F34" i="18"/>
  <c r="F33" i="18"/>
  <c r="F32" i="18"/>
  <c r="F31" i="18"/>
  <c r="F30" i="18"/>
  <c r="F29" i="18"/>
  <c r="F28" i="18"/>
  <c r="F27" i="18"/>
  <c r="F26" i="18"/>
  <c r="F25" i="18"/>
  <c r="F24" i="18"/>
  <c r="F23" i="18"/>
  <c r="F22" i="18"/>
</calcChain>
</file>

<file path=xl/sharedStrings.xml><?xml version="1.0" encoding="utf-8"?>
<sst xmlns="http://schemas.openxmlformats.org/spreadsheetml/2006/main" count="65" uniqueCount="46">
  <si>
    <t>ACEITES, GRASA Y REFRIGERANTES</t>
  </si>
  <si>
    <t>ACEITE PARA SISTEMA HIDRAULICO ISO 68</t>
  </si>
  <si>
    <t xml:space="preserve">FILTRO DE HIDRAULICO </t>
  </si>
  <si>
    <t xml:space="preserve">FILTRO DE TRANSMISION </t>
  </si>
  <si>
    <t xml:space="preserve">EMPAQUETADURA CILINDRO HIDRAULICO </t>
  </si>
  <si>
    <t xml:space="preserve">TORNILLO DE CUCHILLAS </t>
  </si>
  <si>
    <t xml:space="preserve">DESCRIPCION </t>
  </si>
  <si>
    <t xml:space="preserve">Señores </t>
  </si>
  <si>
    <t xml:space="preserve">COTIZACION </t>
  </si>
  <si>
    <t xml:space="preserve">CANTIDAD </t>
  </si>
  <si>
    <t>ACEITE MULTIGRADO PARA MOTOR  15W40</t>
  </si>
  <si>
    <t xml:space="preserve">RETROCARGADOR </t>
  </si>
  <si>
    <t xml:space="preserve">MANTENIMIENTO Y REPARACIONES VOLQUETA </t>
  </si>
  <si>
    <t xml:space="preserve">VOLQUETA Y RETRO </t>
  </si>
  <si>
    <t xml:space="preserve">CUCHILLAS DE CORTE DELANTERA </t>
  </si>
  <si>
    <t>HORA SERVICIO MECANICA DE PATIO EN ZONA</t>
  </si>
  <si>
    <t xml:space="preserve">EQUIPO </t>
  </si>
  <si>
    <t xml:space="preserve">VALOR UNITARIO IVA INCLUIDO </t>
  </si>
  <si>
    <t xml:space="preserve">retro cargador case </t>
  </si>
  <si>
    <t>volquetainternacional m1997</t>
  </si>
  <si>
    <t xml:space="preserve">PASTILLAS DELANTERA </t>
  </si>
  <si>
    <t xml:space="preserve">KIT DE FILTROS (AIRE, AIRE A/C, COMBUSTIBLE, ACEITE) </t>
  </si>
  <si>
    <t xml:space="preserve">ALINEACION Y BALANCEO </t>
  </si>
  <si>
    <t>TOYOTA FORTUNER 3.0</t>
  </si>
  <si>
    <t xml:space="preserve">TOYOTA FORTUNER 3.0 </t>
  </si>
  <si>
    <t xml:space="preserve">BANDAS TRASERAS </t>
  </si>
  <si>
    <t xml:space="preserve">HORA SERVCIO TECNICO MECANICA EN ZONA </t>
  </si>
  <si>
    <t>MANGUERA HIDRULICA GRAFADA</t>
  </si>
  <si>
    <t>TOYOTA FORTUNER 3.1</t>
  </si>
  <si>
    <t>volquetainternacional m1998</t>
  </si>
  <si>
    <t xml:space="preserve">ACEITE PARA MOTOR TOYOTA FORTUNER </t>
  </si>
  <si>
    <t>NIT 890801131-3</t>
  </si>
  <si>
    <t xml:space="preserve">MUNICIPIO DE SALAMINA CALDAS </t>
  </si>
  <si>
    <t xml:space="preserve">LLANTA TOYOTA FORTUNER </t>
  </si>
  <si>
    <t>RECONTRUCCION BALDE DELANTERO</t>
  </si>
  <si>
    <t>HORAS SERVICIO TECNICO</t>
  </si>
  <si>
    <t xml:space="preserve">HORA SERVICIO TECNICO ELECTRICO  EN ZONA </t>
  </si>
  <si>
    <t xml:space="preserve">VALOR TOTAL IVA INCLUIDO </t>
  </si>
  <si>
    <t xml:space="preserve">TOTAL </t>
  </si>
  <si>
    <t xml:space="preserve">MANIZALES CALDAS  SEPTIEMBRE  DEL AÑO 2026 </t>
  </si>
  <si>
    <t xml:space="preserve">TAPIZARIA SILLAS </t>
  </si>
  <si>
    <t>LLANTA DE TRACCION 295-80-R22.5</t>
  </si>
  <si>
    <t>MOTAJES Y ACOPLES</t>
  </si>
  <si>
    <t>DISTRI REPUESTOS</t>
  </si>
  <si>
    <t xml:space="preserve">REPUESTOS NPR </t>
  </si>
  <si>
    <t xml:space="preserve">PONDERADO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</si>
</sst>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&quot;$&quot;* #,##0_-;\-&quot;$&quot;* #,##0_-;_-&quot;$&quot;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Arial"/>
      <family val="2"/>
    </font>
    <font>
      <sz val="9"/>
      <color rgb="FF000000"/>
      <name val="Calibri"/>
      <family val="2"/>
      <scheme val="minor"/>
    </font>
    <font>
      <b/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8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/>
    </xf>
    <xf numFmtId="164" fontId="3" fillId="0" borderId="0" xfId="1" applyNumberFormat="1" applyFont="1" applyFill="1"/>
    <xf numFmtId="0" fontId="5" fillId="0" borderId="0" xfId="0" applyFont="1"/>
    <xf numFmtId="0" fontId="2" fillId="0" borderId="4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wrapText="1"/>
    </xf>
    <xf numFmtId="0" fontId="7" fillId="0" borderId="17" xfId="0" applyFont="1" applyBorder="1" applyAlignment="1">
      <alignment horizontal="left" wrapText="1"/>
    </xf>
    <xf numFmtId="0" fontId="3" fillId="0" borderId="11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18" xfId="0" applyFont="1" applyBorder="1" applyAlignment="1">
      <alignment horizontal="left" vertical="center" wrapText="1"/>
    </xf>
    <xf numFmtId="0" fontId="4" fillId="0" borderId="18" xfId="0" applyFont="1" applyBorder="1" applyAlignment="1">
      <alignment vertical="center" wrapText="1"/>
    </xf>
    <xf numFmtId="0" fontId="3" fillId="0" borderId="18" xfId="0" applyFont="1" applyBorder="1" applyAlignment="1">
      <alignment wrapText="1"/>
    </xf>
    <xf numFmtId="0" fontId="4" fillId="2" borderId="15" xfId="0" applyFont="1" applyFill="1" applyBorder="1" applyAlignment="1">
      <alignment horizontal="left" vertical="center" wrapText="1"/>
    </xf>
    <xf numFmtId="0" fontId="8" fillId="2" borderId="11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/>
    </xf>
    <xf numFmtId="0" fontId="3" fillId="0" borderId="22" xfId="0" applyFont="1" applyBorder="1" applyAlignment="1">
      <alignment wrapText="1"/>
    </xf>
    <xf numFmtId="0" fontId="4" fillId="0" borderId="0" xfId="0" applyFont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left"/>
    </xf>
    <xf numFmtId="0" fontId="3" fillId="0" borderId="23" xfId="0" applyFont="1" applyBorder="1" applyAlignment="1">
      <alignment vertical="center" wrapText="1"/>
    </xf>
    <xf numFmtId="0" fontId="8" fillId="2" borderId="11" xfId="0" applyFont="1" applyFill="1" applyBorder="1" applyAlignment="1">
      <alignment horizontal="left" vertical="center"/>
    </xf>
    <xf numFmtId="164" fontId="3" fillId="0" borderId="29" xfId="1" applyNumberFormat="1" applyFont="1" applyFill="1" applyBorder="1" applyAlignment="1">
      <alignment wrapText="1"/>
    </xf>
    <xf numFmtId="0" fontId="0" fillId="0" borderId="13" xfId="0" applyBorder="1"/>
    <xf numFmtId="164" fontId="10" fillId="0" borderId="14" xfId="0" applyNumberFormat="1" applyFont="1" applyBorder="1"/>
    <xf numFmtId="164" fontId="3" fillId="0" borderId="1" xfId="1" applyNumberFormat="1" applyFont="1" applyFill="1" applyBorder="1" applyAlignment="1">
      <alignment wrapText="1"/>
    </xf>
    <xf numFmtId="164" fontId="0" fillId="0" borderId="1" xfId="0" applyNumberFormat="1" applyBorder="1"/>
    <xf numFmtId="164" fontId="3" fillId="0" borderId="1" xfId="1" applyNumberFormat="1" applyFont="1" applyFill="1" applyBorder="1" applyAlignment="1">
      <alignment vertical="center" wrapText="1"/>
    </xf>
    <xf numFmtId="165" fontId="3" fillId="0" borderId="1" xfId="1" applyNumberFormat="1" applyFont="1" applyBorder="1" applyAlignment="1">
      <alignment horizontal="center" vertical="center"/>
    </xf>
    <xf numFmtId="165" fontId="3" fillId="0" borderId="1" xfId="1" applyNumberFormat="1" applyFont="1" applyBorder="1" applyAlignment="1">
      <alignment horizontal="center"/>
    </xf>
    <xf numFmtId="0" fontId="3" fillId="0" borderId="27" xfId="0" applyFont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4" fillId="2" borderId="28" xfId="0" applyFont="1" applyFill="1" applyBorder="1" applyAlignment="1">
      <alignment horizontal="center" vertical="center"/>
    </xf>
    <xf numFmtId="164" fontId="3" fillId="0" borderId="32" xfId="1" applyNumberFormat="1" applyFont="1" applyFill="1" applyBorder="1" applyAlignment="1">
      <alignment wrapText="1"/>
    </xf>
    <xf numFmtId="164" fontId="0" fillId="0" borderId="2" xfId="0" applyNumberFormat="1" applyBorder="1"/>
    <xf numFmtId="164" fontId="3" fillId="0" borderId="2" xfId="1" applyNumberFormat="1" applyFont="1" applyFill="1" applyBorder="1" applyAlignment="1">
      <alignment wrapText="1"/>
    </xf>
    <xf numFmtId="164" fontId="3" fillId="0" borderId="33" xfId="1" applyNumberFormat="1" applyFont="1" applyFill="1" applyBorder="1" applyAlignment="1">
      <alignment wrapText="1"/>
    </xf>
    <xf numFmtId="164" fontId="3" fillId="0" borderId="33" xfId="1" applyNumberFormat="1" applyFont="1" applyFill="1" applyBorder="1" applyAlignment="1">
      <alignment vertical="center" wrapText="1"/>
    </xf>
    <xf numFmtId="165" fontId="3" fillId="0" borderId="33" xfId="1" applyNumberFormat="1" applyFont="1" applyBorder="1" applyAlignment="1">
      <alignment horizontal="center" vertical="center"/>
    </xf>
    <xf numFmtId="165" fontId="3" fillId="0" borderId="33" xfId="1" applyNumberFormat="1" applyFont="1" applyBorder="1" applyAlignment="1">
      <alignment horizontal="center"/>
    </xf>
    <xf numFmtId="165" fontId="3" fillId="0" borderId="34" xfId="1" applyNumberFormat="1" applyFont="1" applyFill="1" applyBorder="1" applyAlignment="1">
      <alignment horizontal="center"/>
    </xf>
    <xf numFmtId="164" fontId="0" fillId="0" borderId="3" xfId="0" applyNumberFormat="1" applyBorder="1"/>
    <xf numFmtId="165" fontId="3" fillId="0" borderId="3" xfId="1" applyNumberFormat="1" applyFont="1" applyFill="1" applyBorder="1" applyAlignment="1">
      <alignment horizontal="center"/>
    </xf>
    <xf numFmtId="0" fontId="0" fillId="0" borderId="29" xfId="0" applyBorder="1"/>
    <xf numFmtId="164" fontId="0" fillId="0" borderId="31" xfId="0" applyNumberFormat="1" applyBorder="1"/>
    <xf numFmtId="164" fontId="0" fillId="0" borderId="6" xfId="0" applyNumberFormat="1" applyBorder="1"/>
    <xf numFmtId="164" fontId="0" fillId="0" borderId="28" xfId="0" applyNumberFormat="1" applyBorder="1"/>
    <xf numFmtId="164" fontId="10" fillId="0" borderId="18" xfId="0" applyNumberFormat="1" applyFont="1" applyBorder="1"/>
    <xf numFmtId="164" fontId="10" fillId="0" borderId="12" xfId="0" applyNumberFormat="1" applyFont="1" applyBorder="1"/>
    <xf numFmtId="0" fontId="0" fillId="0" borderId="36" xfId="0" applyBorder="1"/>
    <xf numFmtId="164" fontId="10" fillId="0" borderId="11" xfId="0" applyNumberFormat="1" applyFont="1" applyBorder="1"/>
    <xf numFmtId="0" fontId="11" fillId="0" borderId="8" xfId="0" applyFont="1" applyBorder="1"/>
    <xf numFmtId="164" fontId="12" fillId="0" borderId="24" xfId="0" applyNumberFormat="1" applyFont="1" applyBorder="1"/>
    <xf numFmtId="0" fontId="10" fillId="3" borderId="11" xfId="0" applyFont="1" applyFill="1" applyBorder="1" applyAlignment="1">
      <alignment horizontal="center"/>
    </xf>
    <xf numFmtId="0" fontId="10" fillId="3" borderId="18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164" fontId="2" fillId="0" borderId="25" xfId="1" applyNumberFormat="1" applyFont="1" applyFill="1" applyBorder="1" applyAlignment="1">
      <alignment horizontal="center" vertical="center" wrapText="1"/>
    </xf>
    <xf numFmtId="164" fontId="2" fillId="0" borderId="26" xfId="1" applyNumberFormat="1" applyFont="1" applyFill="1" applyBorder="1" applyAlignment="1">
      <alignment horizontal="center" vertical="center" wrapText="1"/>
    </xf>
    <xf numFmtId="164" fontId="2" fillId="0" borderId="11" xfId="1" applyNumberFormat="1" applyFont="1" applyFill="1" applyBorder="1" applyAlignment="1">
      <alignment horizontal="center" vertical="center" wrapText="1"/>
    </xf>
    <xf numFmtId="164" fontId="2" fillId="0" borderId="12" xfId="1" applyNumberFormat="1" applyFont="1" applyFill="1" applyBorder="1" applyAlignment="1">
      <alignment horizontal="center" vertical="center" wrapText="1"/>
    </xf>
    <xf numFmtId="164" fontId="2" fillId="0" borderId="19" xfId="1" applyNumberFormat="1" applyFont="1" applyFill="1" applyBorder="1" applyAlignment="1">
      <alignment horizontal="center" vertical="center" wrapText="1"/>
    </xf>
    <xf numFmtId="164" fontId="2" fillId="0" borderId="35" xfId="1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left" vertical="center" wrapText="1"/>
    </xf>
    <xf numFmtId="164" fontId="2" fillId="0" borderId="9" xfId="1" applyNumberFormat="1" applyFont="1" applyFill="1" applyBorder="1" applyAlignment="1">
      <alignment horizontal="right"/>
    </xf>
    <xf numFmtId="164" fontId="2" fillId="0" borderId="30" xfId="1" applyNumberFormat="1" applyFont="1" applyFill="1" applyBorder="1" applyAlignment="1">
      <alignment horizontal="righ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9547B-D83A-4A74-97B0-E5AE7F7AFFE5}">
  <sheetPr>
    <pageSetUpPr fitToPage="1"/>
  </sheetPr>
  <dimension ref="A11:K46"/>
  <sheetViews>
    <sheetView tabSelected="1" topLeftCell="A16" zoomScale="93" zoomScaleNormal="93" workbookViewId="0">
      <selection activeCell="P41" sqref="P41"/>
    </sheetView>
  </sheetViews>
  <sheetFormatPr baseColWidth="10" defaultRowHeight="15" x14ac:dyDescent="0.25"/>
  <cols>
    <col min="2" max="2" width="18.42578125" style="1" customWidth="1"/>
    <col min="3" max="3" width="73.5703125" style="2" customWidth="1"/>
    <col min="4" max="4" width="11.140625" style="3" customWidth="1"/>
    <col min="5" max="5" width="19.7109375" style="4" customWidth="1"/>
    <col min="6" max="6" width="13.5703125" customWidth="1"/>
    <col min="7" max="7" width="14.140625" customWidth="1"/>
    <col min="8" max="8" width="14.42578125" bestFit="1" customWidth="1"/>
    <col min="9" max="9" width="14" bestFit="1" customWidth="1"/>
    <col min="10" max="10" width="12.5703125" bestFit="1" customWidth="1"/>
    <col min="11" max="11" width="29.140625" customWidth="1"/>
  </cols>
  <sheetData>
    <row r="11" spans="2:2" ht="18.75" x14ac:dyDescent="0.3">
      <c r="B11" s="5" t="s">
        <v>39</v>
      </c>
    </row>
    <row r="12" spans="2:2" ht="18.75" x14ac:dyDescent="0.3">
      <c r="B12" s="5"/>
    </row>
    <row r="13" spans="2:2" ht="18.75" x14ac:dyDescent="0.3">
      <c r="B13" s="5" t="s">
        <v>7</v>
      </c>
    </row>
    <row r="14" spans="2:2" ht="18.75" x14ac:dyDescent="0.3">
      <c r="B14" s="5" t="s">
        <v>32</v>
      </c>
    </row>
    <row r="15" spans="2:2" x14ac:dyDescent="0.25">
      <c r="B15" s="1" t="s">
        <v>31</v>
      </c>
    </row>
    <row r="17" spans="1:11" ht="15.75" thickBot="1" x14ac:dyDescent="0.3"/>
    <row r="18" spans="1:11" ht="19.5" thickBot="1" x14ac:dyDescent="0.35">
      <c r="B18" s="75" t="s">
        <v>8</v>
      </c>
      <c r="C18" s="67"/>
      <c r="D18" s="67"/>
      <c r="E18" s="67" t="s">
        <v>42</v>
      </c>
      <c r="F18" s="68"/>
      <c r="G18" s="67" t="s">
        <v>43</v>
      </c>
      <c r="H18" s="68"/>
      <c r="I18" s="67" t="s">
        <v>44</v>
      </c>
      <c r="J18" s="68"/>
    </row>
    <row r="19" spans="1:11" ht="14.45" customHeight="1" x14ac:dyDescent="0.25">
      <c r="B19" s="76" t="s">
        <v>16</v>
      </c>
      <c r="C19" s="78" t="s">
        <v>6</v>
      </c>
      <c r="D19" s="78" t="s">
        <v>9</v>
      </c>
      <c r="E19" s="69" t="s">
        <v>17</v>
      </c>
      <c r="F19" s="71" t="s">
        <v>37</v>
      </c>
      <c r="G19" s="69" t="s">
        <v>17</v>
      </c>
      <c r="H19" s="71" t="s">
        <v>37</v>
      </c>
      <c r="I19" s="69" t="s">
        <v>17</v>
      </c>
      <c r="J19" s="73" t="s">
        <v>37</v>
      </c>
      <c r="K19" s="65" t="s">
        <v>45</v>
      </c>
    </row>
    <row r="20" spans="1:11" ht="26.45" customHeight="1" thickBot="1" x14ac:dyDescent="0.3">
      <c r="B20" s="77"/>
      <c r="C20" s="79"/>
      <c r="D20" s="79"/>
      <c r="E20" s="70"/>
      <c r="F20" s="72"/>
      <c r="G20" s="70"/>
      <c r="H20" s="72"/>
      <c r="I20" s="70"/>
      <c r="J20" s="74"/>
      <c r="K20" s="66"/>
    </row>
    <row r="21" spans="1:11" ht="15" customHeight="1" thickBot="1" x14ac:dyDescent="0.3">
      <c r="B21" s="80" t="s">
        <v>12</v>
      </c>
      <c r="C21" s="81"/>
      <c r="D21" s="6"/>
      <c r="E21" s="31"/>
      <c r="F21" s="32"/>
      <c r="G21" s="31"/>
      <c r="H21" s="32"/>
      <c r="I21" s="31"/>
      <c r="J21" s="55"/>
      <c r="K21" s="61"/>
    </row>
    <row r="22" spans="1:11" ht="23.25" thickBot="1" x14ac:dyDescent="0.3">
      <c r="A22">
        <v>1</v>
      </c>
      <c r="B22" s="10" t="s">
        <v>19</v>
      </c>
      <c r="C22" s="16" t="s">
        <v>41</v>
      </c>
      <c r="D22" s="8">
        <v>4</v>
      </c>
      <c r="E22" s="45">
        <v>1420000</v>
      </c>
      <c r="F22" s="46">
        <f>D22*E22</f>
        <v>5680000</v>
      </c>
      <c r="G22" s="47">
        <v>1425000</v>
      </c>
      <c r="H22" s="46">
        <f>G22*D22</f>
        <v>5700000</v>
      </c>
      <c r="I22" s="47">
        <v>1400000</v>
      </c>
      <c r="J22" s="56">
        <f>I22*D22</f>
        <v>5600000</v>
      </c>
      <c r="K22" s="62">
        <f>(F22+H22+J22)/3</f>
        <v>5660000</v>
      </c>
    </row>
    <row r="23" spans="1:11" ht="23.25" thickBot="1" x14ac:dyDescent="0.3">
      <c r="A23">
        <v>2</v>
      </c>
      <c r="B23" s="10" t="s">
        <v>29</v>
      </c>
      <c r="C23" s="26" t="s">
        <v>26</v>
      </c>
      <c r="D23" s="27">
        <v>3</v>
      </c>
      <c r="E23" s="48">
        <v>211000</v>
      </c>
      <c r="F23" s="35">
        <f t="shared" ref="F23:F45" si="0">D23*E23</f>
        <v>633000</v>
      </c>
      <c r="G23" s="34">
        <v>215000</v>
      </c>
      <c r="H23" s="35">
        <f t="shared" ref="H23:H45" si="1">G23*D23</f>
        <v>645000</v>
      </c>
      <c r="I23" s="34">
        <v>210000</v>
      </c>
      <c r="J23" s="57">
        <f t="shared" ref="J23:J45" si="2">I23*D23</f>
        <v>630000</v>
      </c>
      <c r="K23" s="59">
        <f t="shared" ref="K23:K45" si="3">(F23+H23+J23)/3</f>
        <v>636000</v>
      </c>
    </row>
    <row r="24" spans="1:11" ht="15.75" thickBot="1" x14ac:dyDescent="0.3">
      <c r="A24">
        <v>3</v>
      </c>
      <c r="B24" s="80" t="s">
        <v>0</v>
      </c>
      <c r="C24" s="81"/>
      <c r="D24" s="6"/>
      <c r="E24" s="48">
        <v>0</v>
      </c>
      <c r="F24" s="35">
        <f t="shared" si="0"/>
        <v>0</v>
      </c>
      <c r="G24" s="34">
        <v>607000</v>
      </c>
      <c r="H24" s="35">
        <f t="shared" si="1"/>
        <v>0</v>
      </c>
      <c r="I24" s="34">
        <v>0</v>
      </c>
      <c r="J24" s="57">
        <f t="shared" si="2"/>
        <v>0</v>
      </c>
      <c r="K24" s="59">
        <f t="shared" si="3"/>
        <v>0</v>
      </c>
    </row>
    <row r="25" spans="1:11" x14ac:dyDescent="0.25">
      <c r="A25">
        <v>4</v>
      </c>
      <c r="B25" s="11" t="s">
        <v>13</v>
      </c>
      <c r="C25" s="13" t="s">
        <v>10</v>
      </c>
      <c r="D25" s="7">
        <v>2</v>
      </c>
      <c r="E25" s="49">
        <v>605000</v>
      </c>
      <c r="F25" s="35">
        <f t="shared" si="0"/>
        <v>1210000</v>
      </c>
      <c r="G25" s="36">
        <v>608000</v>
      </c>
      <c r="H25" s="35">
        <f t="shared" si="1"/>
        <v>1216000</v>
      </c>
      <c r="I25" s="36">
        <v>600000</v>
      </c>
      <c r="J25" s="57">
        <f t="shared" si="2"/>
        <v>1200000</v>
      </c>
      <c r="K25" s="59">
        <f t="shared" si="3"/>
        <v>1208666.6666666667</v>
      </c>
    </row>
    <row r="26" spans="1:11" ht="15.75" thickBot="1" x14ac:dyDescent="0.3">
      <c r="A26">
        <v>5</v>
      </c>
      <c r="B26" s="12" t="s">
        <v>13</v>
      </c>
      <c r="C26" s="14" t="s">
        <v>1</v>
      </c>
      <c r="D26" s="7">
        <v>1</v>
      </c>
      <c r="E26" s="49">
        <v>516000</v>
      </c>
      <c r="F26" s="35">
        <f t="shared" si="0"/>
        <v>516000</v>
      </c>
      <c r="G26" s="36">
        <v>520000</v>
      </c>
      <c r="H26" s="35">
        <f t="shared" si="1"/>
        <v>520000</v>
      </c>
      <c r="I26" s="36">
        <v>510000</v>
      </c>
      <c r="J26" s="57">
        <f t="shared" si="2"/>
        <v>510000</v>
      </c>
      <c r="K26" s="59">
        <f t="shared" si="3"/>
        <v>515333.33333333331</v>
      </c>
    </row>
    <row r="27" spans="1:11" ht="15.75" thickBot="1" x14ac:dyDescent="0.3">
      <c r="A27">
        <v>6</v>
      </c>
      <c r="B27" s="30" t="s">
        <v>23</v>
      </c>
      <c r="C27" s="29" t="s">
        <v>30</v>
      </c>
      <c r="D27" s="27">
        <v>2</v>
      </c>
      <c r="E27" s="49">
        <v>165000</v>
      </c>
      <c r="F27" s="35">
        <f t="shared" si="0"/>
        <v>330000</v>
      </c>
      <c r="G27" s="36">
        <v>166000</v>
      </c>
      <c r="H27" s="35">
        <f t="shared" si="1"/>
        <v>332000</v>
      </c>
      <c r="I27" s="36">
        <v>160000</v>
      </c>
      <c r="J27" s="57">
        <f t="shared" si="2"/>
        <v>320000</v>
      </c>
      <c r="K27" s="59">
        <f t="shared" si="3"/>
        <v>327333.33333333331</v>
      </c>
    </row>
    <row r="28" spans="1:11" ht="15.75" thickBot="1" x14ac:dyDescent="0.3">
      <c r="A28">
        <v>7</v>
      </c>
      <c r="B28" s="82" t="s">
        <v>11</v>
      </c>
      <c r="C28" s="83"/>
      <c r="D28" s="9"/>
      <c r="E28" s="48">
        <v>0</v>
      </c>
      <c r="F28" s="35">
        <f t="shared" si="0"/>
        <v>0</v>
      </c>
      <c r="G28" s="34">
        <v>0</v>
      </c>
      <c r="H28" s="35">
        <f t="shared" si="1"/>
        <v>0</v>
      </c>
      <c r="I28" s="34">
        <v>0</v>
      </c>
      <c r="J28" s="57">
        <f t="shared" si="2"/>
        <v>0</v>
      </c>
      <c r="K28" s="59">
        <f t="shared" si="3"/>
        <v>0</v>
      </c>
    </row>
    <row r="29" spans="1:11" ht="15.75" thickBot="1" x14ac:dyDescent="0.3">
      <c r="A29">
        <v>8</v>
      </c>
      <c r="B29" s="10" t="s">
        <v>18</v>
      </c>
      <c r="C29" s="15" t="s">
        <v>2</v>
      </c>
      <c r="D29" s="8">
        <v>1</v>
      </c>
      <c r="E29" s="49">
        <v>945000</v>
      </c>
      <c r="F29" s="35">
        <f t="shared" si="0"/>
        <v>945000</v>
      </c>
      <c r="G29" s="36">
        <v>940000</v>
      </c>
      <c r="H29" s="35">
        <f t="shared" si="1"/>
        <v>940000</v>
      </c>
      <c r="I29" s="36">
        <v>940000</v>
      </c>
      <c r="J29" s="57">
        <f t="shared" si="2"/>
        <v>940000</v>
      </c>
      <c r="K29" s="59">
        <f t="shared" si="3"/>
        <v>941666.66666666663</v>
      </c>
    </row>
    <row r="30" spans="1:11" ht="15.75" thickBot="1" x14ac:dyDescent="0.3">
      <c r="A30">
        <v>9</v>
      </c>
      <c r="B30" s="10" t="s">
        <v>18</v>
      </c>
      <c r="C30" s="15" t="s">
        <v>3</v>
      </c>
      <c r="D30" s="7">
        <v>1</v>
      </c>
      <c r="E30" s="49">
        <v>688000</v>
      </c>
      <c r="F30" s="35">
        <f t="shared" si="0"/>
        <v>688000</v>
      </c>
      <c r="G30" s="36">
        <v>675000</v>
      </c>
      <c r="H30" s="35">
        <f t="shared" si="1"/>
        <v>675000</v>
      </c>
      <c r="I30" s="36">
        <v>683000</v>
      </c>
      <c r="J30" s="57">
        <f t="shared" si="2"/>
        <v>683000</v>
      </c>
      <c r="K30" s="59">
        <f t="shared" si="3"/>
        <v>682000</v>
      </c>
    </row>
    <row r="31" spans="1:11" ht="15.75" thickBot="1" x14ac:dyDescent="0.3">
      <c r="A31">
        <v>10</v>
      </c>
      <c r="B31" s="10" t="s">
        <v>18</v>
      </c>
      <c r="C31" s="17" t="s">
        <v>4</v>
      </c>
      <c r="D31" s="8">
        <v>1</v>
      </c>
      <c r="E31" s="49">
        <v>982000</v>
      </c>
      <c r="F31" s="35">
        <f t="shared" si="0"/>
        <v>982000</v>
      </c>
      <c r="G31" s="36">
        <v>980000</v>
      </c>
      <c r="H31" s="35">
        <f t="shared" si="1"/>
        <v>980000</v>
      </c>
      <c r="I31" s="36">
        <v>980000</v>
      </c>
      <c r="J31" s="57">
        <f t="shared" si="2"/>
        <v>980000</v>
      </c>
      <c r="K31" s="59">
        <f t="shared" si="3"/>
        <v>980666.66666666663</v>
      </c>
    </row>
    <row r="32" spans="1:11" ht="15.75" thickBot="1" x14ac:dyDescent="0.3">
      <c r="A32">
        <v>11</v>
      </c>
      <c r="B32" s="10" t="s">
        <v>18</v>
      </c>
      <c r="C32" s="17" t="s">
        <v>34</v>
      </c>
      <c r="D32" s="8">
        <v>1</v>
      </c>
      <c r="E32" s="49">
        <v>2805000</v>
      </c>
      <c r="F32" s="35">
        <f t="shared" si="0"/>
        <v>2805000</v>
      </c>
      <c r="G32" s="36">
        <v>2830000</v>
      </c>
      <c r="H32" s="35">
        <f t="shared" si="1"/>
        <v>2830000</v>
      </c>
      <c r="I32" s="36">
        <v>2800000</v>
      </c>
      <c r="J32" s="57">
        <f t="shared" si="2"/>
        <v>2800000</v>
      </c>
      <c r="K32" s="59">
        <f t="shared" si="3"/>
        <v>2811666.6666666665</v>
      </c>
    </row>
    <row r="33" spans="1:11" ht="15.75" thickBot="1" x14ac:dyDescent="0.3">
      <c r="A33">
        <v>12</v>
      </c>
      <c r="B33" s="10" t="s">
        <v>18</v>
      </c>
      <c r="C33" s="17" t="s">
        <v>14</v>
      </c>
      <c r="D33" s="8">
        <v>1</v>
      </c>
      <c r="E33" s="49">
        <v>1230000</v>
      </c>
      <c r="F33" s="35">
        <f t="shared" si="0"/>
        <v>1230000</v>
      </c>
      <c r="G33" s="36">
        <v>1291000</v>
      </c>
      <c r="H33" s="35">
        <f t="shared" si="1"/>
        <v>1291000</v>
      </c>
      <c r="I33" s="36">
        <v>1200000</v>
      </c>
      <c r="J33" s="57">
        <f t="shared" si="2"/>
        <v>1200000</v>
      </c>
      <c r="K33" s="59">
        <f t="shared" si="3"/>
        <v>1240333.3333333333</v>
      </c>
    </row>
    <row r="34" spans="1:11" ht="15.75" thickBot="1" x14ac:dyDescent="0.3">
      <c r="A34">
        <v>13</v>
      </c>
      <c r="B34" s="10" t="s">
        <v>18</v>
      </c>
      <c r="C34" s="17" t="s">
        <v>5</v>
      </c>
      <c r="D34" s="7">
        <v>10</v>
      </c>
      <c r="E34" s="49">
        <v>38000</v>
      </c>
      <c r="F34" s="35">
        <f t="shared" si="0"/>
        <v>380000</v>
      </c>
      <c r="G34" s="36">
        <v>35000</v>
      </c>
      <c r="H34" s="35">
        <f t="shared" si="1"/>
        <v>350000</v>
      </c>
      <c r="I34" s="36">
        <v>37000</v>
      </c>
      <c r="J34" s="57">
        <f t="shared" si="2"/>
        <v>370000</v>
      </c>
      <c r="K34" s="59">
        <f t="shared" si="3"/>
        <v>366666.66666666669</v>
      </c>
    </row>
    <row r="35" spans="1:11" ht="15.75" thickBot="1" x14ac:dyDescent="0.3">
      <c r="A35">
        <v>14</v>
      </c>
      <c r="B35" s="10" t="s">
        <v>18</v>
      </c>
      <c r="C35" s="17" t="s">
        <v>15</v>
      </c>
      <c r="D35" s="8">
        <v>10</v>
      </c>
      <c r="E35" s="48">
        <v>108000</v>
      </c>
      <c r="F35" s="35">
        <f t="shared" si="0"/>
        <v>1080000</v>
      </c>
      <c r="G35" s="34">
        <v>105000</v>
      </c>
      <c r="H35" s="35">
        <f t="shared" si="1"/>
        <v>1050000</v>
      </c>
      <c r="I35" s="34">
        <v>106000</v>
      </c>
      <c r="J35" s="57">
        <f t="shared" si="2"/>
        <v>1060000</v>
      </c>
      <c r="K35" s="59">
        <f t="shared" si="3"/>
        <v>1063333.3333333333</v>
      </c>
    </row>
    <row r="36" spans="1:11" ht="15.75" thickBot="1" x14ac:dyDescent="0.3">
      <c r="A36">
        <v>15</v>
      </c>
      <c r="B36" s="10" t="s">
        <v>18</v>
      </c>
      <c r="C36" s="25" t="s">
        <v>27</v>
      </c>
      <c r="D36" s="39">
        <v>3</v>
      </c>
      <c r="E36" s="48">
        <v>321000</v>
      </c>
      <c r="F36" s="35">
        <f t="shared" si="0"/>
        <v>963000</v>
      </c>
      <c r="G36" s="34">
        <v>328000</v>
      </c>
      <c r="H36" s="35">
        <f t="shared" si="1"/>
        <v>984000</v>
      </c>
      <c r="I36" s="34">
        <v>320000</v>
      </c>
      <c r="J36" s="57">
        <f t="shared" si="2"/>
        <v>960000</v>
      </c>
      <c r="K36" s="59">
        <f t="shared" si="3"/>
        <v>969000</v>
      </c>
    </row>
    <row r="37" spans="1:11" ht="15.75" thickBot="1" x14ac:dyDescent="0.3">
      <c r="A37">
        <v>16</v>
      </c>
      <c r="B37" s="10" t="s">
        <v>18</v>
      </c>
      <c r="C37" s="25" t="s">
        <v>36</v>
      </c>
      <c r="D37" s="39">
        <v>4</v>
      </c>
      <c r="E37" s="48">
        <v>215000</v>
      </c>
      <c r="F37" s="35">
        <f t="shared" si="0"/>
        <v>860000</v>
      </c>
      <c r="G37" s="34">
        <v>214000</v>
      </c>
      <c r="H37" s="35">
        <f t="shared" si="1"/>
        <v>856000</v>
      </c>
      <c r="I37" s="34">
        <v>210000</v>
      </c>
      <c r="J37" s="57">
        <f t="shared" si="2"/>
        <v>840000</v>
      </c>
      <c r="K37" s="59">
        <f t="shared" si="3"/>
        <v>852000</v>
      </c>
    </row>
    <row r="38" spans="1:11" ht="15.75" thickBot="1" x14ac:dyDescent="0.3">
      <c r="A38">
        <v>17</v>
      </c>
      <c r="B38" s="84" t="s">
        <v>24</v>
      </c>
      <c r="C38" s="85"/>
      <c r="D38" s="39"/>
      <c r="E38" s="48"/>
      <c r="F38" s="35">
        <f t="shared" si="0"/>
        <v>0</v>
      </c>
      <c r="G38" s="34"/>
      <c r="H38" s="35">
        <f t="shared" si="1"/>
        <v>0</v>
      </c>
      <c r="I38" s="34"/>
      <c r="J38" s="57">
        <f t="shared" si="2"/>
        <v>0</v>
      </c>
      <c r="K38" s="59">
        <f t="shared" si="3"/>
        <v>0</v>
      </c>
    </row>
    <row r="39" spans="1:11" x14ac:dyDescent="0.25">
      <c r="A39">
        <v>18</v>
      </c>
      <c r="B39" s="19" t="s">
        <v>23</v>
      </c>
      <c r="C39" s="22" t="s">
        <v>20</v>
      </c>
      <c r="D39" s="40">
        <v>2</v>
      </c>
      <c r="E39" s="50">
        <v>222000</v>
      </c>
      <c r="F39" s="35">
        <f t="shared" si="0"/>
        <v>444000</v>
      </c>
      <c r="G39" s="37">
        <v>215000</v>
      </c>
      <c r="H39" s="35">
        <f t="shared" si="1"/>
        <v>430000</v>
      </c>
      <c r="I39" s="37">
        <v>220000</v>
      </c>
      <c r="J39" s="57">
        <f t="shared" si="2"/>
        <v>440000</v>
      </c>
      <c r="K39" s="59">
        <f t="shared" si="3"/>
        <v>438000</v>
      </c>
    </row>
    <row r="40" spans="1:11" ht="15.75" thickBot="1" x14ac:dyDescent="0.3">
      <c r="A40">
        <v>19</v>
      </c>
      <c r="B40" s="20" t="s">
        <v>23</v>
      </c>
      <c r="C40" s="23" t="s">
        <v>25</v>
      </c>
      <c r="D40" s="41">
        <v>1</v>
      </c>
      <c r="E40" s="51">
        <v>192000</v>
      </c>
      <c r="F40" s="35">
        <f t="shared" si="0"/>
        <v>192000</v>
      </c>
      <c r="G40" s="38">
        <v>195000</v>
      </c>
      <c r="H40" s="35">
        <f t="shared" si="1"/>
        <v>195000</v>
      </c>
      <c r="I40" s="38">
        <v>190000</v>
      </c>
      <c r="J40" s="57">
        <f t="shared" si="2"/>
        <v>190000</v>
      </c>
      <c r="K40" s="59">
        <f t="shared" si="3"/>
        <v>192333.33333333334</v>
      </c>
    </row>
    <row r="41" spans="1:11" x14ac:dyDescent="0.25">
      <c r="A41">
        <v>20</v>
      </c>
      <c r="B41" s="19" t="s">
        <v>23</v>
      </c>
      <c r="C41" s="23" t="s">
        <v>40</v>
      </c>
      <c r="D41" s="41">
        <v>1</v>
      </c>
      <c r="E41" s="51">
        <v>2701000</v>
      </c>
      <c r="F41" s="35">
        <f t="shared" si="0"/>
        <v>2701000</v>
      </c>
      <c r="G41" s="38">
        <v>2710000</v>
      </c>
      <c r="H41" s="35">
        <f t="shared" si="1"/>
        <v>2710000</v>
      </c>
      <c r="I41" s="38">
        <v>2700000</v>
      </c>
      <c r="J41" s="57">
        <f t="shared" si="2"/>
        <v>2700000</v>
      </c>
      <c r="K41" s="59">
        <f t="shared" si="3"/>
        <v>2703666.6666666665</v>
      </c>
    </row>
    <row r="42" spans="1:11" x14ac:dyDescent="0.25">
      <c r="A42">
        <v>21</v>
      </c>
      <c r="B42" s="20" t="s">
        <v>23</v>
      </c>
      <c r="C42" s="23" t="s">
        <v>21</v>
      </c>
      <c r="D42" s="41">
        <v>2</v>
      </c>
      <c r="E42" s="51">
        <v>452000</v>
      </c>
      <c r="F42" s="35">
        <f t="shared" si="0"/>
        <v>904000</v>
      </c>
      <c r="G42" s="38">
        <v>453000</v>
      </c>
      <c r="H42" s="35">
        <f t="shared" si="1"/>
        <v>906000</v>
      </c>
      <c r="I42" s="38">
        <v>450000</v>
      </c>
      <c r="J42" s="57">
        <f t="shared" si="2"/>
        <v>900000</v>
      </c>
      <c r="K42" s="59">
        <f t="shared" si="3"/>
        <v>903333.33333333337</v>
      </c>
    </row>
    <row r="43" spans="1:11" x14ac:dyDescent="0.25">
      <c r="A43">
        <v>22</v>
      </c>
      <c r="B43" s="20" t="s">
        <v>23</v>
      </c>
      <c r="C43" s="24" t="s">
        <v>22</v>
      </c>
      <c r="D43" s="42">
        <v>1</v>
      </c>
      <c r="E43" s="51">
        <v>179000</v>
      </c>
      <c r="F43" s="35">
        <f t="shared" si="0"/>
        <v>179000</v>
      </c>
      <c r="G43" s="38">
        <v>180000</v>
      </c>
      <c r="H43" s="35">
        <f t="shared" si="1"/>
        <v>180000</v>
      </c>
      <c r="I43" s="38">
        <v>177000</v>
      </c>
      <c r="J43" s="57">
        <f t="shared" si="2"/>
        <v>177000</v>
      </c>
      <c r="K43" s="59">
        <f t="shared" si="3"/>
        <v>178666.66666666666</v>
      </c>
    </row>
    <row r="44" spans="1:11" x14ac:dyDescent="0.25">
      <c r="A44">
        <v>23</v>
      </c>
      <c r="B44" s="20" t="s">
        <v>23</v>
      </c>
      <c r="C44" s="28" t="s">
        <v>33</v>
      </c>
      <c r="D44" s="43">
        <v>2</v>
      </c>
      <c r="E44" s="51">
        <v>972000</v>
      </c>
      <c r="F44" s="35">
        <f t="shared" si="0"/>
        <v>1944000</v>
      </c>
      <c r="G44" s="38">
        <v>973000</v>
      </c>
      <c r="H44" s="35">
        <f t="shared" si="1"/>
        <v>1946000</v>
      </c>
      <c r="I44" s="38">
        <v>970000</v>
      </c>
      <c r="J44" s="57">
        <f t="shared" si="2"/>
        <v>1940000</v>
      </c>
      <c r="K44" s="59">
        <f t="shared" si="3"/>
        <v>1943333.3333333333</v>
      </c>
    </row>
    <row r="45" spans="1:11" ht="15.75" thickBot="1" x14ac:dyDescent="0.3">
      <c r="A45">
        <v>24</v>
      </c>
      <c r="B45" s="21" t="s">
        <v>28</v>
      </c>
      <c r="C45" s="18" t="s">
        <v>35</v>
      </c>
      <c r="D45" s="44">
        <v>2</v>
      </c>
      <c r="E45" s="52">
        <v>191000</v>
      </c>
      <c r="F45" s="53">
        <f t="shared" si="0"/>
        <v>382000</v>
      </c>
      <c r="G45" s="54">
        <v>198000</v>
      </c>
      <c r="H45" s="53">
        <f t="shared" si="1"/>
        <v>396000</v>
      </c>
      <c r="I45" s="54">
        <v>190000</v>
      </c>
      <c r="J45" s="58">
        <f t="shared" si="2"/>
        <v>380000</v>
      </c>
      <c r="K45" s="60">
        <f t="shared" si="3"/>
        <v>386000</v>
      </c>
    </row>
    <row r="46" spans="1:11" ht="29.25" thickBot="1" x14ac:dyDescent="0.5">
      <c r="D46" s="86"/>
      <c r="E46" s="87"/>
      <c r="F46" s="33"/>
      <c r="J46" s="63" t="s">
        <v>38</v>
      </c>
      <c r="K46" s="64">
        <f>SUM(K22:K45)</f>
        <v>24999999.999999996</v>
      </c>
    </row>
  </sheetData>
  <mergeCells count="19">
    <mergeCell ref="B21:C21"/>
    <mergeCell ref="B24:C24"/>
    <mergeCell ref="B28:C28"/>
    <mergeCell ref="B38:C38"/>
    <mergeCell ref="D46:E46"/>
    <mergeCell ref="F19:F20"/>
    <mergeCell ref="B18:D18"/>
    <mergeCell ref="B19:B20"/>
    <mergeCell ref="C19:C20"/>
    <mergeCell ref="D19:D20"/>
    <mergeCell ref="E19:E20"/>
    <mergeCell ref="E18:F18"/>
    <mergeCell ref="K19:K20"/>
    <mergeCell ref="G18:H18"/>
    <mergeCell ref="G19:G20"/>
    <mergeCell ref="H19:H20"/>
    <mergeCell ref="I19:I20"/>
    <mergeCell ref="J19:J20"/>
    <mergeCell ref="I18:J18"/>
  </mergeCells>
  <pageMargins left="0.70866141732283472" right="0.70866141732283472" top="0.74803149606299213" bottom="0.74803149606299213" header="0.31496062992125984" footer="0.31496062992125984"/>
  <pageSetup paperSize="9" scale="65" fitToHeight="0" orientation="portrait" r:id="rId1"/>
  <headerFooter>
    <oddFooter>Página &amp;P&amp;RCOTIZACION REPUESTOS NPR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PROMEDIO COTIZACIONES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ANDRES ALZATE</dc:creator>
  <cp:lastModifiedBy>JUAN CARLOS ARIAS GÓMEZ</cp:lastModifiedBy>
  <cp:lastPrinted>2026-01-16T14:58:19Z</cp:lastPrinted>
  <dcterms:created xsi:type="dcterms:W3CDTF">2024-02-09T12:42:57Z</dcterms:created>
  <dcterms:modified xsi:type="dcterms:W3CDTF">2026-09-17T19:12:41Z</dcterms:modified>
</cp:coreProperties>
</file>