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10"/>
  </bookViews>
  <sheets>
    <sheet name="Presupuesto cotizaciones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3" l="1"/>
  <c r="L28" i="3"/>
  <c r="L25" i="3"/>
  <c r="L24" i="3"/>
  <c r="L21" i="3"/>
  <c r="L20" i="3"/>
  <c r="L18" i="3"/>
  <c r="L19" i="3"/>
  <c r="L17" i="3"/>
  <c r="L16" i="3"/>
  <c r="L13" i="3"/>
  <c r="L15" i="3"/>
  <c r="L12" i="3"/>
  <c r="L9" i="3"/>
  <c r="L11" i="3"/>
  <c r="L10" i="3"/>
  <c r="L8" i="3"/>
  <c r="L7" i="3"/>
  <c r="L6" i="3"/>
  <c r="L5" i="3"/>
  <c r="H28" i="3"/>
  <c r="I29" i="3"/>
  <c r="J28" i="3"/>
  <c r="J25" i="3"/>
  <c r="J24" i="3"/>
  <c r="J21" i="3"/>
  <c r="J20" i="3"/>
  <c r="J19" i="3"/>
  <c r="J18" i="3"/>
  <c r="J17" i="3"/>
  <c r="J16" i="3"/>
  <c r="J15" i="3"/>
  <c r="J13" i="3"/>
  <c r="J12" i="3"/>
  <c r="J11" i="3"/>
  <c r="J9" i="3"/>
  <c r="J10" i="3"/>
  <c r="J8" i="3"/>
  <c r="J7" i="3"/>
  <c r="J6" i="3"/>
  <c r="J5" i="3"/>
  <c r="G29" i="3"/>
  <c r="H25" i="3"/>
  <c r="H24" i="3"/>
  <c r="H21" i="3"/>
  <c r="H20" i="3"/>
  <c r="H19" i="3"/>
  <c r="H18" i="3"/>
  <c r="H17" i="3"/>
  <c r="H16" i="3"/>
  <c r="H15" i="3"/>
  <c r="H13" i="3"/>
  <c r="H12" i="3"/>
  <c r="H10" i="3"/>
  <c r="H7" i="3"/>
  <c r="H8" i="3"/>
  <c r="H6" i="3"/>
  <c r="H5" i="3"/>
  <c r="H11" i="3"/>
  <c r="H9" i="3"/>
  <c r="L29" i="3" l="1"/>
  <c r="J29" i="3"/>
  <c r="H29" i="3"/>
</calcChain>
</file>

<file path=xl/sharedStrings.xml><?xml version="1.0" encoding="utf-8"?>
<sst xmlns="http://schemas.openxmlformats.org/spreadsheetml/2006/main" count="68" uniqueCount="55">
  <si>
    <t>ITEM</t>
  </si>
  <si>
    <t>TOTAL</t>
  </si>
  <si>
    <t>MANTENIMIENTO ESTACIONES DEL SENDERO DE INTERPRETACION AMBIENTAL SENDICAM - NEIVA</t>
  </si>
  <si>
    <t>NOMBRE DE ESTACION</t>
  </si>
  <si>
    <t xml:space="preserve">EQUIPOS </t>
  </si>
  <si>
    <t>CAD</t>
  </si>
  <si>
    <t xml:space="preserve">TIPO DE MANTENIMIENTO </t>
  </si>
  <si>
    <t>VALOR</t>
  </si>
  <si>
    <t xml:space="preserve"> UNITARIO</t>
  </si>
  <si>
    <t xml:space="preserve"> TOTAL</t>
  </si>
  <si>
    <t>UNITARIO</t>
  </si>
  <si>
    <t xml:space="preserve">Biodiversidad Animal </t>
  </si>
  <si>
    <t xml:space="preserve">Áreas Protegidas </t>
  </si>
  <si>
    <t>El paso de las epifitas</t>
  </si>
  <si>
    <t xml:space="preserve">Jardín Geológico </t>
  </si>
  <si>
    <t>Apicultura</t>
  </si>
  <si>
    <t xml:space="preserve">Total </t>
  </si>
  <si>
    <t>Oso de anteojos (Tremarctos ornatus) caricaturizado de 2 mt de largo por proporción</t>
  </si>
  <si>
    <t>Danta de montaña (Tapirus pinchaque) caricaturizada de 1,5 mt de largo por proporción</t>
  </si>
  <si>
    <t xml:space="preserve">Reparación figura y pintura
Pintura:  Sistema automotriz poliuretano bicomponente (Epóxico anticorrosivo, Base color poliuretano automotriz, Barniz poliuretano alto sólido UV).
Rediseño e instalación completo del sistema de audio:  Amplificador clase D 100 W RMS 12V o 24V.  Parlante tipo corneta o coaxial marino
Características:  8” o 10”, resistente a humedad y sol (IP65/IP66).  Reproductor MP3 industrial con puerto USB, MicroSD, Botón trigger (se activa al presionar sensor o botón), encendido automático al energizar. Instalación dentro de caja hermética:  Fuente switching industrial protegida. Protector contra picos. Ventilación pasiva con respiradero IP y Gel sílica antihumedad.
</t>
  </si>
  <si>
    <t>Árbol parlante caricaturizado 2,4 mt de alto en total</t>
  </si>
  <si>
    <t>Juego por dos Monos</t>
  </si>
  <si>
    <t>Juego por dos zarigüeyas</t>
  </si>
  <si>
    <t>Pintura:  Sistema automotriz poliuretano bicomponente (Epóxico anticorrosivo, Base color poliuretano automotriz, Barniz poliuretano alto sólido UV).</t>
  </si>
  <si>
    <t>Árboles para la vida</t>
  </si>
  <si>
    <t>Eras en madera plástica</t>
  </si>
  <si>
    <t>Suministro de seis (06) eras en madera plástica, cada una con dimensiones de 2,50 m de largo por 0,75 m, altura de la tabla de 10 cm y 2 cm de espesor</t>
  </si>
  <si>
    <t xml:space="preserve">Estante en madera plástica reforzada de 2,00 m de largo por 1,50 m de alto y 0,40 m de fondo, con cubierta lateral, superior y fondo des mismo material, con sistema de almacenamiento en la parte inferior mediante tres cajones con tirador de 40cm y dos entrepaños superiores de 0,36cm cada uno y base elevada de 0,18cm del piso. </t>
  </si>
  <si>
    <t>Estante en madera plástica</t>
  </si>
  <si>
    <t>Águila real de montaña (Spizaetus isidori) caricaturizada de 1 mt de largo por proporción</t>
  </si>
  <si>
    <t>Nutria de Rio  (Lontra longicaudis) caricaturizada de 0,80 mt de largo por proporción</t>
  </si>
  <si>
    <t xml:space="preserve">Desmonte e instalación, reparación figura y pintura
Pintura:  Sistema automotriz poliuretano bicomponente (Epóxico anticorrosivo, Base color poliuretano automotriz, Barniz poliuretano alto sólido UV).
Rediseño e instalación completo del sistema de audio:  Amplificador clase D 100 W RMS 12V o 24V.  Parlante tipo corneta o coaxial marino
Características:  8” o 10”, resistente a humedad y sol (IP65/IP66).  Reproductor MP3 industrial con puerto USB, MicroSD, Botón trigger (se activa al presionar sensor o botón), encendido automático al energizar. Instalación dentro de caja hermética:  Fuente switching industrial protegida. Protector contra picos. Ventilación pasiva con respiradero IP y Gel sílica antihumedad.
Estructura metálica de soporte para instalación de águila real mecatrónica:  
Tubo de hierro redondo estructural de gran diámetro (30cm). Altura de: 2.0 m, Placa base de anclaje en acero 1/4” (25 x 25 cm), Sistema de anclaje mediante zapata de concreto de 60 x 60 x 60 cm, Con acero de refuerzo (malla o varilla corrugada 3/8”).  Brazo de soporte del águila en tubo estructural de 2” o perfil rectangular 2” x 1”. Longitud 60cm, placa de fijación superior para el anclaje del sistema mecatrónico, refuerzo mediante cartelas triangulares en lámina de acero 3/16”. Refuerzos diagonales en varilla maciza o perfil angular 1½”. Diseño orientado a soportar movimientos dinámicos del sistema mecatrónico. 1 capa de primer anticorrosivo. 2 capas de pintura poliuretano o esmalte industrial para exteriores. Color café para integración paisajística. 
</t>
  </si>
  <si>
    <t xml:space="preserve">Reparación de la figura y pintura
Pintura:  Sistema automotriz poliuretano bicomponente (Epóxico anticorrosivo, Base color poliuretano automotriz, Barniz poliuretano alto sólido UV).
Rediseño e instalación completo del sistema de audio:  Amplificador clase D 100 W RMS 12V o 24V.  Parlante tipo corneta o coaxial marino
Características:  8” o 10”, resistente a humedad y sol (IP65/IP66).  Reproductor MP3 industrial con puerto USB, MicroSD, Botón trigger (se activa al presionar sensor o botón), encendido automático al energizar. Instalación dentro de caja hermética:  Fuente switching industrial protegida. Protector contra picos. Ventilación pasiva con respiradero IP y Gel sílica antihumedad.
</t>
  </si>
  <si>
    <t xml:space="preserve">Reparación figura y pintura
Pintura:  Sistema automotriz poliuretano bicomponente (Epóxico anticorrosivo, Base color poliuretano automotriz, Barniz poliuretano alto sólido UV).
</t>
  </si>
  <si>
    <t xml:space="preserve">Pintura:  Sistema automotriz poliuretano bicomponente (Epóxico anticorrosivo, Base color poliuretano automotriz, Barniz poliuretano alto sólido UV).
Follaje:  60 hojas en fibra de vidrio reforzada con resina poliéster (PRFV) de 30cm largo x 16cm ancho,  varilla de acero de 6mm para anclaje en árbol.
</t>
  </si>
  <si>
    <t xml:space="preserve">Cubierta protectora tipo dos aguas con dimensiones de estructura de 9,0 m x 7,5 m, altura de 3,50 m en cumbrera y 2,20 m en aleros, incorporando un voladizo perimetral de 60 cm. Cubierta soportada por estructura metálica con columnas en tubo estructural de 25cm, cerchas metálicas de 18 mm y correas intermedias con tratamiento anticorrosivo. 
Cubierta conformada por teja termoacústica trapezoidal (acero galvanizado con núcleo de poliuretano de 30–40 mm), con sistema de canaletas y bajantes para manejo de aguas lluvias.
</t>
  </si>
  <si>
    <t>Reparación y pintura de estructura juego de abejas, flor árbol de cacao y panal de abejas</t>
  </si>
  <si>
    <t>Letrero Opita de corazón</t>
  </si>
  <si>
    <t>Residuos peligrosos</t>
  </si>
  <si>
    <t xml:space="preserve">Pintura:
poliuretano alifático bicomponente para exteriores. Color gris y blanco con letrero frontal que describa los residuos a disponer.
</t>
  </si>
  <si>
    <t>ALLING S.A.S</t>
  </si>
  <si>
    <t>EL VERGEL SAS</t>
  </si>
  <si>
    <t>PROVECON S.A.S</t>
  </si>
  <si>
    <t>Cubierta de protección estación apícola 9,0 mt x 7,5 mt, altura de 3,50 mt</t>
  </si>
  <si>
    <t>Letrero Opita de corazón de 2,00 mt alto x 3,90 mtde largo</t>
  </si>
  <si>
    <t>Gliptodonte mediano 2,10 mt de largo por proporción</t>
  </si>
  <si>
    <t>Oso perezoso 1,10 mt de largo por proporción</t>
  </si>
  <si>
    <t>Megaterium 5,00 mt de largo por proporción</t>
  </si>
  <si>
    <t>Gliptodontes 2,50 tm de largo por proporción</t>
  </si>
  <si>
    <t>Caimán del magdalena (Crocodylus acutus) caricaturizada 1,70 mt de largo por proporción</t>
  </si>
  <si>
    <t>Armadillos 1,70 mt de largo por proporción</t>
  </si>
  <si>
    <t xml:space="preserve"> Contenedores 1,10 mt alto x 2,00 mt de largo x 1,00 mt fondo</t>
  </si>
  <si>
    <t xml:space="preserve"> Reparación de la figura y pintura
Pintura:  Sistema automotriz poliuretano bicomponente (Epóxico anticorrosivo, Base color poliuretano automotriz, Barniz poliuretano alto sólido UV)
</t>
  </si>
  <si>
    <t xml:space="preserve">Reparación figura y pintura
Pintura:  Sistema automotriz poliuretano bicomponente (Epóxico anticorrosivo, Base color poliuretano automotriz, Barniz poliuretano alto sólido UV).
Rediseño e instalación completo del sistema de audio:  Amplificador clase D 100 W RMS 12V o 24V.  Parlante tipo corneta o coaxial marino
Características:  8” o 10”, resistente a humedad y sol (IP65/IP66).  Reproductor MP3 industrial con puerto USB, MicroSD, Botón trigger (se activa al presionar sensor o botón), encendido automático al energizar. Instalación dentro de caja hermética:  Fuente switching industrial protegida. Protector contra picos. Ventilación pasiva con respiradero IP y Gel sílica antihumedad.
Suministro e instalación de 150 hojas en fibra de vidrio reforzada (FRP) con resina poliéster isoftálica o viniléster. 3 a 4 mm de espesor, de 35cm largo, y varilla de 6mm acero para fijar la hoja al árbol, color verde.
</t>
  </si>
  <si>
    <t xml:space="preserve">Reparación figura y pintura
Pintura:  Sistema automotriz poliuretano bicomponente (Epóxico anticorrosivo, Base color poliuretano automotriz, Barniz poliuretano alto sólido UV)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</si>
</sst>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164" formatCode="&quot;$&quot;\ #,##0"/>
  </numFmts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justify" vertical="center"/>
    </xf>
    <xf numFmtId="6" fontId="2" fillId="0" borderId="6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6" fontId="2" fillId="0" borderId="7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6" fontId="2" fillId="0" borderId="16" xfId="0" applyNumberFormat="1" applyFont="1" applyFill="1" applyBorder="1" applyAlignment="1">
      <alignment horizontal="center" vertical="center" wrapText="1"/>
    </xf>
    <xf numFmtId="6" fontId="2" fillId="0" borderId="17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6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 wrapText="1"/>
    </xf>
    <xf numFmtId="6" fontId="1" fillId="0" borderId="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6" fontId="2" fillId="2" borderId="6" xfId="0" applyNumberFormat="1" applyFont="1" applyFill="1" applyBorder="1" applyAlignment="1">
      <alignment horizontal="center" vertical="center" wrapText="1"/>
    </xf>
    <xf numFmtId="6" fontId="2" fillId="2" borderId="7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1" fillId="0" borderId="7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22" xfId="0" applyNumberFormat="1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6" fontId="2" fillId="2" borderId="5" xfId="0" applyNumberFormat="1" applyFont="1" applyFill="1" applyBorder="1" applyAlignment="1">
      <alignment horizontal="center" vertical="center" wrapText="1"/>
    </xf>
    <xf numFmtId="6" fontId="2" fillId="2" borderId="22" xfId="0" applyNumberFormat="1" applyFont="1" applyFill="1" applyBorder="1" applyAlignment="1">
      <alignment horizontal="center" vertical="center" wrapText="1"/>
    </xf>
    <xf numFmtId="6" fontId="1" fillId="2" borderId="6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horizontal="justify" vertical="center" wrapText="1"/>
    </xf>
    <xf numFmtId="6" fontId="1" fillId="3" borderId="6" xfId="0" applyNumberFormat="1" applyFont="1" applyFill="1" applyBorder="1" applyAlignment="1">
      <alignment horizontal="center" vertical="center" wrapText="1"/>
    </xf>
    <xf numFmtId="6" fontId="2" fillId="0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justify" vertical="center" wrapText="1"/>
    </xf>
    <xf numFmtId="0" fontId="2" fillId="0" borderId="27" xfId="0" applyFont="1" applyFill="1" applyBorder="1" applyAlignment="1">
      <alignment horizontal="left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6" fontId="2" fillId="0" borderId="28" xfId="0" applyNumberFormat="1" applyFont="1" applyFill="1" applyBorder="1" applyAlignment="1">
      <alignment horizontal="center" vertical="center" wrapText="1"/>
    </xf>
    <xf numFmtId="164" fontId="2" fillId="0" borderId="29" xfId="0" applyNumberFormat="1" applyFont="1" applyFill="1" applyBorder="1" applyAlignment="1">
      <alignment horizontal="center" vertical="center" wrapText="1"/>
    </xf>
    <xf numFmtId="6" fontId="2" fillId="0" borderId="29" xfId="0" applyNumberFormat="1" applyFont="1" applyFill="1" applyBorder="1" applyAlignment="1">
      <alignment horizontal="center" vertical="center" wrapText="1"/>
    </xf>
    <xf numFmtId="6" fontId="2" fillId="2" borderId="29" xfId="0" applyNumberFormat="1" applyFont="1" applyFill="1" applyBorder="1" applyAlignment="1">
      <alignment horizontal="center" vertical="center" wrapText="1"/>
    </xf>
    <xf numFmtId="6" fontId="2" fillId="2" borderId="24" xfId="0" applyNumberFormat="1" applyFont="1" applyFill="1" applyBorder="1" applyAlignment="1">
      <alignment horizontal="center" vertical="center" wrapText="1"/>
    </xf>
    <xf numFmtId="164" fontId="2" fillId="0" borderId="24" xfId="0" applyNumberFormat="1" applyFont="1" applyFill="1" applyBorder="1" applyAlignment="1">
      <alignment horizontal="center" vertical="center" wrapText="1"/>
    </xf>
    <xf numFmtId="6" fontId="2" fillId="0" borderId="24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right" vertical="center" wrapText="1"/>
    </xf>
    <xf numFmtId="0" fontId="1" fillId="0" borderId="8" xfId="0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6" fontId="2" fillId="2" borderId="9" xfId="0" applyNumberFormat="1" applyFont="1" applyFill="1" applyBorder="1" applyAlignment="1">
      <alignment horizontal="center" vertical="center" wrapText="1"/>
    </xf>
    <xf numFmtId="6" fontId="2" fillId="2" borderId="4" xfId="0" applyNumberFormat="1" applyFont="1" applyFill="1" applyBorder="1" applyAlignment="1">
      <alignment horizontal="center" vertical="center" wrapText="1"/>
    </xf>
    <xf numFmtId="6" fontId="2" fillId="2" borderId="5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2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 wrapText="1"/>
    </xf>
    <xf numFmtId="6" fontId="2" fillId="0" borderId="20" xfId="0" applyNumberFormat="1" applyFont="1" applyFill="1" applyBorder="1" applyAlignment="1">
      <alignment horizontal="center" vertical="center" wrapText="1"/>
    </xf>
    <xf numFmtId="6" fontId="2" fillId="0" borderId="7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6" fontId="2" fillId="0" borderId="18" xfId="0" applyNumberFormat="1" applyFont="1" applyFill="1" applyBorder="1" applyAlignment="1">
      <alignment horizontal="center" vertical="center" wrapText="1"/>
    </xf>
    <xf numFmtId="6" fontId="2" fillId="0" borderId="23" xfId="0" applyNumberFormat="1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6" fontId="2" fillId="0" borderId="9" xfId="0" applyNumberFormat="1" applyFont="1" applyFill="1" applyBorder="1" applyAlignment="1">
      <alignment horizontal="center" vertical="center" wrapText="1"/>
    </xf>
    <xf numFmtId="6" fontId="2" fillId="0" borderId="5" xfId="0" applyNumberFormat="1" applyFont="1" applyFill="1" applyBorder="1" applyAlignment="1">
      <alignment horizontal="center" vertical="center" wrapText="1"/>
    </xf>
    <xf numFmtId="6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tabSelected="1" topLeftCell="A7" zoomScale="80" zoomScaleNormal="80" workbookViewId="0">
      <selection activeCell="F7" sqref="F7"/>
    </sheetView>
  </sheetViews>
  <sheetFormatPr baseColWidth="10" defaultRowHeight="15" x14ac:dyDescent="0.25"/>
  <cols>
    <col min="4" max="4" width="16.140625" customWidth="1"/>
    <col min="6" max="6" width="38" customWidth="1"/>
    <col min="7" max="7" width="13" customWidth="1"/>
    <col min="8" max="8" width="13.7109375" style="26" customWidth="1"/>
    <col min="9" max="9" width="12.85546875" customWidth="1"/>
    <col min="10" max="10" width="16.7109375" customWidth="1"/>
    <col min="11" max="11" width="13.42578125" customWidth="1"/>
    <col min="12" max="12" width="13.140625" customWidth="1"/>
  </cols>
  <sheetData>
    <row r="1" spans="2:12" ht="15.75" thickBot="1" x14ac:dyDescent="0.3"/>
    <row r="2" spans="2:12" ht="22.5" customHeight="1" thickBot="1" x14ac:dyDescent="0.3">
      <c r="B2" s="58" t="s">
        <v>2</v>
      </c>
      <c r="C2" s="59"/>
      <c r="D2" s="59"/>
      <c r="E2" s="59"/>
      <c r="F2" s="60"/>
      <c r="G2" s="58" t="s">
        <v>40</v>
      </c>
      <c r="H2" s="60"/>
      <c r="I2" s="58" t="s">
        <v>41</v>
      </c>
      <c r="J2" s="60"/>
      <c r="K2" s="58" t="s">
        <v>42</v>
      </c>
      <c r="L2" s="60"/>
    </row>
    <row r="3" spans="2:12" ht="18" customHeight="1" x14ac:dyDescent="0.25">
      <c r="B3" s="61" t="s">
        <v>0</v>
      </c>
      <c r="C3" s="63" t="s">
        <v>3</v>
      </c>
      <c r="D3" s="63" t="s">
        <v>4</v>
      </c>
      <c r="E3" s="63" t="s">
        <v>5</v>
      </c>
      <c r="F3" s="61" t="s">
        <v>6</v>
      </c>
      <c r="G3" s="1" t="s">
        <v>7</v>
      </c>
      <c r="H3" s="27" t="s">
        <v>7</v>
      </c>
      <c r="I3" s="1" t="s">
        <v>7</v>
      </c>
      <c r="J3" s="1" t="s">
        <v>7</v>
      </c>
      <c r="K3" s="1" t="s">
        <v>7</v>
      </c>
      <c r="L3" s="1" t="s">
        <v>7</v>
      </c>
    </row>
    <row r="4" spans="2:12" ht="15.75" thickBot="1" x14ac:dyDescent="0.3">
      <c r="B4" s="62"/>
      <c r="C4" s="64"/>
      <c r="D4" s="64"/>
      <c r="E4" s="64"/>
      <c r="F4" s="65"/>
      <c r="G4" s="2" t="s">
        <v>8</v>
      </c>
      <c r="H4" s="28" t="s">
        <v>9</v>
      </c>
      <c r="I4" s="2" t="s">
        <v>10</v>
      </c>
      <c r="J4" s="2" t="s">
        <v>1</v>
      </c>
      <c r="K4" s="2" t="s">
        <v>10</v>
      </c>
      <c r="L4" s="2" t="s">
        <v>1</v>
      </c>
    </row>
    <row r="5" spans="2:12" ht="227.25" customHeight="1" thickBot="1" x14ac:dyDescent="0.3">
      <c r="B5" s="66">
        <v>1</v>
      </c>
      <c r="C5" s="66" t="s">
        <v>11</v>
      </c>
      <c r="D5" s="3" t="s">
        <v>17</v>
      </c>
      <c r="E5" s="4">
        <v>1</v>
      </c>
      <c r="F5" s="5" t="s">
        <v>19</v>
      </c>
      <c r="G5" s="6">
        <v>4000000</v>
      </c>
      <c r="H5" s="29">
        <f>G5*E5</f>
        <v>4000000</v>
      </c>
      <c r="I5" s="6">
        <v>3850000</v>
      </c>
      <c r="J5" s="6">
        <f t="shared" ref="J5:J12" si="0">I5*E5</f>
        <v>3850000</v>
      </c>
      <c r="K5" s="24">
        <v>4400000</v>
      </c>
      <c r="L5" s="24">
        <f>K5*E5</f>
        <v>4400000</v>
      </c>
    </row>
    <row r="6" spans="2:12" ht="193.5" customHeight="1" thickBot="1" x14ac:dyDescent="0.3">
      <c r="B6" s="67"/>
      <c r="C6" s="67"/>
      <c r="D6" s="3" t="s">
        <v>49</v>
      </c>
      <c r="E6" s="4">
        <v>1</v>
      </c>
      <c r="F6" s="5" t="s">
        <v>19</v>
      </c>
      <c r="G6" s="6">
        <v>4000000</v>
      </c>
      <c r="H6" s="29">
        <f>G6*E6</f>
        <v>4000000</v>
      </c>
      <c r="I6" s="6">
        <v>3850000</v>
      </c>
      <c r="J6" s="6">
        <f t="shared" si="0"/>
        <v>3850000</v>
      </c>
      <c r="K6" s="24">
        <v>4400000</v>
      </c>
      <c r="L6" s="24">
        <f>K6*E6</f>
        <v>4400000</v>
      </c>
    </row>
    <row r="7" spans="2:12" ht="200.25" customHeight="1" thickBot="1" x14ac:dyDescent="0.3">
      <c r="B7" s="67"/>
      <c r="C7" s="67"/>
      <c r="D7" s="3" t="s">
        <v>18</v>
      </c>
      <c r="E7" s="4">
        <v>1</v>
      </c>
      <c r="F7" s="7" t="s">
        <v>19</v>
      </c>
      <c r="G7" s="6">
        <v>4000000</v>
      </c>
      <c r="H7" s="29">
        <f t="shared" ref="H7:H8" si="1">G7*E7</f>
        <v>4000000</v>
      </c>
      <c r="I7" s="6">
        <v>3850000</v>
      </c>
      <c r="J7" s="6">
        <f t="shared" si="0"/>
        <v>3850000</v>
      </c>
      <c r="K7" s="24">
        <v>4400000</v>
      </c>
      <c r="L7" s="24">
        <f>K7*E7</f>
        <v>4400000</v>
      </c>
    </row>
    <row r="8" spans="2:12" ht="259.5" customHeight="1" thickBot="1" x14ac:dyDescent="0.3">
      <c r="B8" s="66">
        <v>2</v>
      </c>
      <c r="C8" s="66" t="s">
        <v>12</v>
      </c>
      <c r="D8" s="3" t="s">
        <v>20</v>
      </c>
      <c r="E8" s="8">
        <v>1</v>
      </c>
      <c r="F8" s="9" t="s">
        <v>53</v>
      </c>
      <c r="G8" s="43">
        <v>7000000</v>
      </c>
      <c r="H8" s="47">
        <f t="shared" si="1"/>
        <v>7000000</v>
      </c>
      <c r="I8" s="43">
        <v>7800000</v>
      </c>
      <c r="J8" s="43">
        <f t="shared" si="0"/>
        <v>7800000</v>
      </c>
      <c r="K8" s="25">
        <v>10000000</v>
      </c>
      <c r="L8" s="25">
        <f>K8*E8</f>
        <v>10000000</v>
      </c>
    </row>
    <row r="9" spans="2:12" ht="45.75" thickBot="1" x14ac:dyDescent="0.3">
      <c r="B9" s="67"/>
      <c r="C9" s="67"/>
      <c r="D9" s="3" t="s">
        <v>21</v>
      </c>
      <c r="E9" s="44">
        <v>1</v>
      </c>
      <c r="F9" s="45" t="s">
        <v>23</v>
      </c>
      <c r="G9" s="52">
        <v>500000</v>
      </c>
      <c r="H9" s="53">
        <f>G9</f>
        <v>500000</v>
      </c>
      <c r="I9" s="54">
        <v>800000</v>
      </c>
      <c r="J9" s="54">
        <f>I9*E10</f>
        <v>800000</v>
      </c>
      <c r="K9" s="52">
        <v>950000</v>
      </c>
      <c r="L9" s="52">
        <f>K9*E10</f>
        <v>950000</v>
      </c>
    </row>
    <row r="10" spans="2:12" ht="45.75" thickBot="1" x14ac:dyDescent="0.3">
      <c r="B10" s="67"/>
      <c r="C10" s="67"/>
      <c r="D10" s="3" t="s">
        <v>22</v>
      </c>
      <c r="E10" s="10">
        <v>1</v>
      </c>
      <c r="F10" s="46" t="s">
        <v>23</v>
      </c>
      <c r="G10" s="52">
        <v>500000</v>
      </c>
      <c r="H10" s="53">
        <f>G10*E9</f>
        <v>500000</v>
      </c>
      <c r="I10" s="54">
        <v>600000</v>
      </c>
      <c r="J10" s="54">
        <f>I10*E9</f>
        <v>600000</v>
      </c>
      <c r="K10" s="52">
        <v>950000</v>
      </c>
      <c r="L10" s="52">
        <f>K10*E9</f>
        <v>950000</v>
      </c>
    </row>
    <row r="11" spans="2:12" ht="54.75" customHeight="1" thickBot="1" x14ac:dyDescent="0.3">
      <c r="B11" s="88">
        <v>3</v>
      </c>
      <c r="C11" s="88" t="s">
        <v>24</v>
      </c>
      <c r="D11" s="13" t="s">
        <v>25</v>
      </c>
      <c r="E11" s="14">
        <v>6</v>
      </c>
      <c r="F11" s="15" t="s">
        <v>26</v>
      </c>
      <c r="G11" s="48">
        <v>333333.33</v>
      </c>
      <c r="H11" s="49">
        <f>G11*E11</f>
        <v>1999999.98</v>
      </c>
      <c r="I11" s="50">
        <v>700000</v>
      </c>
      <c r="J11" s="50">
        <f t="shared" si="0"/>
        <v>4200000</v>
      </c>
      <c r="K11" s="51">
        <v>333333.33</v>
      </c>
      <c r="L11" s="24">
        <f t="shared" ref="L11:L12" si="2">K11*E11</f>
        <v>1999999.98</v>
      </c>
    </row>
    <row r="12" spans="2:12" ht="105.75" customHeight="1" thickBot="1" x14ac:dyDescent="0.3">
      <c r="B12" s="89"/>
      <c r="C12" s="89"/>
      <c r="D12" s="18" t="s">
        <v>28</v>
      </c>
      <c r="E12" s="23">
        <v>1</v>
      </c>
      <c r="F12" s="11" t="s">
        <v>27</v>
      </c>
      <c r="G12" s="12">
        <v>3000000</v>
      </c>
      <c r="H12" s="30">
        <f>G12*E12</f>
        <v>3000000</v>
      </c>
      <c r="I12" s="25">
        <v>4800000</v>
      </c>
      <c r="J12" s="17">
        <f t="shared" si="0"/>
        <v>4800000</v>
      </c>
      <c r="K12" s="25">
        <v>5000000</v>
      </c>
      <c r="L12" s="24">
        <f t="shared" si="2"/>
        <v>5000000</v>
      </c>
    </row>
    <row r="13" spans="2:12" ht="56.25" customHeight="1" x14ac:dyDescent="0.25">
      <c r="B13" s="67">
        <v>4</v>
      </c>
      <c r="C13" s="67" t="s">
        <v>13</v>
      </c>
      <c r="D13" s="90" t="s">
        <v>29</v>
      </c>
      <c r="E13" s="87">
        <v>1</v>
      </c>
      <c r="F13" s="82" t="s">
        <v>31</v>
      </c>
      <c r="G13" s="69">
        <v>4000000</v>
      </c>
      <c r="H13" s="72">
        <f t="shared" ref="H13" si="3">G13*E13</f>
        <v>4000000</v>
      </c>
      <c r="I13" s="69">
        <v>11900000</v>
      </c>
      <c r="J13" s="85">
        <f t="shared" ref="J13" si="4">I13*E13</f>
        <v>11900000</v>
      </c>
      <c r="K13" s="69">
        <v>11500000</v>
      </c>
      <c r="L13" s="69">
        <f>K13*E13</f>
        <v>11500000</v>
      </c>
    </row>
    <row r="14" spans="2:12" ht="391.5" customHeight="1" thickBot="1" x14ac:dyDescent="0.3">
      <c r="B14" s="67"/>
      <c r="C14" s="67"/>
      <c r="D14" s="91"/>
      <c r="E14" s="87"/>
      <c r="F14" s="83"/>
      <c r="G14" s="70"/>
      <c r="H14" s="73"/>
      <c r="I14" s="70"/>
      <c r="J14" s="86"/>
      <c r="K14" s="70"/>
      <c r="L14" s="70"/>
    </row>
    <row r="15" spans="2:12" ht="192.75" customHeight="1" thickBot="1" x14ac:dyDescent="0.3">
      <c r="B15" s="68"/>
      <c r="C15" s="68"/>
      <c r="D15" s="4" t="s">
        <v>30</v>
      </c>
      <c r="E15" s="34">
        <v>1</v>
      </c>
      <c r="F15" s="33" t="s">
        <v>32</v>
      </c>
      <c r="G15" s="6">
        <v>4000000</v>
      </c>
      <c r="H15" s="29">
        <f t="shared" ref="H15:H20" si="5">G15*E15</f>
        <v>4000000</v>
      </c>
      <c r="I15" s="24">
        <v>3800000</v>
      </c>
      <c r="J15" s="24">
        <f t="shared" ref="J15:J20" si="6">I15*E15</f>
        <v>3800000</v>
      </c>
      <c r="K15" s="24">
        <v>2400000</v>
      </c>
      <c r="L15" s="24">
        <f>K15*E15</f>
        <v>2400000</v>
      </c>
    </row>
    <row r="16" spans="2:12" ht="87" customHeight="1" thickBot="1" x14ac:dyDescent="0.3">
      <c r="B16" s="66">
        <v>5</v>
      </c>
      <c r="C16" s="66" t="s">
        <v>14</v>
      </c>
      <c r="D16" s="3" t="s">
        <v>48</v>
      </c>
      <c r="E16" s="4">
        <v>1</v>
      </c>
      <c r="F16" s="7" t="s">
        <v>52</v>
      </c>
      <c r="G16" s="6">
        <v>4000000</v>
      </c>
      <c r="H16" s="29">
        <f t="shared" si="5"/>
        <v>4000000</v>
      </c>
      <c r="I16" s="24">
        <v>2200000</v>
      </c>
      <c r="J16" s="24">
        <f t="shared" si="6"/>
        <v>2200000</v>
      </c>
      <c r="K16" s="24">
        <v>1600000</v>
      </c>
      <c r="L16" s="24">
        <f>K16*E16</f>
        <v>1600000</v>
      </c>
    </row>
    <row r="17" spans="2:12" ht="108.75" customHeight="1" thickBot="1" x14ac:dyDescent="0.3">
      <c r="B17" s="67"/>
      <c r="C17" s="67"/>
      <c r="D17" s="3" t="s">
        <v>47</v>
      </c>
      <c r="E17" s="10">
        <v>1</v>
      </c>
      <c r="F17" s="7" t="s">
        <v>54</v>
      </c>
      <c r="G17" s="6">
        <v>3000000</v>
      </c>
      <c r="H17" s="29">
        <f t="shared" si="5"/>
        <v>3000000</v>
      </c>
      <c r="I17" s="24">
        <v>1800000</v>
      </c>
      <c r="J17" s="24">
        <f t="shared" si="6"/>
        <v>1800000</v>
      </c>
      <c r="K17" s="24">
        <v>1600000</v>
      </c>
      <c r="L17" s="24">
        <f>K17*E17</f>
        <v>1600000</v>
      </c>
    </row>
    <row r="18" spans="2:12" ht="114" customHeight="1" thickBot="1" x14ac:dyDescent="0.3">
      <c r="B18" s="67"/>
      <c r="C18" s="67"/>
      <c r="D18" s="39" t="s">
        <v>46</v>
      </c>
      <c r="E18" s="34">
        <v>1</v>
      </c>
      <c r="F18" s="41" t="s">
        <v>33</v>
      </c>
      <c r="G18" s="6">
        <v>3000000</v>
      </c>
      <c r="H18" s="29">
        <f t="shared" si="5"/>
        <v>3000000</v>
      </c>
      <c r="I18" s="24">
        <v>1500000</v>
      </c>
      <c r="J18" s="24">
        <f t="shared" si="6"/>
        <v>1500000</v>
      </c>
      <c r="K18" s="24">
        <v>1600000</v>
      </c>
      <c r="L18" s="24">
        <f t="shared" ref="L18:L21" si="7">K18*E18</f>
        <v>1600000</v>
      </c>
    </row>
    <row r="19" spans="2:12" ht="76.5" customHeight="1" thickBot="1" x14ac:dyDescent="0.3">
      <c r="B19" s="67"/>
      <c r="C19" s="67"/>
      <c r="D19" s="39" t="s">
        <v>50</v>
      </c>
      <c r="E19" s="34">
        <v>1</v>
      </c>
      <c r="F19" s="9" t="s">
        <v>33</v>
      </c>
      <c r="G19" s="6">
        <v>3000000</v>
      </c>
      <c r="H19" s="29">
        <f t="shared" si="5"/>
        <v>3000000</v>
      </c>
      <c r="I19" s="24">
        <v>1300000</v>
      </c>
      <c r="J19" s="24">
        <f t="shared" si="6"/>
        <v>1300000</v>
      </c>
      <c r="K19" s="24">
        <v>1600000</v>
      </c>
      <c r="L19" s="24">
        <f t="shared" si="7"/>
        <v>1600000</v>
      </c>
    </row>
    <row r="20" spans="2:12" ht="108" customHeight="1" thickBot="1" x14ac:dyDescent="0.3">
      <c r="B20" s="68"/>
      <c r="C20" s="68"/>
      <c r="D20" s="40" t="s">
        <v>45</v>
      </c>
      <c r="E20" s="34">
        <v>1</v>
      </c>
      <c r="F20" s="41" t="s">
        <v>33</v>
      </c>
      <c r="G20" s="6">
        <v>3000000</v>
      </c>
      <c r="H20" s="29">
        <f t="shared" si="5"/>
        <v>3000000</v>
      </c>
      <c r="I20" s="24">
        <v>1800000</v>
      </c>
      <c r="J20" s="24">
        <f t="shared" si="6"/>
        <v>1800000</v>
      </c>
      <c r="K20" s="24">
        <v>1600000</v>
      </c>
      <c r="L20" s="24">
        <f t="shared" si="7"/>
        <v>1600000</v>
      </c>
    </row>
    <row r="21" spans="2:12" x14ac:dyDescent="0.25">
      <c r="B21" s="66">
        <v>6</v>
      </c>
      <c r="C21" s="66" t="s">
        <v>15</v>
      </c>
      <c r="D21" s="90" t="s">
        <v>36</v>
      </c>
      <c r="E21" s="87">
        <v>1</v>
      </c>
      <c r="F21" s="82" t="s">
        <v>34</v>
      </c>
      <c r="G21" s="94">
        <v>4000000</v>
      </c>
      <c r="H21" s="80">
        <f t="shared" ref="H21" si="8">G21*E21</f>
        <v>4000000</v>
      </c>
      <c r="I21" s="69">
        <v>3500000</v>
      </c>
      <c r="J21" s="69">
        <f t="shared" ref="J21" si="9">I21*E21</f>
        <v>3500000</v>
      </c>
      <c r="K21" s="69">
        <v>1000000</v>
      </c>
      <c r="L21" s="69">
        <f t="shared" si="7"/>
        <v>1000000</v>
      </c>
    </row>
    <row r="22" spans="2:12" ht="80.25" customHeight="1" x14ac:dyDescent="0.25">
      <c r="B22" s="67"/>
      <c r="C22" s="67"/>
      <c r="D22" s="93"/>
      <c r="E22" s="87"/>
      <c r="F22" s="83"/>
      <c r="G22" s="95"/>
      <c r="H22" s="81"/>
      <c r="I22" s="71"/>
      <c r="J22" s="71"/>
      <c r="K22" s="71"/>
      <c r="L22" s="71"/>
    </row>
    <row r="23" spans="2:12" ht="15.75" thickBot="1" x14ac:dyDescent="0.3">
      <c r="B23" s="67"/>
      <c r="C23" s="67"/>
      <c r="D23" s="91"/>
      <c r="E23" s="87"/>
      <c r="F23" s="84"/>
      <c r="G23" s="96"/>
      <c r="H23" s="97"/>
      <c r="I23" s="70"/>
      <c r="J23" s="70"/>
      <c r="K23" s="70"/>
      <c r="L23" s="70"/>
    </row>
    <row r="24" spans="2:12" ht="162" customHeight="1" thickBot="1" x14ac:dyDescent="0.3">
      <c r="B24" s="68"/>
      <c r="C24" s="68"/>
      <c r="D24" s="35" t="s">
        <v>43</v>
      </c>
      <c r="E24" s="34">
        <v>1</v>
      </c>
      <c r="F24" s="9" t="s">
        <v>35</v>
      </c>
      <c r="G24" s="19">
        <v>15000000</v>
      </c>
      <c r="H24" s="31">
        <f>G24*E24</f>
        <v>15000000</v>
      </c>
      <c r="I24" s="36">
        <v>11800000</v>
      </c>
      <c r="J24" s="36">
        <f>I24*E24</f>
        <v>11800000</v>
      </c>
      <c r="K24" s="36">
        <v>10000000</v>
      </c>
      <c r="L24" s="36">
        <f>K24*E24</f>
        <v>10000000</v>
      </c>
    </row>
    <row r="25" spans="2:12" ht="42" customHeight="1" x14ac:dyDescent="0.25">
      <c r="B25" s="66">
        <v>7</v>
      </c>
      <c r="C25" s="66" t="s">
        <v>37</v>
      </c>
      <c r="D25" s="74" t="s">
        <v>44</v>
      </c>
      <c r="E25" s="77">
        <v>1</v>
      </c>
      <c r="F25" s="88" t="s">
        <v>23</v>
      </c>
      <c r="G25" s="78">
        <v>2000000</v>
      </c>
      <c r="H25" s="80">
        <f>G25*1</f>
        <v>2000000</v>
      </c>
      <c r="I25" s="69">
        <v>900000</v>
      </c>
      <c r="J25" s="69">
        <f>I25*E25</f>
        <v>900000</v>
      </c>
      <c r="K25" s="69">
        <v>2000000</v>
      </c>
      <c r="L25" s="69">
        <f>K25*E25</f>
        <v>2000000</v>
      </c>
    </row>
    <row r="26" spans="2:12" x14ac:dyDescent="0.25">
      <c r="B26" s="67"/>
      <c r="C26" s="67"/>
      <c r="D26" s="75"/>
      <c r="E26" s="77"/>
      <c r="F26" s="92"/>
      <c r="G26" s="79"/>
      <c r="H26" s="81"/>
      <c r="I26" s="71"/>
      <c r="J26" s="71"/>
      <c r="K26" s="71"/>
      <c r="L26" s="71"/>
    </row>
    <row r="27" spans="2:12" ht="15.75" thickBot="1" x14ac:dyDescent="0.3">
      <c r="B27" s="68"/>
      <c r="C27" s="68"/>
      <c r="D27" s="76"/>
      <c r="E27" s="77"/>
      <c r="F27" s="89"/>
      <c r="G27" s="79"/>
      <c r="H27" s="81"/>
      <c r="I27" s="71"/>
      <c r="J27" s="71"/>
      <c r="K27" s="71"/>
      <c r="L27" s="71"/>
    </row>
    <row r="28" spans="2:12" ht="57" thickBot="1" x14ac:dyDescent="0.3">
      <c r="B28" s="20">
        <v>8</v>
      </c>
      <c r="C28" s="8" t="s">
        <v>38</v>
      </c>
      <c r="D28" s="21" t="s">
        <v>51</v>
      </c>
      <c r="E28" s="13">
        <v>2</v>
      </c>
      <c r="F28" s="13" t="s">
        <v>39</v>
      </c>
      <c r="G28" s="16">
        <v>1000000</v>
      </c>
      <c r="H28" s="32">
        <f>G28*E28</f>
        <v>2000000</v>
      </c>
      <c r="I28" s="37">
        <v>1100000</v>
      </c>
      <c r="J28" s="37">
        <f>I28*E28</f>
        <v>2200000</v>
      </c>
      <c r="K28" s="37">
        <v>750000</v>
      </c>
      <c r="L28" s="37">
        <f>K28*E28</f>
        <v>1500000</v>
      </c>
    </row>
    <row r="29" spans="2:12" ht="15.75" thickBot="1" x14ac:dyDescent="0.3">
      <c r="B29" s="55" t="s">
        <v>16</v>
      </c>
      <c r="C29" s="56"/>
      <c r="D29" s="56"/>
      <c r="E29" s="56"/>
      <c r="F29" s="57"/>
      <c r="G29" s="22">
        <f>SUM(G5:G28)</f>
        <v>69333333.329999998</v>
      </c>
      <c r="H29" s="28">
        <f t="shared" ref="H29" si="10">SUM(H5:H28)</f>
        <v>71999999.980000004</v>
      </c>
      <c r="I29" s="38">
        <f>SUM(I5:I28)</f>
        <v>67850000</v>
      </c>
      <c r="J29" s="38">
        <f>SUM(J5:J28)</f>
        <v>72450000</v>
      </c>
      <c r="K29" s="42">
        <f>SUM(K5:K28)</f>
        <v>66083333.329999998</v>
      </c>
      <c r="L29" s="42">
        <f>SUM(L5:L28)</f>
        <v>68499999.980000004</v>
      </c>
    </row>
  </sheetData>
  <mergeCells count="51">
    <mergeCell ref="C21:C24"/>
    <mergeCell ref="B21:B24"/>
    <mergeCell ref="F25:F27"/>
    <mergeCell ref="K25:K27"/>
    <mergeCell ref="L25:L27"/>
    <mergeCell ref="B25:B27"/>
    <mergeCell ref="C25:C27"/>
    <mergeCell ref="D21:D23"/>
    <mergeCell ref="G21:G23"/>
    <mergeCell ref="H21:H23"/>
    <mergeCell ref="E21:E23"/>
    <mergeCell ref="B11:B12"/>
    <mergeCell ref="C11:C12"/>
    <mergeCell ref="F13:F14"/>
    <mergeCell ref="C16:C20"/>
    <mergeCell ref="B16:B20"/>
    <mergeCell ref="D13:D14"/>
    <mergeCell ref="H13:H14"/>
    <mergeCell ref="I21:I23"/>
    <mergeCell ref="J21:J23"/>
    <mergeCell ref="D25:D27"/>
    <mergeCell ref="E25:E27"/>
    <mergeCell ref="G25:G27"/>
    <mergeCell ref="H25:H27"/>
    <mergeCell ref="I25:I27"/>
    <mergeCell ref="J25:J27"/>
    <mergeCell ref="F21:F23"/>
    <mergeCell ref="I13:I14"/>
    <mergeCell ref="J13:J14"/>
    <mergeCell ref="E13:E14"/>
    <mergeCell ref="K2:L2"/>
    <mergeCell ref="K13:K14"/>
    <mergeCell ref="L13:L14"/>
    <mergeCell ref="K21:K23"/>
    <mergeCell ref="L21:L23"/>
    <mergeCell ref="B29:F29"/>
    <mergeCell ref="B2:F2"/>
    <mergeCell ref="G2:H2"/>
    <mergeCell ref="I2:J2"/>
    <mergeCell ref="B3:B4"/>
    <mergeCell ref="C3:C4"/>
    <mergeCell ref="D3:D4"/>
    <mergeCell ref="E3:E4"/>
    <mergeCell ref="F3:F4"/>
    <mergeCell ref="B5:B7"/>
    <mergeCell ref="C5:C7"/>
    <mergeCell ref="B8:B10"/>
    <mergeCell ref="C8:C10"/>
    <mergeCell ref="B13:B15"/>
    <mergeCell ref="C13:C15"/>
    <mergeCell ref="G13:G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2026-09-09T22:05:50Z</dcterms:modified>
</cp:coreProperties>
</file>