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27ed2af29532a7db/Documentos/Licitaciones/LP xxx cucunuba ubate/"/>
    </mc:Choice>
  </mc:AlternateContent>
  <xr:revisionPtr revIDLastSave="43" documentId="13_ncr:1_{022692D6-E867-4A5F-958F-AE92974DA8A1}" xr6:coauthVersionLast="47" xr6:coauthVersionMax="47" xr10:uidLastSave="{E68E6A81-8208-4F35-B2DE-61FC5ECD0125}"/>
  <bookViews>
    <workbookView xWindow="-110" yWindow="-110" windowWidth="19420" windowHeight="10300" activeTab="1" xr2:uid="{210F1E9A-C1E2-4812-9F0E-DB707EC89B09}"/>
  </bookViews>
  <sheets>
    <sheet name="PRESUPUESTO OFICIAL (Entidad)" sheetId="6" r:id="rId1"/>
    <sheet name="OFERTA ECONOMICA (PROPONENTE)" sheetId="8" r:id="rId2"/>
  </sheets>
  <definedNames>
    <definedName name="_________key2" hidden="1">#REF!</definedName>
    <definedName name="________key2" hidden="1">#REF!</definedName>
    <definedName name="________key3" hidden="1">#REF!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B"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1">'OFERTA ECONOMICA (PROPONENTE)'!$A$1:$L$69</definedName>
    <definedName name="_xlnm.Print_Area" localSheetId="0">'PRESUPUESTO OFICIAL (Entidad)'!$A$1:$L$69</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sto2" hidden="1">#REF!</definedName>
    <definedName name="CUNET" hidden="1">{"via1",#N/A,TRUE,"general";"via2",#N/A,TRUE,"general";"via3",#N/A,TRUE,"general"}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K_1" hidden="1">#REF!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 hidden="1">{#N/A,#N/A,FALSE,"Hoja1";#N/A,#N/A,FALSE,"Hoja2"}</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6" i="8" l="1"/>
  <c r="K56" i="8"/>
  <c r="K51" i="8"/>
  <c r="K50" i="8"/>
  <c r="K49" i="8"/>
  <c r="K48" i="8"/>
  <c r="K47" i="8"/>
  <c r="K46" i="8"/>
  <c r="K45" i="8"/>
  <c r="K44" i="8"/>
  <c r="K41" i="8"/>
  <c r="K40" i="8"/>
  <c r="K39" i="8"/>
  <c r="K38" i="8"/>
  <c r="K37" i="8"/>
  <c r="K36" i="8"/>
  <c r="K35" i="8"/>
  <c r="K34" i="8"/>
  <c r="K33" i="8"/>
  <c r="K32" i="8"/>
  <c r="K29" i="8"/>
  <c r="K28" i="8"/>
  <c r="K27" i="8"/>
  <c r="K26" i="8"/>
  <c r="K25" i="8"/>
  <c r="K24" i="8"/>
  <c r="K23" i="8"/>
  <c r="K22" i="8"/>
  <c r="K21" i="8"/>
  <c r="K20" i="8"/>
  <c r="K17" i="8"/>
  <c r="K16" i="8"/>
  <c r="K15" i="8"/>
  <c r="K56" i="6"/>
  <c r="K24" i="6"/>
  <c r="K25" i="6"/>
  <c r="K26" i="6"/>
  <c r="K27" i="6"/>
  <c r="K21" i="6"/>
  <c r="K66" i="6"/>
  <c r="K51" i="6"/>
  <c r="K50" i="6"/>
  <c r="K49" i="6"/>
  <c r="K48" i="6"/>
  <c r="K47" i="6"/>
  <c r="K46" i="6"/>
  <c r="K45" i="6"/>
  <c r="K44" i="6"/>
  <c r="K41" i="6"/>
  <c r="K40" i="6"/>
  <c r="K39" i="6"/>
  <c r="K38" i="6"/>
  <c r="K37" i="6"/>
  <c r="K36" i="6"/>
  <c r="K35" i="6"/>
  <c r="K34" i="6"/>
  <c r="K33" i="6"/>
  <c r="K32" i="6"/>
  <c r="K29" i="6"/>
  <c r="K28" i="6"/>
  <c r="K23" i="6"/>
  <c r="K22" i="6"/>
  <c r="K20" i="6"/>
  <c r="K17" i="6"/>
  <c r="K16" i="6"/>
  <c r="K15" i="6"/>
  <c r="K30" i="8" l="1"/>
  <c r="K42" i="8"/>
  <c r="K52" i="8"/>
  <c r="K18" i="8"/>
  <c r="K53" i="8" s="1"/>
  <c r="K55" i="8" s="1"/>
  <c r="K59" i="8" s="1"/>
  <c r="K42" i="6"/>
  <c r="K52" i="6"/>
  <c r="K18" i="6"/>
  <c r="K30" i="6"/>
  <c r="K53" i="6" l="1"/>
  <c r="K55" i="6" s="1"/>
  <c r="K59" i="6" s="1"/>
</calcChain>
</file>

<file path=xl/sharedStrings.xml><?xml version="1.0" encoding="utf-8"?>
<sst xmlns="http://schemas.openxmlformats.org/spreadsheetml/2006/main" count="383" uniqueCount="145">
  <si>
    <t>INSTITUTO DE CAMINOS Y CONSTRUCCIONES DE  CUNDINAMARCA -ICCU
SUBGERENCIA DE INFRAESTRUCTURA</t>
  </si>
  <si>
    <t>DIRECCION DE CAMINOS</t>
  </si>
  <si>
    <t>FORMULARIO 1</t>
  </si>
  <si>
    <t>PRESUPUESTO OFICIAL</t>
  </si>
  <si>
    <t>Nº</t>
  </si>
  <si>
    <t>ÍTEM</t>
  </si>
  <si>
    <t>INVIAS</t>
  </si>
  <si>
    <t>ITEM PAGO</t>
  </si>
  <si>
    <t>DESCRIPCIÓN</t>
  </si>
  <si>
    <t>UND.</t>
  </si>
  <si>
    <t>CANTIDAD</t>
  </si>
  <si>
    <t>VALOR UNITARIO</t>
  </si>
  <si>
    <t>VALOR TOTAL</t>
  </si>
  <si>
    <t>1.1</t>
  </si>
  <si>
    <t>Subtotal</t>
  </si>
  <si>
    <t>EXCAVACIONES VARIAS SIN CLASIFICAR (INCLUYE RETIRO DE SOBRANTES A UNA DISTANCIA MENOR DE 5 KM)</t>
  </si>
  <si>
    <t>CONCRETO CLASE F, 2000 PSI PARA SOLADOS Y ATRAQUES</t>
  </si>
  <si>
    <t>MATERIAL GRANULAR FILTRANTE</t>
  </si>
  <si>
    <t>INV 640.1</t>
  </si>
  <si>
    <t>SUMINISTRO FIGURADO Y ARMADO DE ACERO DE REFUERZO 60000 PSI</t>
  </si>
  <si>
    <t>SUMINISTRO E INSTALACIÓN DE TACHAS REFLECTIVAS UNIDIRECCIONALES</t>
  </si>
  <si>
    <t>SUBTOTAL OBRAS</t>
  </si>
  <si>
    <t>VALOR TOTAL OBRA</t>
  </si>
  <si>
    <t>PROVISIÓN PARA AJUSTE POR POSIBLE VARIACIÓN COSTOS EN INSUMOS</t>
  </si>
  <si>
    <t>PLAN DE MANEJO DE TRAFICO</t>
  </si>
  <si>
    <t>PLAN DE ADAPTACION DE LA GUIA AMBIENTAL</t>
  </si>
  <si>
    <r>
      <rPr>
        <b/>
        <sz val="11"/>
        <rFont val="Arial"/>
        <family val="2"/>
      </rPr>
      <t xml:space="preserve">NOTA 1:  </t>
    </r>
    <r>
      <rPr>
        <sz val="11"/>
        <rFont val="Arial"/>
        <family val="2"/>
      </rPr>
      <t>Se debe tener en cuenta que el PRECIO UNITARIO incluye el valor de A.I.U.</t>
    </r>
  </si>
  <si>
    <t>DESCRIPCION</t>
  </si>
  <si>
    <t>PORCENTAJE</t>
  </si>
  <si>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</si>
  <si>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</si>
  <si>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</si>
  <si>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r>
      <rPr>
        <b/>
        <sz val="11"/>
        <rFont val="Arial"/>
        <family val="2"/>
      </rPr>
      <t xml:space="preserve">NOTA 3: </t>
    </r>
    <r>
      <rPr>
        <sz val="11"/>
        <rFont val="Arial"/>
        <family val="2"/>
      </rPr>
      <t>El A.I.U y su discriminación deben estar en porcentaje (%).</t>
    </r>
  </si>
  <si>
    <t>IMPREVISTO</t>
  </si>
  <si>
    <t>I=</t>
  </si>
  <si>
    <t>UTILIDAD</t>
  </si>
  <si>
    <t>U=</t>
  </si>
  <si>
    <t>TOTAL A.I.U</t>
  </si>
  <si>
    <t>A.I.U.=</t>
  </si>
  <si>
    <r>
      <rPr>
        <b/>
        <sz val="11"/>
        <rFont val="Arial"/>
        <family val="2"/>
      </rPr>
      <t>NOTA 6:</t>
    </r>
    <r>
      <rPr>
        <sz val="11"/>
        <rFont val="Arial"/>
        <family val="2"/>
      </rPr>
      <t xml:space="preserve"> Para la elaboración de la presente propuesta económica, el proponente deberá tener en cuenta dentro de su análisis todos los costos inherentes al contrato generados por el cambio de vigencia, que correponde la provisión de materiales, costos administrativos, de personal, impuestos y demás que se puedan llegar a generar en la ejecución del contrato y que no hagan parte de la fórmula de reajuste establecida para el presente proceso.</t>
    </r>
  </si>
  <si>
    <t>M3</t>
  </si>
  <si>
    <t>M2</t>
  </si>
  <si>
    <t>ML</t>
  </si>
  <si>
    <t>KG</t>
  </si>
  <si>
    <t>UN</t>
  </si>
  <si>
    <t>M3-KM</t>
  </si>
  <si>
    <t>***</t>
  </si>
  <si>
    <t>SUBBASE GRANULAR</t>
  </si>
  <si>
    <t>SUMINISTRO E INSTALACIÓN DE TUBERÍA DE CONCRETO REFORZADO Ø=36" CLASE I, INCLUYE EMBOQUILLADA</t>
  </si>
  <si>
    <t>LÍNEAS DE DEMARCACIÓN CON PINTURA EN FRÍO</t>
  </si>
  <si>
    <r>
      <rPr>
        <b/>
        <sz val="11"/>
        <rFont val="Arial"/>
        <family val="2"/>
      </rPr>
      <t>NOTA 5:</t>
    </r>
    <r>
      <rPr>
        <sz val="11"/>
        <rFont val="Arial"/>
        <family val="2"/>
      </rPr>
      <t xml:space="preserve"> 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</si>
  <si>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2.9</t>
  </si>
  <si>
    <t>DEMOLICIÓN CONCRETO ESTRUCTURAL (INCLUYE CARGUE Y RETIRO DE SOBRANTES A UNA DISTANCIA DE 5KM)</t>
  </si>
  <si>
    <t>CAPITULO 1. ACTIVIDADES PRELIMINARES, EXPLANACIONES Y EXCAVACIONES</t>
  </si>
  <si>
    <t>INV 320.1</t>
  </si>
  <si>
    <t>INV 420.1</t>
  </si>
  <si>
    <t>INV 421.1</t>
  </si>
  <si>
    <t>RIEGO DE LIGA CON EMULSIÓN ASFÁLTICA CRR-1</t>
  </si>
  <si>
    <t>****</t>
  </si>
  <si>
    <t>3.2</t>
  </si>
  <si>
    <t>4.23</t>
  </si>
  <si>
    <t>INV 610.1</t>
  </si>
  <si>
    <t>3.5</t>
  </si>
  <si>
    <t>4.24</t>
  </si>
  <si>
    <t>INV 630.6</t>
  </si>
  <si>
    <t>3.6</t>
  </si>
  <si>
    <t>4.48</t>
  </si>
  <si>
    <t>INV 661.1</t>
  </si>
  <si>
    <t>INV 673.1</t>
  </si>
  <si>
    <t>5.1</t>
  </si>
  <si>
    <t>INV 700.1</t>
  </si>
  <si>
    <t>5.3</t>
  </si>
  <si>
    <t>INV 730.3</t>
  </si>
  <si>
    <t>TOPE DEFENSA METÁLICA</t>
  </si>
  <si>
    <t>5.4</t>
  </si>
  <si>
    <t>INV 730.2</t>
  </si>
  <si>
    <t>SECCIÓN FINAL DEFENSA METÁLICA</t>
  </si>
  <si>
    <t>5.5</t>
  </si>
  <si>
    <t>INV 730.1</t>
  </si>
  <si>
    <t>DEFENSA METÁLICA</t>
  </si>
  <si>
    <t>5.6</t>
  </si>
  <si>
    <t>INV 701.1</t>
  </si>
  <si>
    <t>SEÑAL DE TRÁNSITO GRUPO I 0.90X0.90M, POSTE 3.5M</t>
  </si>
  <si>
    <t>MARCA VIAL CON PINTURA EN FRÍO</t>
  </si>
  <si>
    <t>SUMINISTRO E INSTALACIÓN DE CAPTAFAROS EN DEFENSA METÁLICA</t>
  </si>
  <si>
    <t>CAPITULO 2. ESTRUCTURA DE PAVIMENTO Y ADOQUINES</t>
  </si>
  <si>
    <t>CAPITULO 3. OBRAS DE ARTE (ALCANTARILLA)</t>
  </si>
  <si>
    <t xml:space="preserve">CAPITULO 4. SEÑALIZACIÓN HORIZONTAL Y VERTICAL </t>
  </si>
  <si>
    <t>3.10</t>
  </si>
  <si>
    <t>1.2</t>
  </si>
  <si>
    <t>1.3</t>
  </si>
  <si>
    <t>2.1</t>
  </si>
  <si>
    <t>2.2</t>
  </si>
  <si>
    <t>2.3</t>
  </si>
  <si>
    <t>RIEGO DE IMPRIMACIÓN</t>
  </si>
  <si>
    <t>2.4</t>
  </si>
  <si>
    <t>2.5</t>
  </si>
  <si>
    <t>INV450.2</t>
  </si>
  <si>
    <t>MEZCLA DENSA EN CALIENTE TIPO MDC-19  (INCLUYE CEMENTO ASFÁLTICO)</t>
  </si>
  <si>
    <t>3.9</t>
  </si>
  <si>
    <t>2.7</t>
  </si>
  <si>
    <t>RAJÓN PARA MEJORAMIENTO DE LA SUBRASANTE</t>
  </si>
  <si>
    <t>2.8</t>
  </si>
  <si>
    <t>311.1</t>
  </si>
  <si>
    <t>AFIRMADO</t>
  </si>
  <si>
    <t>2.10</t>
  </si>
  <si>
    <t>3.1</t>
  </si>
  <si>
    <t>INV 630.3</t>
  </si>
  <si>
    <t>BASES</t>
  </si>
  <si>
    <t>CONCRETOS CLASE D, f´c =4000 psi (bases)</t>
  </si>
  <si>
    <t>ELEVACIONES</t>
  </si>
  <si>
    <t>CONCRETOS CLASE D, f´c =4000 psi (elevaciones)</t>
  </si>
  <si>
    <t>3.3</t>
  </si>
  <si>
    <t xml:space="preserve">CUNETA DE CONCRETO CLASE D, 3000 PSI FUNDIDA EN EL LUGAR </t>
  </si>
  <si>
    <t>3.4</t>
  </si>
  <si>
    <t>RELLENO PARA ESTRUCTURAS</t>
  </si>
  <si>
    <t>3.7</t>
  </si>
  <si>
    <t>3.8</t>
  </si>
  <si>
    <t>4.52</t>
  </si>
  <si>
    <t>3.11</t>
  </si>
  <si>
    <t xml:space="preserve">SUMINISTRO  E  INSTALACIÓN  DE  GEOTEXTIL NT 2500 (ESTABILIZACIÓN, FILTRO Y SEPARACIÓN) </t>
  </si>
  <si>
    <t>4.1</t>
  </si>
  <si>
    <t>4.2</t>
  </si>
  <si>
    <t>4.3</t>
  </si>
  <si>
    <t>4.4</t>
  </si>
  <si>
    <t>4.5</t>
  </si>
  <si>
    <t>4.6</t>
  </si>
  <si>
    <t>7.6U</t>
  </si>
  <si>
    <t>4.7</t>
  </si>
  <si>
    <t>4.8</t>
  </si>
  <si>
    <t>INV 600.1-07</t>
  </si>
  <si>
    <t>201P-07</t>
  </si>
  <si>
    <t>INV 340.1</t>
  </si>
  <si>
    <t>BASE GRANULAR ESTABILIZADA CON EMULSIÓN ASFÁLTICA Y CEMENTO</t>
  </si>
  <si>
    <t>460.1</t>
  </si>
  <si>
    <t>FRESADO CONCRETO ASFÁLTICO (E=5-12 cm)</t>
  </si>
  <si>
    <t>MEJORAMIENTO Y REHABILITACIÓN DE LA VÍA QUE CONDUCE DE CUCUNUBÁ A UBATE, EN EL DEPARTAMENTO DE CUNDINAMARCA</t>
  </si>
  <si>
    <t>TRANSPORTE DE MATERIALES PROV. DE EXPLANACIÓN, CANALES, PRESTAMOS, SOBREACARREOS Y DERRUMBES</t>
  </si>
  <si>
    <t>2.6</t>
  </si>
  <si>
    <t>MEZCLA DENSA EN CALIENTE TIPO MDC-25 (INCLUYE CEMENTO ASFÁLTICO)</t>
  </si>
  <si>
    <t>TUBERÍA DRENAJE PVC 110, INC TRITURADO</t>
  </si>
  <si>
    <r>
      <rPr>
        <b/>
        <sz val="11"/>
        <rFont val="Arial"/>
        <family val="2"/>
      </rPr>
      <t>NOTA 4</t>
    </r>
    <r>
      <rPr>
        <sz val="11"/>
        <rFont val="Arial"/>
        <family val="2"/>
      </rPr>
      <t>: Los siguientes ITEMS del presupuesto son INMODIFICABLES, so pena de incurrir en causal de rechazo  "PROVISIÓN PARA AJUSTE POR POSIBLE VARIACIÓN COSTOS EN INSUMOS", "PLAN DE MANEJO DE TRAFICO", "PLAN DE ADAPTACION DE LA GUIA AMBIENTAL".</t>
    </r>
  </si>
  <si>
    <t>[oferta del proponente]</t>
  </si>
  <si>
    <t>NO MODIFICAR</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</si>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</sst>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 #,##0"/>
    <numFmt numFmtId="165" formatCode="&quot;$&quot;\ #,##0.00"/>
    <numFmt numFmtId="166" formatCode="0.0"/>
    <numFmt numFmtId="167" formatCode="0.0%"/>
    <numFmt numFmtId="168" formatCode="_-* #,##0.0_-;\-* #,##0.0_-;_-* &quot;-&quot;??_-;_-@_-"/>
    <numFmt numFmtId="169" formatCode="_-&quot;$&quot;\ * #,##0.0_-;\-&quot;$&quot;\ * #,##0.0_-;_-&quot;$&quot;\ * &quot;-&quot;??_-;_-@_-"/>
    <numFmt numFmtId="170" formatCode="&quot;$&quot;\ #,##0.0"/>
    <numFmt numFmtId="171" formatCode="_ &quot;$&quot;\ * #,##0_ ;_ &quot;$&quot;\ * \-#,##0_ ;_ &quot;$&quot;\ * &quot;-&quot;_ ;_ @_ "/>
    <numFmt numFmtId="172" formatCode="_-* #,##0.0\ _€_-;\-* #,##0.0\ _€_-;_-* &quot;-&quot;?\ _€_-;_-@_-"/>
    <numFmt numFmtId="173" formatCode="#,##0.0"/>
  </numFmts>
  <fonts count="20" x14ac:knownFonts="1">
    <font>
      <sz val="11"/>
      <color theme="1"/>
      <name val="Calibri"/>
      <family val="2"/>
      <scheme val="minor"/>
    </font>
    <font>
      <sz val="11"/>
      <color theme="1"/>
      <name val="Calibri"/>
      <family val="2"/>
      <scheme val="minor"/>
    </font>
    <font>
      <sz val="10"/>
      <color rgb="FF000000"/>
      <name val="Times New Roman"/>
      <family val="1"/>
    </font>
    <font>
      <sz val="8"/>
      <color rgb="FF000000"/>
      <name val="Century Gothic"/>
      <family val="2"/>
    </font>
    <font>
      <b/>
      <sz val="14"/>
      <name val="Arial"/>
      <family val="2"/>
    </font>
    <font>
      <sz val="11"/>
      <name val="Arial"/>
      <family val="2"/>
    </font>
    <font>
      <b/>
      <sz val="14"/>
      <color rgb="FF000000"/>
      <name val="Arial"/>
      <family val="2"/>
    </font>
    <font>
      <sz val="10"/>
      <name val="Century Gothic"/>
      <family val="2"/>
    </font>
    <font>
      <b/>
      <sz val="14"/>
      <name val="Century Gothic"/>
      <family val="2"/>
    </font>
    <font>
      <sz val="9"/>
      <name val="Century Gothic"/>
      <family val="2"/>
    </font>
    <font>
      <b/>
      <sz val="9"/>
      <name val="Century Gothic"/>
      <family val="2"/>
    </font>
    <font>
      <b/>
      <sz val="13"/>
      <name val="Arial Narrow"/>
      <family val="2"/>
    </font>
    <font>
      <sz val="13"/>
      <name val="Arial Narrow"/>
      <family val="2"/>
    </font>
    <font>
      <b/>
      <sz val="8"/>
      <color rgb="FF000000"/>
      <name val="Century Gothic"/>
      <family val="2"/>
    </font>
    <font>
      <sz val="13"/>
      <name val="Arial"/>
      <family val="2"/>
    </font>
    <font>
      <b/>
      <sz val="13"/>
      <name val="Arial"/>
      <family val="2"/>
    </font>
    <font>
      <b/>
      <sz val="11"/>
      <name val="Arial"/>
      <family val="2"/>
    </font>
    <font>
      <b/>
      <sz val="8"/>
      <name val="Century Gothic"/>
      <family val="2"/>
    </font>
    <font>
      <sz val="14"/>
      <color rgb="FF000000"/>
      <name val="Century Gothic"/>
      <family val="2"/>
    </font>
    <font>
      <sz val="10"/>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499984740745262"/>
        <bgColor indexed="64"/>
      </patternFill>
    </fill>
    <fill>
      <patternFill patternType="solid">
        <fgColor rgb="FFFFFF00"/>
      </patternFill>
    </fill>
    <fill>
      <patternFill patternType="solid">
        <fgColor rgb="FFBEBEBE"/>
      </patternFill>
    </fill>
  </fills>
  <borders count="69">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theme="0"/>
      </left>
      <right/>
      <top/>
      <bottom style="thin">
        <color theme="0"/>
      </bottom>
      <diagonal/>
    </border>
    <border>
      <left style="double">
        <color theme="1"/>
      </left>
      <right style="thin">
        <color theme="0"/>
      </right>
      <top style="double">
        <color theme="1"/>
      </top>
      <bottom style="thin">
        <color theme="0"/>
      </bottom>
      <diagonal/>
    </border>
    <border>
      <left/>
      <right style="thin">
        <color theme="0"/>
      </right>
      <top style="double">
        <color theme="1"/>
      </top>
      <bottom style="thin">
        <color theme="0"/>
      </bottom>
      <diagonal/>
    </border>
    <border>
      <left style="thin">
        <color theme="0"/>
      </left>
      <right style="thin">
        <color theme="0"/>
      </right>
      <top style="double">
        <color theme="1"/>
      </top>
      <bottom style="thin">
        <color theme="0"/>
      </bottom>
      <diagonal/>
    </border>
    <border>
      <left style="thin">
        <color theme="0"/>
      </left>
      <right/>
      <top style="double">
        <color theme="1"/>
      </top>
      <bottom style="thin">
        <color theme="0"/>
      </bottom>
      <diagonal/>
    </border>
    <border>
      <left style="thin">
        <color theme="0"/>
      </left>
      <right style="double">
        <color theme="1"/>
      </right>
      <top style="double">
        <color theme="1"/>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double">
        <color theme="1"/>
      </left>
      <right style="thin">
        <color theme="0"/>
      </right>
      <top style="thin">
        <color theme="0"/>
      </top>
      <bottom style="thin">
        <color theme="0"/>
      </bottom>
      <diagonal/>
    </border>
    <border>
      <left style="thin">
        <color theme="0"/>
      </left>
      <right style="double">
        <color theme="1"/>
      </right>
      <top style="thin">
        <color theme="0"/>
      </top>
      <bottom style="thin">
        <color theme="0"/>
      </bottom>
      <diagonal/>
    </border>
    <border>
      <left style="double">
        <color theme="1"/>
      </left>
      <right/>
      <top style="thin">
        <color theme="0"/>
      </top>
      <bottom style="thin">
        <color theme="0"/>
      </bottom>
      <diagonal/>
    </border>
    <border>
      <left/>
      <right/>
      <top style="thin">
        <color theme="0"/>
      </top>
      <bottom style="thin">
        <color theme="0"/>
      </bottom>
      <diagonal/>
    </border>
    <border>
      <left/>
      <right style="double">
        <color theme="1"/>
      </right>
      <top style="thin">
        <color theme="0"/>
      </top>
      <bottom style="thin">
        <color theme="0"/>
      </bottom>
      <diagonal/>
    </border>
    <border>
      <left/>
      <right style="thin">
        <color theme="0"/>
      </right>
      <top style="thin">
        <color them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bottom style="thin">
        <color rgb="FF000000"/>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auto="1"/>
      </top>
      <bottom style="medium">
        <color indexed="64"/>
      </bottom>
      <diagonal/>
    </border>
    <border>
      <left style="thin">
        <color auto="1"/>
      </left>
      <right style="medium">
        <color indexed="64"/>
      </right>
      <top style="thin">
        <color auto="1"/>
      </top>
      <bottom/>
      <diagonal/>
    </border>
    <border>
      <left style="thin">
        <color theme="0"/>
      </left>
      <right style="thin">
        <color theme="0"/>
      </right>
      <top style="medium">
        <color auto="1"/>
      </top>
      <bottom style="thin">
        <color theme="0"/>
      </bottom>
      <diagonal/>
    </border>
    <border>
      <left style="thin">
        <color theme="0"/>
      </left>
      <right style="thin">
        <color theme="0"/>
      </right>
      <top style="medium">
        <color auto="1"/>
      </top>
      <bottom/>
      <diagonal/>
    </border>
    <border>
      <left style="medium">
        <color indexed="64"/>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rgb="FF000000"/>
      </bottom>
      <diagonal/>
    </border>
    <border>
      <left/>
      <right style="medium">
        <color auto="1"/>
      </right>
      <top style="thin">
        <color rgb="FF000000"/>
      </top>
      <bottom style="thin">
        <color rgb="FF000000"/>
      </bottom>
      <diagonal/>
    </border>
    <border>
      <left style="medium">
        <color auto="1"/>
      </left>
      <right style="thin">
        <color auto="1"/>
      </right>
      <top style="thin">
        <color auto="1"/>
      </top>
      <bottom style="medium">
        <color auto="1"/>
      </bottom>
      <diagonal/>
    </border>
    <border>
      <left style="thin">
        <color indexed="64"/>
      </left>
      <right style="thin">
        <color indexed="64"/>
      </right>
      <top style="thin">
        <color indexed="64"/>
      </top>
      <bottom style="medium">
        <color indexed="64"/>
      </bottom>
      <diagonal/>
    </border>
    <border>
      <left style="medium">
        <color indexed="64"/>
      </left>
      <right style="thin">
        <color auto="1"/>
      </right>
      <top style="medium">
        <color indexed="64"/>
      </top>
      <bottom style="medium">
        <color indexed="64"/>
      </bottom>
      <diagonal/>
    </border>
    <border>
      <left/>
      <right/>
      <top style="medium">
        <color auto="1"/>
      </top>
      <bottom/>
      <diagonal/>
    </border>
    <border>
      <left style="medium">
        <color indexed="64"/>
      </left>
      <right style="thin">
        <color theme="0"/>
      </right>
      <top style="medium">
        <color indexed="64"/>
      </top>
      <bottom style="thin">
        <color auto="1"/>
      </bottom>
      <diagonal/>
    </border>
    <border>
      <left style="thin">
        <color theme="0"/>
      </left>
      <right style="thin">
        <color theme="0"/>
      </right>
      <top style="medium">
        <color indexed="64"/>
      </top>
      <bottom style="thin">
        <color auto="1"/>
      </bottom>
      <diagonal/>
    </border>
    <border>
      <left style="thin">
        <color theme="0"/>
      </left>
      <right style="medium">
        <color indexed="64"/>
      </right>
      <top style="medium">
        <color indexed="64"/>
      </top>
      <bottom style="thin">
        <color auto="1"/>
      </bottom>
      <diagonal/>
    </border>
    <border>
      <left style="double">
        <color theme="1"/>
      </left>
      <right/>
      <top style="thin">
        <color theme="0"/>
      </top>
      <bottom/>
      <diagonal/>
    </border>
    <border>
      <left style="medium">
        <color indexed="64"/>
      </left>
      <right/>
      <top style="thin">
        <color indexed="64"/>
      </top>
      <bottom style="thin">
        <color indexed="64"/>
      </bottom>
      <diagonal/>
    </border>
    <border>
      <left/>
      <right/>
      <top style="thin">
        <color auto="1"/>
      </top>
      <bottom style="thin">
        <color auto="1"/>
      </bottom>
      <diagonal/>
    </border>
    <border>
      <left/>
      <right style="medium">
        <color indexed="64"/>
      </right>
      <top style="thin">
        <color auto="1"/>
      </top>
      <bottom style="thin">
        <color indexed="64"/>
      </bottom>
      <diagonal/>
    </border>
    <border>
      <left/>
      <right style="double">
        <color theme="1"/>
      </right>
      <top style="thin">
        <color theme="0"/>
      </top>
      <bottom/>
      <diagonal/>
    </border>
    <border>
      <left style="medium">
        <color indexed="64"/>
      </left>
      <right style="thin">
        <color theme="0"/>
      </right>
      <top style="thin">
        <color auto="1"/>
      </top>
      <bottom style="medium">
        <color indexed="64"/>
      </bottom>
      <diagonal/>
    </border>
    <border>
      <left style="thin">
        <color theme="0"/>
      </left>
      <right style="thin">
        <color theme="0"/>
      </right>
      <top style="thin">
        <color auto="1"/>
      </top>
      <bottom style="medium">
        <color indexed="64"/>
      </bottom>
      <diagonal/>
    </border>
    <border>
      <left style="thin">
        <color theme="0"/>
      </left>
      <right style="medium">
        <color indexed="64"/>
      </right>
      <top style="thin">
        <color auto="1"/>
      </top>
      <bottom style="medium">
        <color indexed="64"/>
      </bottom>
      <diagonal/>
    </border>
    <border>
      <left style="double">
        <color theme="1"/>
      </left>
      <right style="thin">
        <color theme="0"/>
      </right>
      <top style="thin">
        <color theme="0"/>
      </top>
      <bottom style="double">
        <color theme="1"/>
      </bottom>
      <diagonal/>
    </border>
    <border>
      <left style="thin">
        <color theme="0"/>
      </left>
      <right style="thin">
        <color theme="0"/>
      </right>
      <top/>
      <bottom style="double">
        <color theme="1"/>
      </bottom>
      <diagonal/>
    </border>
    <border>
      <left style="thin">
        <color theme="0"/>
      </left>
      <right style="double">
        <color theme="1"/>
      </right>
      <top style="thin">
        <color theme="0"/>
      </top>
      <bottom style="double">
        <color theme="1"/>
      </bottom>
      <diagonal/>
    </border>
    <border>
      <left style="thin">
        <color theme="0"/>
      </left>
      <right style="thin">
        <color theme="0"/>
      </right>
      <top/>
      <bottom style="thin">
        <color theme="0"/>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0" fontId="19" fillId="0" borderId="0"/>
    <xf numFmtId="0" fontId="19" fillId="0" borderId="0"/>
    <xf numFmtId="171" fontId="19" fillId="0" borderId="0" applyFont="0" applyFill="0" applyBorder="0" applyAlignment="0" applyProtection="0"/>
  </cellStyleXfs>
  <cellXfs count="237">
    <xf numFmtId="0" fontId="0" fillId="0" borderId="0" xfId="0"/>
    <xf numFmtId="169" fontId="12" fillId="0" borderId="27" xfId="2" applyNumberFormat="1" applyFont="1" applyBorder="1" applyAlignment="1" applyProtection="1">
      <alignment horizontal="right" vertical="center" shrinkToFit="1"/>
      <protection locked="0"/>
    </xf>
    <xf numFmtId="169" fontId="12" fillId="0" borderId="30" xfId="2" applyNumberFormat="1" applyFont="1" applyBorder="1" applyAlignment="1" applyProtection="1">
      <alignment vertical="center" wrapText="1"/>
      <protection locked="0"/>
    </xf>
    <xf numFmtId="169" fontId="11" fillId="3" borderId="33" xfId="2" applyNumberFormat="1" applyFont="1" applyFill="1" applyBorder="1" applyAlignment="1" applyProtection="1">
      <alignment vertical="center" wrapText="1"/>
      <protection locked="0"/>
    </xf>
    <xf numFmtId="169" fontId="12" fillId="0" borderId="36" xfId="2" applyNumberFormat="1" applyFont="1" applyBorder="1" applyAlignment="1" applyProtection="1">
      <alignment horizontal="right" vertical="center" shrinkToFit="1"/>
      <protection locked="0"/>
    </xf>
    <xf numFmtId="169" fontId="12" fillId="0" borderId="39" xfId="2" applyNumberFormat="1" applyFont="1" applyBorder="1" applyAlignment="1" applyProtection="1">
      <alignment horizontal="right" vertical="center" shrinkToFit="1"/>
      <protection locked="0"/>
    </xf>
    <xf numFmtId="0" fontId="3" fillId="0" borderId="1" xfId="4" applyFont="1" applyBorder="1" applyAlignment="1" applyProtection="1">
      <alignment horizontal="left" vertical="top"/>
    </xf>
    <xf numFmtId="0" fontId="3" fillId="0" borderId="2" xfId="4" applyFont="1" applyBorder="1" applyAlignment="1" applyProtection="1">
      <alignment horizontal="left" vertical="top"/>
    </xf>
    <xf numFmtId="0" fontId="3" fillId="0" borderId="2" xfId="4" applyFont="1" applyBorder="1" applyAlignment="1" applyProtection="1">
      <alignment horizontal="center" vertical="top"/>
    </xf>
    <xf numFmtId="0" fontId="3" fillId="0" borderId="2" xfId="4" applyFont="1" applyBorder="1" applyAlignment="1" applyProtection="1">
      <alignment horizontal="center" vertical="center"/>
    </xf>
    <xf numFmtId="164" fontId="3" fillId="0" borderId="2" xfId="4" applyNumberFormat="1" applyFont="1" applyBorder="1" applyAlignment="1" applyProtection="1">
      <alignment horizontal="left" vertical="top"/>
    </xf>
    <xf numFmtId="165" fontId="3" fillId="0" borderId="3" xfId="4" applyNumberFormat="1" applyFont="1" applyBorder="1" applyAlignment="1" applyProtection="1">
      <alignment horizontal="right" vertical="top"/>
    </xf>
    <xf numFmtId="0" fontId="3" fillId="0" borderId="0" xfId="4" applyFont="1" applyAlignment="1" applyProtection="1">
      <alignment horizontal="center" vertical="top"/>
    </xf>
    <xf numFmtId="0" fontId="3" fillId="0" borderId="0" xfId="4" applyFont="1" applyAlignment="1" applyProtection="1">
      <alignment horizontal="left" vertical="top"/>
    </xf>
    <xf numFmtId="0" fontId="3" fillId="0" borderId="4" xfId="4" applyFont="1" applyBorder="1" applyAlignment="1" applyProtection="1">
      <alignment horizontal="left" vertical="top"/>
    </xf>
    <xf numFmtId="0" fontId="3" fillId="0" borderId="5" xfId="4" applyFont="1" applyBorder="1" applyAlignment="1" applyProtection="1">
      <alignment horizontal="left" vertical="top"/>
    </xf>
    <xf numFmtId="0" fontId="4" fillId="0" borderId="6" xfId="4" applyFont="1" applyBorder="1" applyAlignment="1" applyProtection="1">
      <alignment horizontal="center" vertical="center" wrapText="1"/>
    </xf>
    <xf numFmtId="0" fontId="4" fillId="0" borderId="7" xfId="4" applyFont="1" applyBorder="1" applyAlignment="1" applyProtection="1">
      <alignment horizontal="center" vertical="center" wrapText="1"/>
    </xf>
    <xf numFmtId="0" fontId="4" fillId="0" borderId="8" xfId="4" applyFont="1" applyBorder="1" applyAlignment="1" applyProtection="1">
      <alignment horizontal="center" vertical="center" wrapText="1"/>
    </xf>
    <xf numFmtId="0" fontId="3" fillId="0" borderId="9" xfId="4" applyFont="1" applyBorder="1" applyAlignment="1" applyProtection="1">
      <alignment horizontal="left" vertical="top"/>
    </xf>
    <xf numFmtId="0" fontId="3" fillId="0" borderId="10" xfId="4" applyFont="1" applyBorder="1" applyAlignment="1" applyProtection="1">
      <alignment horizontal="left" vertical="top"/>
    </xf>
    <xf numFmtId="0" fontId="3" fillId="0" borderId="11" xfId="4" applyFont="1" applyBorder="1" applyAlignment="1" applyProtection="1">
      <alignment horizontal="left" vertical="top"/>
    </xf>
    <xf numFmtId="0" fontId="3" fillId="0" borderId="12" xfId="4" applyFont="1" applyBorder="1" applyAlignment="1" applyProtection="1">
      <alignment horizontal="left" vertical="top"/>
    </xf>
    <xf numFmtId="0" fontId="5" fillId="0" borderId="10" xfId="4" applyFont="1" applyBorder="1" applyAlignment="1" applyProtection="1">
      <alignment horizontal="center" vertical="center" wrapText="1"/>
    </xf>
    <xf numFmtId="0" fontId="5" fillId="0" borderId="1" xfId="4" applyFont="1" applyBorder="1" applyAlignment="1" applyProtection="1">
      <alignment horizontal="center" vertical="center" wrapText="1"/>
    </xf>
    <xf numFmtId="0" fontId="5" fillId="0" borderId="11" xfId="4" applyFont="1" applyBorder="1" applyAlignment="1" applyProtection="1">
      <alignment horizontal="center" vertical="center" wrapText="1"/>
    </xf>
    <xf numFmtId="0" fontId="3" fillId="0" borderId="13" xfId="4" applyFont="1" applyBorder="1" applyAlignment="1" applyProtection="1">
      <alignment horizontal="left" vertical="top"/>
    </xf>
    <xf numFmtId="0" fontId="3" fillId="0" borderId="1" xfId="4" applyFont="1" applyBorder="1" applyAlignment="1" applyProtection="1">
      <alignment horizontal="center" vertical="top"/>
    </xf>
    <xf numFmtId="0" fontId="3" fillId="0" borderId="1" xfId="4" applyFont="1" applyBorder="1" applyAlignment="1" applyProtection="1">
      <alignment horizontal="center" vertical="center"/>
    </xf>
    <xf numFmtId="164" fontId="3" fillId="0" borderId="1" xfId="4" applyNumberFormat="1" applyFont="1" applyBorder="1" applyAlignment="1" applyProtection="1">
      <alignment horizontal="left" vertical="top"/>
    </xf>
    <xf numFmtId="165" fontId="3" fillId="0" borderId="1" xfId="4" applyNumberFormat="1" applyFont="1" applyBorder="1" applyAlignment="1" applyProtection="1">
      <alignment horizontal="right" vertical="top"/>
    </xf>
    <xf numFmtId="0" fontId="4" fillId="0" borderId="10" xfId="4" applyFont="1" applyBorder="1" applyAlignment="1" applyProtection="1">
      <alignment horizontal="center" vertical="center" wrapText="1"/>
    </xf>
    <xf numFmtId="0" fontId="4" fillId="0" borderId="1" xfId="4" applyFont="1" applyBorder="1" applyAlignment="1" applyProtection="1">
      <alignment horizontal="center" vertical="center" wrapText="1"/>
    </xf>
    <xf numFmtId="0" fontId="4" fillId="0" borderId="11" xfId="4" applyFont="1" applyBorder="1" applyAlignment="1" applyProtection="1">
      <alignment horizontal="center" vertical="center" wrapText="1"/>
    </xf>
    <xf numFmtId="0" fontId="6" fillId="0" borderId="14" xfId="4" applyFont="1" applyBorder="1" applyAlignment="1" applyProtection="1">
      <alignment horizontal="center" vertical="top"/>
    </xf>
    <xf numFmtId="0" fontId="6" fillId="0" borderId="15" xfId="4" applyFont="1" applyBorder="1" applyAlignment="1" applyProtection="1">
      <alignment horizontal="center" vertical="top"/>
    </xf>
    <xf numFmtId="0" fontId="6" fillId="0" borderId="16" xfId="4" applyFont="1" applyBorder="1" applyAlignment="1" applyProtection="1">
      <alignment horizontal="center" vertical="top"/>
    </xf>
    <xf numFmtId="0" fontId="3" fillId="0" borderId="14" xfId="4" applyFont="1" applyBorder="1" applyAlignment="1" applyProtection="1">
      <alignment horizontal="center" vertical="top"/>
    </xf>
    <xf numFmtId="0" fontId="3" fillId="0" borderId="15" xfId="4" applyFont="1" applyBorder="1" applyAlignment="1" applyProtection="1">
      <alignment horizontal="center" vertical="top"/>
    </xf>
    <xf numFmtId="0" fontId="3" fillId="0" borderId="16" xfId="4" applyFont="1" applyBorder="1" applyAlignment="1" applyProtection="1">
      <alignment horizontal="center" vertical="top"/>
    </xf>
    <xf numFmtId="0" fontId="7" fillId="0" borderId="10" xfId="4" applyFont="1" applyBorder="1" applyAlignment="1" applyProtection="1">
      <alignment horizontal="center" vertical="center" wrapText="1"/>
    </xf>
    <xf numFmtId="0" fontId="7" fillId="0" borderId="1" xfId="4" applyFont="1" applyBorder="1" applyAlignment="1" applyProtection="1">
      <alignment horizontal="center" vertical="center" wrapText="1"/>
    </xf>
    <xf numFmtId="0" fontId="8" fillId="0" borderId="1" xfId="4" applyFont="1" applyBorder="1" applyAlignment="1" applyProtection="1">
      <alignment horizontal="center" vertical="center" wrapText="1"/>
    </xf>
    <xf numFmtId="0" fontId="8" fillId="0" borderId="1" xfId="4" applyFont="1" applyBorder="1" applyAlignment="1" applyProtection="1">
      <alignment vertical="center" wrapText="1"/>
    </xf>
    <xf numFmtId="0" fontId="7" fillId="0" borderId="1" xfId="4" applyFont="1" applyBorder="1" applyAlignment="1" applyProtection="1">
      <alignment vertical="center" wrapText="1"/>
    </xf>
    <xf numFmtId="164" fontId="7" fillId="0" borderId="1" xfId="4" applyNumberFormat="1" applyFont="1" applyBorder="1" applyAlignment="1" applyProtection="1">
      <alignment vertical="center" wrapText="1"/>
    </xf>
    <xf numFmtId="0" fontId="7" fillId="0" borderId="11" xfId="4" applyFont="1" applyBorder="1" applyAlignment="1" applyProtection="1">
      <alignment vertical="center" wrapText="1"/>
    </xf>
    <xf numFmtId="0" fontId="7" fillId="0" borderId="17" xfId="4" applyFont="1" applyBorder="1" applyAlignment="1" applyProtection="1">
      <alignment horizontal="center" vertical="center" wrapText="1"/>
    </xf>
    <xf numFmtId="0" fontId="7" fillId="0" borderId="2" xfId="4" applyFont="1" applyBorder="1" applyAlignment="1" applyProtection="1">
      <alignment horizontal="center" vertical="center" wrapText="1"/>
    </xf>
    <xf numFmtId="0" fontId="8" fillId="0" borderId="2" xfId="4" applyFont="1" applyBorder="1" applyAlignment="1" applyProtection="1">
      <alignment horizontal="center" vertical="center" wrapText="1"/>
    </xf>
    <xf numFmtId="0" fontId="8" fillId="0" borderId="2" xfId="4" applyFont="1" applyBorder="1" applyAlignment="1" applyProtection="1">
      <alignment vertical="center" wrapText="1"/>
    </xf>
    <xf numFmtId="0" fontId="7" fillId="0" borderId="2" xfId="4" applyFont="1" applyBorder="1" applyAlignment="1" applyProtection="1">
      <alignment vertical="center" wrapText="1"/>
    </xf>
    <xf numFmtId="164" fontId="7" fillId="0" borderId="2" xfId="4" applyNumberFormat="1" applyFont="1" applyBorder="1" applyAlignment="1" applyProtection="1">
      <alignment vertical="center" wrapText="1"/>
    </xf>
    <xf numFmtId="0" fontId="7" fillId="0" borderId="3" xfId="4" applyFont="1" applyBorder="1" applyAlignment="1" applyProtection="1">
      <alignment vertical="center" wrapText="1"/>
    </xf>
    <xf numFmtId="0" fontId="3" fillId="0" borderId="14" xfId="4" applyFont="1" applyBorder="1" applyAlignment="1" applyProtection="1">
      <alignment horizontal="left" vertical="top"/>
    </xf>
    <xf numFmtId="0" fontId="9" fillId="2" borderId="18" xfId="4" applyFont="1" applyFill="1" applyBorder="1" applyAlignment="1" applyProtection="1">
      <alignment horizontal="center" vertical="center" wrapText="1"/>
    </xf>
    <xf numFmtId="0" fontId="9" fillId="2" borderId="19" xfId="4" applyFont="1" applyFill="1" applyBorder="1" applyAlignment="1" applyProtection="1">
      <alignment horizontal="center" vertical="center" wrapText="1"/>
    </xf>
    <xf numFmtId="0" fontId="9" fillId="2" borderId="19" xfId="4" applyFont="1" applyFill="1" applyBorder="1" applyAlignment="1" applyProtection="1">
      <alignment vertical="center" wrapText="1"/>
    </xf>
    <xf numFmtId="0" fontId="10" fillId="2" borderId="19" xfId="4" applyFont="1" applyFill="1" applyBorder="1" applyAlignment="1" applyProtection="1">
      <alignment horizontal="center" vertical="center" wrapText="1"/>
    </xf>
    <xf numFmtId="0" fontId="10" fillId="2" borderId="20" xfId="4" applyFont="1" applyFill="1" applyBorder="1" applyAlignment="1" applyProtection="1">
      <alignment horizontal="center" vertical="center" wrapText="1"/>
    </xf>
    <xf numFmtId="0" fontId="3" fillId="0" borderId="16" xfId="4" applyFont="1" applyBorder="1" applyAlignment="1" applyProtection="1">
      <alignment horizontal="left" vertical="top"/>
    </xf>
    <xf numFmtId="0" fontId="11" fillId="0" borderId="21" xfId="4" applyFont="1" applyBorder="1" applyAlignment="1" applyProtection="1">
      <alignment horizontal="center" vertical="center" wrapText="1"/>
    </xf>
    <xf numFmtId="0" fontId="11" fillId="0" borderId="21" xfId="4" applyFont="1" applyBorder="1" applyAlignment="1" applyProtection="1">
      <alignment horizontal="center" vertical="top" wrapText="1"/>
    </xf>
    <xf numFmtId="0" fontId="11" fillId="0" borderId="21" xfId="4" applyFont="1" applyBorder="1" applyAlignment="1" applyProtection="1">
      <alignment horizontal="left" vertical="center" wrapText="1" indent="1"/>
    </xf>
    <xf numFmtId="164" fontId="11" fillId="0" borderId="21" xfId="4" applyNumberFormat="1" applyFont="1" applyBorder="1" applyAlignment="1" applyProtection="1">
      <alignment horizontal="center" vertical="center" wrapText="1"/>
    </xf>
    <xf numFmtId="165" fontId="11" fillId="0" borderId="21" xfId="4" applyNumberFormat="1" applyFont="1" applyBorder="1" applyAlignment="1" applyProtection="1">
      <alignment horizontal="right" vertical="center" wrapText="1" indent="2"/>
    </xf>
    <xf numFmtId="0" fontId="11" fillId="3" borderId="22" xfId="4" applyFont="1" applyFill="1" applyBorder="1" applyAlignment="1" applyProtection="1">
      <alignment horizontal="left" vertical="center" wrapText="1"/>
    </xf>
    <xf numFmtId="0" fontId="11" fillId="3" borderId="23" xfId="4" applyFont="1" applyFill="1" applyBorder="1" applyAlignment="1" applyProtection="1">
      <alignment horizontal="left" vertical="center" wrapText="1"/>
    </xf>
    <xf numFmtId="0" fontId="11" fillId="3" borderId="24" xfId="4" applyFont="1" applyFill="1" applyBorder="1" applyAlignment="1" applyProtection="1">
      <alignment horizontal="left" vertical="center" wrapText="1"/>
    </xf>
    <xf numFmtId="0" fontId="3" fillId="0" borderId="11" xfId="4" applyFont="1" applyBorder="1" applyAlignment="1" applyProtection="1">
      <alignment horizontal="left" vertical="center"/>
    </xf>
    <xf numFmtId="0" fontId="3" fillId="0" borderId="14" xfId="4" applyFont="1" applyBorder="1" applyAlignment="1" applyProtection="1">
      <alignment horizontal="left" vertical="center"/>
    </xf>
    <xf numFmtId="1" fontId="12" fillId="0" borderId="25" xfId="4" applyNumberFormat="1" applyFont="1" applyBorder="1" applyAlignment="1" applyProtection="1">
      <alignment horizontal="center" vertical="center" shrinkToFit="1"/>
    </xf>
    <xf numFmtId="0" fontId="12" fillId="0" borderId="26" xfId="4" applyFont="1" applyBorder="1" applyAlignment="1" applyProtection="1">
      <alignment horizontal="center" vertical="center" wrapText="1"/>
    </xf>
    <xf numFmtId="0" fontId="12" fillId="0" borderId="27" xfId="4" applyFont="1" applyBorder="1" applyAlignment="1" applyProtection="1">
      <alignment horizontal="left" vertical="center" wrapText="1"/>
    </xf>
    <xf numFmtId="0" fontId="12" fillId="0" borderId="28" xfId="4" applyFont="1" applyBorder="1" applyAlignment="1" applyProtection="1">
      <alignment horizontal="center" vertical="center" wrapText="1"/>
    </xf>
    <xf numFmtId="168" fontId="12" fillId="0" borderId="26" xfId="1" applyNumberFormat="1" applyFont="1" applyBorder="1" applyAlignment="1" applyProtection="1">
      <alignment horizontal="right" vertical="center" shrinkToFit="1"/>
    </xf>
    <xf numFmtId="169" fontId="12" fillId="0" borderId="27" xfId="2" applyNumberFormat="1" applyFont="1" applyBorder="1" applyAlignment="1" applyProtection="1">
      <alignment horizontal="right" vertical="center" shrinkToFit="1"/>
    </xf>
    <xf numFmtId="170" fontId="12" fillId="0" borderId="29" xfId="4" applyNumberFormat="1" applyFont="1" applyBorder="1" applyAlignment="1" applyProtection="1">
      <alignment horizontal="right" vertical="center" shrinkToFit="1"/>
    </xf>
    <xf numFmtId="0" fontId="3" fillId="0" borderId="16" xfId="4" applyFont="1" applyBorder="1" applyAlignment="1" applyProtection="1">
      <alignment horizontal="left" vertical="center"/>
    </xf>
    <xf numFmtId="0" fontId="3" fillId="0" borderId="10" xfId="4" applyFont="1" applyBorder="1" applyAlignment="1" applyProtection="1">
      <alignment horizontal="left" vertical="center"/>
    </xf>
    <xf numFmtId="172" fontId="3" fillId="4" borderId="0" xfId="4" applyNumberFormat="1" applyFont="1" applyFill="1" applyAlignment="1" applyProtection="1">
      <alignment horizontal="center" vertical="center"/>
    </xf>
    <xf numFmtId="169" fontId="3" fillId="0" borderId="0" xfId="4" applyNumberFormat="1" applyFont="1" applyAlignment="1" applyProtection="1">
      <alignment horizontal="left" vertical="center"/>
    </xf>
    <xf numFmtId="0" fontId="3" fillId="0" borderId="0" xfId="4" applyFont="1" applyAlignment="1" applyProtection="1">
      <alignment horizontal="left" vertical="center"/>
    </xf>
    <xf numFmtId="0" fontId="13" fillId="0" borderId="11" xfId="4" applyFont="1" applyBorder="1" applyAlignment="1" applyProtection="1">
      <alignment horizontal="left" vertical="center"/>
    </xf>
    <xf numFmtId="0" fontId="13" fillId="0" borderId="14" xfId="4" applyFont="1" applyBorder="1" applyAlignment="1" applyProtection="1">
      <alignment horizontal="left" vertical="center"/>
    </xf>
    <xf numFmtId="0" fontId="12" fillId="0" borderId="22" xfId="4" applyFont="1" applyBorder="1" applyAlignment="1" applyProtection="1">
      <alignment horizontal="center" vertical="center" wrapText="1"/>
    </xf>
    <xf numFmtId="0" fontId="12" fillId="0" borderId="23" xfId="4" applyFont="1" applyBorder="1" applyAlignment="1" applyProtection="1">
      <alignment horizontal="center" vertical="center" wrapText="1"/>
    </xf>
    <xf numFmtId="0" fontId="12" fillId="0" borderId="23" xfId="4" applyFont="1" applyBorder="1" applyAlignment="1" applyProtection="1">
      <alignment vertical="center" wrapText="1"/>
    </xf>
    <xf numFmtId="43" fontId="12" fillId="0" borderId="23" xfId="1" applyFont="1" applyBorder="1" applyAlignment="1" applyProtection="1">
      <alignment vertical="center" wrapText="1"/>
    </xf>
    <xf numFmtId="169" fontId="12" fillId="0" borderId="30" xfId="2" applyNumberFormat="1" applyFont="1" applyBorder="1" applyAlignment="1" applyProtection="1">
      <alignment vertical="center" wrapText="1"/>
    </xf>
    <xf numFmtId="170" fontId="11" fillId="0" borderId="31" xfId="4" applyNumberFormat="1" applyFont="1" applyBorder="1" applyAlignment="1" applyProtection="1">
      <alignment horizontal="right" vertical="center" shrinkToFit="1"/>
    </xf>
    <xf numFmtId="0" fontId="13" fillId="0" borderId="16" xfId="4" applyFont="1" applyBorder="1" applyAlignment="1" applyProtection="1">
      <alignment horizontal="left" vertical="center"/>
    </xf>
    <xf numFmtId="0" fontId="13" fillId="0" borderId="10" xfId="4" applyFont="1" applyBorder="1" applyAlignment="1" applyProtection="1">
      <alignment horizontal="left" vertical="center"/>
    </xf>
    <xf numFmtId="0" fontId="13" fillId="0" borderId="0" xfId="4" applyFont="1" applyAlignment="1" applyProtection="1">
      <alignment horizontal="left" vertical="center"/>
    </xf>
    <xf numFmtId="0" fontId="11" fillId="3" borderId="18" xfId="4" applyFont="1" applyFill="1" applyBorder="1" applyAlignment="1" applyProtection="1">
      <alignment horizontal="left" vertical="center" wrapText="1"/>
    </xf>
    <xf numFmtId="0" fontId="11" fillId="3" borderId="19" xfId="4" applyFont="1" applyFill="1" applyBorder="1" applyAlignment="1" applyProtection="1">
      <alignment horizontal="left" vertical="center" wrapText="1"/>
    </xf>
    <xf numFmtId="0" fontId="11" fillId="3" borderId="32" xfId="4" applyFont="1" applyFill="1" applyBorder="1" applyAlignment="1" applyProtection="1">
      <alignment horizontal="left" vertical="center" wrapText="1"/>
    </xf>
    <xf numFmtId="0" fontId="11" fillId="3" borderId="33" xfId="4" applyFont="1" applyFill="1" applyBorder="1" applyAlignment="1" applyProtection="1">
      <alignment vertical="center" wrapText="1"/>
    </xf>
    <xf numFmtId="43" fontId="11" fillId="3" borderId="33" xfId="1" applyFont="1" applyFill="1" applyBorder="1" applyAlignment="1" applyProtection="1">
      <alignment vertical="center" wrapText="1"/>
    </xf>
    <xf numFmtId="169" fontId="11" fillId="3" borderId="33" xfId="2" applyNumberFormat="1" applyFont="1" applyFill="1" applyBorder="1" applyAlignment="1" applyProtection="1">
      <alignment vertical="center" wrapText="1"/>
    </xf>
    <xf numFmtId="170" fontId="11" fillId="3" borderId="34" xfId="4" applyNumberFormat="1" applyFont="1" applyFill="1" applyBorder="1" applyAlignment="1" applyProtection="1">
      <alignment vertical="center" wrapText="1"/>
    </xf>
    <xf numFmtId="0" fontId="3" fillId="0" borderId="0" xfId="4" applyFont="1" applyAlignment="1" applyProtection="1">
      <alignment horizontal="center" vertical="center"/>
    </xf>
    <xf numFmtId="166" fontId="12" fillId="0" borderId="35" xfId="4" applyNumberFormat="1" applyFont="1" applyBorder="1" applyAlignment="1" applyProtection="1">
      <alignment horizontal="center" vertical="center" shrinkToFit="1"/>
    </xf>
    <xf numFmtId="0" fontId="12" fillId="0" borderId="36" xfId="4" applyFont="1" applyBorder="1" applyAlignment="1" applyProtection="1">
      <alignment horizontal="center" vertical="center" wrapText="1"/>
    </xf>
    <xf numFmtId="0" fontId="12" fillId="0" borderId="36" xfId="4" applyFont="1" applyBorder="1" applyAlignment="1" applyProtection="1">
      <alignment horizontal="left" vertical="center" wrapText="1"/>
    </xf>
    <xf numFmtId="168" fontId="12" fillId="0" borderId="36" xfId="1" applyNumberFormat="1" applyFont="1" applyBorder="1" applyAlignment="1" applyProtection="1">
      <alignment horizontal="right" vertical="center" shrinkToFit="1"/>
    </xf>
    <xf numFmtId="169" fontId="12" fillId="0" borderId="36" xfId="2" applyNumberFormat="1" applyFont="1" applyBorder="1" applyAlignment="1" applyProtection="1">
      <alignment horizontal="right" vertical="center" shrinkToFit="1"/>
    </xf>
    <xf numFmtId="170" fontId="12" fillId="0" borderId="37" xfId="2" applyNumberFormat="1" applyFont="1" applyBorder="1" applyAlignment="1" applyProtection="1">
      <alignment horizontal="right" vertical="center" shrinkToFit="1"/>
    </xf>
    <xf numFmtId="172" fontId="3" fillId="0" borderId="0" xfId="4" applyNumberFormat="1" applyFont="1" applyAlignment="1" applyProtection="1">
      <alignment horizontal="center" vertical="center"/>
    </xf>
    <xf numFmtId="166" fontId="12" fillId="0" borderId="38" xfId="4" applyNumberFormat="1" applyFont="1" applyBorder="1" applyAlignment="1" applyProtection="1">
      <alignment horizontal="center" vertical="center" shrinkToFit="1"/>
    </xf>
    <xf numFmtId="0" fontId="12" fillId="0" borderId="39" xfId="4" applyFont="1" applyBorder="1" applyAlignment="1" applyProtection="1">
      <alignment horizontal="center" vertical="center" wrapText="1"/>
    </xf>
    <xf numFmtId="0" fontId="12" fillId="0" borderId="39" xfId="4" applyFont="1" applyBorder="1" applyAlignment="1" applyProtection="1">
      <alignment horizontal="left" vertical="center" wrapText="1"/>
    </xf>
    <xf numFmtId="168" fontId="12" fillId="0" borderId="39" xfId="1" applyNumberFormat="1" applyFont="1" applyBorder="1" applyAlignment="1" applyProtection="1">
      <alignment horizontal="right" vertical="center" shrinkToFit="1"/>
    </xf>
    <xf numFmtId="169" fontId="12" fillId="0" borderId="39" xfId="2" applyNumberFormat="1" applyFont="1" applyBorder="1" applyAlignment="1" applyProtection="1">
      <alignment horizontal="right" vertical="center" shrinkToFit="1"/>
    </xf>
    <xf numFmtId="0" fontId="12" fillId="0" borderId="41" xfId="4" applyFont="1" applyBorder="1" applyAlignment="1" applyProtection="1">
      <alignment horizontal="center" vertical="center" wrapText="1"/>
    </xf>
    <xf numFmtId="0" fontId="12" fillId="0" borderId="42" xfId="4" applyFont="1" applyBorder="1" applyAlignment="1" applyProtection="1">
      <alignment horizontal="center" vertical="center" wrapText="1"/>
    </xf>
    <xf numFmtId="168" fontId="12" fillId="0" borderId="23" xfId="1" applyNumberFormat="1" applyFont="1" applyBorder="1" applyAlignment="1" applyProtection="1">
      <alignment vertical="center" wrapText="1"/>
    </xf>
    <xf numFmtId="170" fontId="11" fillId="0" borderId="43" xfId="4" applyNumberFormat="1" applyFont="1" applyBorder="1" applyAlignment="1" applyProtection="1">
      <alignment horizontal="right" vertical="center" shrinkToFit="1"/>
    </xf>
    <xf numFmtId="0" fontId="13" fillId="0" borderId="0" xfId="4" applyFont="1" applyAlignment="1" applyProtection="1">
      <alignment horizontal="center" vertical="center"/>
    </xf>
    <xf numFmtId="168" fontId="11" fillId="3" borderId="33" xfId="1" applyNumberFormat="1" applyFont="1" applyFill="1" applyBorder="1" applyAlignment="1" applyProtection="1">
      <alignment vertical="center" wrapText="1"/>
    </xf>
    <xf numFmtId="170" fontId="12" fillId="0" borderId="37" xfId="4" applyNumberFormat="1" applyFont="1" applyBorder="1" applyAlignment="1" applyProtection="1">
      <alignment horizontal="right" vertical="center" shrinkToFit="1"/>
    </xf>
    <xf numFmtId="172" fontId="3" fillId="0" borderId="0" xfId="4" applyNumberFormat="1" applyFont="1" applyAlignment="1" applyProtection="1">
      <alignment horizontal="left" vertical="center"/>
    </xf>
    <xf numFmtId="2" fontId="12" fillId="0" borderId="39" xfId="4" applyNumberFormat="1" applyFont="1" applyBorder="1" applyAlignment="1" applyProtection="1">
      <alignment horizontal="center" vertical="center" wrapText="1"/>
    </xf>
    <xf numFmtId="0" fontId="12" fillId="0" borderId="39" xfId="4" applyFont="1" applyBorder="1" applyAlignment="1" applyProtection="1">
      <alignment horizontal="left" vertical="top" wrapText="1"/>
    </xf>
    <xf numFmtId="44" fontId="3" fillId="0" borderId="0" xfId="2" applyFont="1" applyFill="1" applyBorder="1" applyAlignment="1" applyProtection="1">
      <alignment vertical="top"/>
    </xf>
    <xf numFmtId="0" fontId="13" fillId="0" borderId="11" xfId="4" applyFont="1" applyBorder="1" applyAlignment="1" applyProtection="1">
      <alignment horizontal="left" vertical="top"/>
    </xf>
    <xf numFmtId="0" fontId="13" fillId="0" borderId="14" xfId="4" applyFont="1" applyBorder="1" applyAlignment="1" applyProtection="1">
      <alignment horizontal="left" vertical="top"/>
    </xf>
    <xf numFmtId="0" fontId="13" fillId="0" borderId="16" xfId="4" applyFont="1" applyBorder="1" applyAlignment="1" applyProtection="1">
      <alignment horizontal="left" vertical="top"/>
    </xf>
    <xf numFmtId="0" fontId="13" fillId="0" borderId="10" xfId="4" applyFont="1" applyBorder="1" applyAlignment="1" applyProtection="1">
      <alignment horizontal="left" vertical="top"/>
    </xf>
    <xf numFmtId="0" fontId="13" fillId="0" borderId="0" xfId="4" applyFont="1" applyAlignment="1" applyProtection="1">
      <alignment horizontal="center" vertical="top"/>
    </xf>
    <xf numFmtId="0" fontId="13" fillId="0" borderId="0" xfId="4" applyFont="1" applyAlignment="1" applyProtection="1">
      <alignment horizontal="left" vertical="top"/>
    </xf>
    <xf numFmtId="172" fontId="3" fillId="0" borderId="0" xfId="4" applyNumberFormat="1" applyFont="1" applyAlignment="1" applyProtection="1">
      <alignment horizontal="center" vertical="top"/>
    </xf>
    <xf numFmtId="0" fontId="11" fillId="5" borderId="18" xfId="4" applyFont="1" applyFill="1" applyBorder="1" applyAlignment="1" applyProtection="1">
      <alignment horizontal="left" vertical="center" wrapText="1"/>
    </xf>
    <xf numFmtId="0" fontId="11" fillId="5" borderId="19" xfId="4" applyFont="1" applyFill="1" applyBorder="1" applyAlignment="1" applyProtection="1">
      <alignment horizontal="left" vertical="center" wrapText="1"/>
    </xf>
    <xf numFmtId="0" fontId="11" fillId="5" borderId="20" xfId="4" applyFont="1" applyFill="1" applyBorder="1" applyAlignment="1" applyProtection="1">
      <alignment horizontal="left" vertical="center" wrapText="1"/>
    </xf>
    <xf numFmtId="170" fontId="11" fillId="5" borderId="21" xfId="4" applyNumberFormat="1" applyFont="1" applyFill="1" applyBorder="1" applyAlignment="1" applyProtection="1">
      <alignment horizontal="right" vertical="center" shrinkToFit="1"/>
    </xf>
    <xf numFmtId="0" fontId="11" fillId="0" borderId="44" xfId="4" applyFont="1" applyBorder="1" applyAlignment="1" applyProtection="1">
      <alignment horizontal="center" vertical="center" wrapText="1"/>
    </xf>
    <xf numFmtId="0" fontId="11" fillId="0" borderId="45" xfId="4" applyFont="1" applyBorder="1" applyAlignment="1" applyProtection="1">
      <alignment horizontal="left" vertical="center" wrapText="1"/>
    </xf>
    <xf numFmtId="170" fontId="11" fillId="0" borderId="45" xfId="4" applyNumberFormat="1" applyFont="1" applyBorder="1" applyAlignment="1" applyProtection="1">
      <alignment horizontal="right" vertical="top" shrinkToFit="1"/>
    </xf>
    <xf numFmtId="0" fontId="12" fillId="0" borderId="1" xfId="4" applyFont="1" applyBorder="1" applyAlignment="1" applyProtection="1">
      <alignment horizontal="center" vertical="top" wrapText="1"/>
    </xf>
    <xf numFmtId="0" fontId="12" fillId="0" borderId="11" xfId="4" applyFont="1" applyBorder="1" applyAlignment="1" applyProtection="1">
      <alignment horizontal="center" vertical="top" wrapText="1"/>
    </xf>
    <xf numFmtId="0" fontId="14" fillId="0" borderId="46" xfId="4" applyFont="1" applyBorder="1" applyAlignment="1" applyProtection="1">
      <alignment horizontal="left" vertical="center" wrapText="1"/>
    </xf>
    <xf numFmtId="0" fontId="14" fillId="0" borderId="47" xfId="4" applyFont="1" applyBorder="1" applyAlignment="1" applyProtection="1">
      <alignment horizontal="left" vertical="center" wrapText="1"/>
    </xf>
    <xf numFmtId="170" fontId="15" fillId="0" borderId="48" xfId="4" applyNumberFormat="1" applyFont="1" applyBorder="1" applyAlignment="1" applyProtection="1">
      <alignment horizontal="right" vertical="center" shrinkToFit="1"/>
    </xf>
    <xf numFmtId="0" fontId="14" fillId="0" borderId="38" xfId="4" applyFont="1" applyBorder="1" applyAlignment="1" applyProtection="1">
      <alignment horizontal="left" vertical="center" wrapText="1"/>
    </xf>
    <xf numFmtId="0" fontId="14" fillId="0" borderId="39" xfId="4" applyFont="1" applyBorder="1" applyAlignment="1" applyProtection="1">
      <alignment horizontal="left" vertical="center" wrapText="1"/>
    </xf>
    <xf numFmtId="170" fontId="15" fillId="0" borderId="49" xfId="4" applyNumberFormat="1" applyFont="1" applyBorder="1" applyAlignment="1" applyProtection="1">
      <alignment horizontal="right" vertical="center" shrinkToFit="1"/>
    </xf>
    <xf numFmtId="173" fontId="3" fillId="0" borderId="0" xfId="4" applyNumberFormat="1" applyFont="1" applyAlignment="1" applyProtection="1">
      <alignment horizontal="left" vertical="top"/>
    </xf>
    <xf numFmtId="0" fontId="14" fillId="0" borderId="50" xfId="4" applyFont="1" applyBorder="1" applyAlignment="1" applyProtection="1">
      <alignment horizontal="left" vertical="center" wrapText="1"/>
    </xf>
    <xf numFmtId="0" fontId="14" fillId="0" borderId="51" xfId="4" applyFont="1" applyBorder="1" applyAlignment="1" applyProtection="1">
      <alignment horizontal="left" vertical="center" wrapText="1"/>
    </xf>
    <xf numFmtId="170" fontId="15" fillId="0" borderId="24" xfId="4" applyNumberFormat="1" applyFont="1" applyBorder="1" applyAlignment="1" applyProtection="1">
      <alignment horizontal="right" vertical="center" shrinkToFit="1"/>
    </xf>
    <xf numFmtId="0" fontId="11" fillId="0" borderId="1" xfId="4" applyFont="1" applyBorder="1" applyAlignment="1" applyProtection="1">
      <alignment horizontal="center" vertical="top" wrapText="1"/>
    </xf>
    <xf numFmtId="0" fontId="11" fillId="0" borderId="11" xfId="4" applyFont="1" applyBorder="1" applyAlignment="1" applyProtection="1">
      <alignment horizontal="center" vertical="top" wrapText="1"/>
    </xf>
    <xf numFmtId="0" fontId="15" fillId="0" borderId="52" xfId="4" applyFont="1" applyBorder="1" applyAlignment="1" applyProtection="1">
      <alignment horizontal="left" vertical="center" wrapText="1"/>
    </xf>
    <xf numFmtId="0" fontId="15" fillId="0" borderId="33" xfId="4" applyFont="1" applyBorder="1" applyAlignment="1" applyProtection="1">
      <alignment horizontal="left" vertical="center" wrapText="1"/>
    </xf>
    <xf numFmtId="0" fontId="15" fillId="0" borderId="34" xfId="4" applyFont="1" applyBorder="1" applyAlignment="1" applyProtection="1">
      <alignment horizontal="left" vertical="center" wrapText="1"/>
    </xf>
    <xf numFmtId="170" fontId="15" fillId="5" borderId="21" xfId="4" applyNumberFormat="1" applyFont="1" applyFill="1" applyBorder="1" applyAlignment="1" applyProtection="1">
      <alignment horizontal="right" vertical="center" shrinkToFit="1"/>
    </xf>
    <xf numFmtId="44" fontId="3" fillId="0" borderId="0" xfId="2" applyFont="1" applyAlignment="1" applyProtection="1">
      <alignment horizontal="center" vertical="top"/>
    </xf>
    <xf numFmtId="0" fontId="12" fillId="0" borderId="0" xfId="4" applyFont="1" applyAlignment="1" applyProtection="1">
      <alignment horizontal="left" vertical="center" wrapText="1"/>
    </xf>
    <xf numFmtId="0" fontId="12" fillId="0" borderId="53" xfId="4" applyFont="1" applyBorder="1" applyAlignment="1" applyProtection="1">
      <alignment horizontal="left" vertical="center" wrapText="1"/>
    </xf>
    <xf numFmtId="165" fontId="3" fillId="0" borderId="0" xfId="4" applyNumberFormat="1" applyFont="1" applyAlignment="1" applyProtection="1">
      <alignment horizontal="center" vertical="top"/>
    </xf>
    <xf numFmtId="0" fontId="12" fillId="0" borderId="54" xfId="4" applyFont="1" applyBorder="1" applyAlignment="1" applyProtection="1">
      <alignment horizontal="center" vertical="center" wrapText="1"/>
    </xf>
    <xf numFmtId="0" fontId="12" fillId="0" borderId="55" xfId="4" applyFont="1" applyBorder="1" applyAlignment="1" applyProtection="1">
      <alignment horizontal="center" vertical="center" wrapText="1"/>
    </xf>
    <xf numFmtId="0" fontId="12" fillId="0" borderId="55" xfId="4" applyFont="1" applyBorder="1" applyAlignment="1" applyProtection="1">
      <alignment horizontal="left" vertical="center" wrapText="1"/>
    </xf>
    <xf numFmtId="0" fontId="12" fillId="0" borderId="56" xfId="4" applyFont="1" applyBorder="1" applyAlignment="1" applyProtection="1">
      <alignment horizontal="left" vertical="center" wrapText="1"/>
    </xf>
    <xf numFmtId="0" fontId="3" fillId="0" borderId="11" xfId="4" applyFont="1" applyBorder="1" applyAlignment="1" applyProtection="1">
      <alignment horizontal="center" vertical="top"/>
    </xf>
    <xf numFmtId="0" fontId="3" fillId="0" borderId="14" xfId="4" applyFont="1" applyBorder="1" applyAlignment="1" applyProtection="1">
      <alignment horizontal="center" vertical="top"/>
    </xf>
    <xf numFmtId="0" fontId="5" fillId="6" borderId="38" xfId="4" applyFont="1" applyFill="1" applyBorder="1" applyAlignment="1" applyProtection="1">
      <alignment horizontal="left" vertical="center" wrapText="1"/>
    </xf>
    <xf numFmtId="0" fontId="5" fillId="6" borderId="39" xfId="4" applyFont="1" applyFill="1" applyBorder="1" applyAlignment="1" applyProtection="1">
      <alignment horizontal="left" vertical="center" wrapText="1"/>
    </xf>
    <xf numFmtId="0" fontId="11" fillId="6" borderId="39" xfId="4" applyFont="1" applyFill="1" applyBorder="1" applyAlignment="1" applyProtection="1">
      <alignment horizontal="center" vertical="center" wrapText="1"/>
    </xf>
    <xf numFmtId="165" fontId="11" fillId="6" borderId="40" xfId="4" applyNumberFormat="1" applyFont="1" applyFill="1" applyBorder="1" applyAlignment="1" applyProtection="1">
      <alignment horizontal="center" vertical="center" wrapText="1"/>
    </xf>
    <xf numFmtId="0" fontId="5" fillId="6" borderId="38" xfId="4" applyFont="1" applyFill="1" applyBorder="1" applyAlignment="1" applyProtection="1">
      <alignment horizontal="left" vertical="top" wrapText="1"/>
    </xf>
    <xf numFmtId="0" fontId="5" fillId="6" borderId="39" xfId="4" applyFont="1" applyFill="1" applyBorder="1" applyAlignment="1" applyProtection="1">
      <alignment horizontal="left" vertical="top" wrapText="1"/>
    </xf>
    <xf numFmtId="0" fontId="16" fillId="6" borderId="39" xfId="4" applyFont="1" applyFill="1" applyBorder="1" applyAlignment="1" applyProtection="1">
      <alignment horizontal="center" vertical="center" wrapText="1"/>
    </xf>
    <xf numFmtId="164" fontId="16" fillId="6" borderId="39" xfId="4" applyNumberFormat="1" applyFont="1" applyFill="1" applyBorder="1" applyAlignment="1" applyProtection="1">
      <alignment horizontal="center" vertical="center" wrapText="1"/>
    </xf>
    <xf numFmtId="167" fontId="5" fillId="7" borderId="40" xfId="3" applyNumberFormat="1" applyFont="1" applyFill="1" applyBorder="1" applyAlignment="1" applyProtection="1">
      <alignment horizontal="center" vertical="center" shrinkToFit="1"/>
    </xf>
    <xf numFmtId="0" fontId="16" fillId="6" borderId="39" xfId="4" applyFont="1" applyFill="1" applyBorder="1" applyAlignment="1" applyProtection="1">
      <alignment horizontal="center" vertical="top" wrapText="1"/>
    </xf>
    <xf numFmtId="164" fontId="16" fillId="6" borderId="39" xfId="4" applyNumberFormat="1" applyFont="1" applyFill="1" applyBorder="1" applyAlignment="1" applyProtection="1">
      <alignment horizontal="center" vertical="top" wrapText="1"/>
    </xf>
    <xf numFmtId="0" fontId="3" fillId="0" borderId="3" xfId="4" applyFont="1" applyBorder="1" applyAlignment="1" applyProtection="1">
      <alignment horizontal="center" vertical="top"/>
    </xf>
    <xf numFmtId="0" fontId="3" fillId="0" borderId="57" xfId="4" applyFont="1" applyBorder="1" applyAlignment="1" applyProtection="1">
      <alignment horizontal="center" vertical="top"/>
    </xf>
    <xf numFmtId="0" fontId="5" fillId="6" borderId="58" xfId="4" applyFont="1" applyFill="1" applyBorder="1" applyAlignment="1" applyProtection="1">
      <alignment horizontal="left" vertical="top" wrapText="1"/>
    </xf>
    <xf numFmtId="0" fontId="5" fillId="6" borderId="59" xfId="4" applyFont="1" applyFill="1" applyBorder="1" applyAlignment="1" applyProtection="1">
      <alignment horizontal="left" vertical="top" wrapText="1"/>
    </xf>
    <xf numFmtId="0" fontId="5" fillId="6" borderId="60" xfId="4" applyFont="1" applyFill="1" applyBorder="1" applyAlignment="1" applyProtection="1">
      <alignment horizontal="left" vertical="top" wrapText="1"/>
    </xf>
    <xf numFmtId="0" fontId="3" fillId="0" borderId="61" xfId="4" applyFont="1" applyBorder="1" applyAlignment="1" applyProtection="1">
      <alignment horizontal="left" vertical="top"/>
    </xf>
    <xf numFmtId="0" fontId="3" fillId="0" borderId="17" xfId="4" applyFont="1" applyBorder="1" applyAlignment="1" applyProtection="1">
      <alignment horizontal="left" vertical="top"/>
    </xf>
    <xf numFmtId="0" fontId="12" fillId="0" borderId="62" xfId="4" applyFont="1" applyBorder="1" applyAlignment="1" applyProtection="1">
      <alignment horizontal="center" vertical="top" wrapText="1"/>
    </xf>
    <xf numFmtId="0" fontId="12" fillId="0" borderId="63" xfId="4" applyFont="1" applyBorder="1" applyAlignment="1" applyProtection="1">
      <alignment horizontal="center" vertical="top" wrapText="1"/>
    </xf>
    <xf numFmtId="0" fontId="12" fillId="0" borderId="63" xfId="4" applyFont="1" applyBorder="1" applyAlignment="1" applyProtection="1">
      <alignment vertical="top" wrapText="1"/>
    </xf>
    <xf numFmtId="0" fontId="12" fillId="0" borderId="63" xfId="4" applyFont="1" applyBorder="1" applyAlignment="1" applyProtection="1">
      <alignment horizontal="left" wrapText="1"/>
    </xf>
    <xf numFmtId="0" fontId="12" fillId="0" borderId="64" xfId="4" applyFont="1" applyBorder="1" applyAlignment="1" applyProtection="1">
      <alignment horizontal="left" wrapText="1"/>
    </xf>
    <xf numFmtId="0" fontId="3" fillId="0" borderId="65" xfId="4" applyFont="1" applyBorder="1" applyAlignment="1" applyProtection="1">
      <alignment horizontal="center" vertical="top"/>
    </xf>
    <xf numFmtId="0" fontId="9" fillId="0" borderId="66" xfId="4" applyFont="1" applyBorder="1" applyAlignment="1" applyProtection="1">
      <alignment horizontal="center" vertical="top" wrapText="1"/>
    </xf>
    <xf numFmtId="0" fontId="9" fillId="0" borderId="66" xfId="4" applyFont="1" applyBorder="1" applyAlignment="1" applyProtection="1">
      <alignment horizontal="left" vertical="top" wrapText="1"/>
    </xf>
    <xf numFmtId="0" fontId="9" fillId="0" borderId="66" xfId="4" applyFont="1" applyBorder="1" applyAlignment="1" applyProtection="1">
      <alignment horizontal="left" wrapText="1"/>
    </xf>
    <xf numFmtId="164" fontId="9" fillId="0" borderId="66" xfId="4" applyNumberFormat="1" applyFont="1" applyBorder="1" applyAlignment="1" applyProtection="1">
      <alignment horizontal="left" wrapText="1"/>
    </xf>
    <xf numFmtId="0" fontId="3" fillId="0" borderId="67" xfId="4" applyFont="1" applyBorder="1" applyAlignment="1" applyProtection="1">
      <alignment horizontal="left" vertical="top"/>
    </xf>
    <xf numFmtId="0" fontId="3" fillId="0" borderId="68" xfId="4" applyFont="1" applyBorder="1" applyAlignment="1" applyProtection="1">
      <alignment horizontal="center" vertical="top"/>
    </xf>
    <xf numFmtId="0" fontId="9" fillId="0" borderId="68" xfId="4" applyFont="1" applyBorder="1" applyAlignment="1" applyProtection="1">
      <alignment horizontal="center" vertical="top" wrapText="1"/>
    </xf>
    <xf numFmtId="0" fontId="9" fillId="0" borderId="68" xfId="4" applyFont="1" applyBorder="1" applyAlignment="1" applyProtection="1">
      <alignment horizontal="left" vertical="top" wrapText="1"/>
    </xf>
    <xf numFmtId="0" fontId="9" fillId="0" borderId="68" xfId="4" applyFont="1" applyBorder="1" applyAlignment="1" applyProtection="1">
      <alignment horizontal="left" wrapText="1"/>
    </xf>
    <xf numFmtId="164" fontId="9" fillId="0" borderId="68" xfId="4" applyNumberFormat="1" applyFont="1" applyBorder="1" applyAlignment="1" applyProtection="1">
      <alignment horizontal="left" wrapText="1"/>
    </xf>
    <xf numFmtId="0" fontId="3" fillId="0" borderId="68" xfId="4" applyFont="1" applyBorder="1" applyAlignment="1" applyProtection="1">
      <alignment horizontal="left" vertical="top"/>
    </xf>
    <xf numFmtId="0" fontId="3" fillId="0" borderId="0" xfId="4" applyFont="1" applyAlignment="1" applyProtection="1">
      <alignment horizontal="center" wrapText="1"/>
    </xf>
    <xf numFmtId="164" fontId="3" fillId="0" borderId="0" xfId="4" applyNumberFormat="1" applyFont="1" applyAlignment="1" applyProtection="1">
      <alignment horizontal="left" vertical="top"/>
    </xf>
    <xf numFmtId="165" fontId="3" fillId="0" borderId="0" xfId="4" applyNumberFormat="1" applyFont="1" applyAlignment="1" applyProtection="1">
      <alignment horizontal="right" vertical="top"/>
    </xf>
    <xf numFmtId="0" fontId="17" fillId="0" borderId="0" xfId="4" applyFont="1" applyAlignment="1" applyProtection="1">
      <alignment horizontal="center" vertical="top" wrapText="1"/>
    </xf>
    <xf numFmtId="165" fontId="18" fillId="0" borderId="0" xfId="4" applyNumberFormat="1" applyFont="1" applyAlignment="1" applyProtection="1">
      <alignment horizontal="right" vertical="top"/>
    </xf>
    <xf numFmtId="0" fontId="3" fillId="0" borderId="0" xfId="4" applyFont="1" applyAlignment="1" applyProtection="1">
      <alignment horizontal="center" vertical="top"/>
      <protection locked="0"/>
    </xf>
    <xf numFmtId="0" fontId="3" fillId="0" borderId="0" xfId="4" applyFont="1" applyAlignment="1" applyProtection="1">
      <alignment horizontal="left" vertical="top"/>
      <protection locked="0"/>
    </xf>
    <xf numFmtId="172" fontId="3" fillId="4" borderId="0" xfId="4" applyNumberFormat="1" applyFont="1" applyFill="1" applyAlignment="1" applyProtection="1">
      <alignment horizontal="center" vertical="center"/>
      <protection locked="0"/>
    </xf>
    <xf numFmtId="169" fontId="3" fillId="0" borderId="0" xfId="4" applyNumberFormat="1" applyFont="1" applyAlignment="1" applyProtection="1">
      <alignment horizontal="left" vertical="center"/>
      <protection locked="0"/>
    </xf>
    <xf numFmtId="0" fontId="3" fillId="0" borderId="0" xfId="4" applyFont="1" applyAlignment="1" applyProtection="1">
      <alignment horizontal="left" vertical="center"/>
      <protection locked="0"/>
    </xf>
    <xf numFmtId="0" fontId="13" fillId="0" borderId="0" xfId="4" applyFont="1" applyAlignment="1" applyProtection="1">
      <alignment horizontal="left" vertical="center"/>
      <protection locked="0"/>
    </xf>
    <xf numFmtId="0" fontId="3" fillId="0" borderId="0" xfId="4" applyFont="1" applyAlignment="1" applyProtection="1">
      <alignment horizontal="center" vertical="center"/>
      <protection locked="0"/>
    </xf>
    <xf numFmtId="172" fontId="3" fillId="0" borderId="0" xfId="4" applyNumberFormat="1" applyFont="1" applyAlignment="1" applyProtection="1">
      <alignment horizontal="center" vertical="center"/>
      <protection locked="0"/>
    </xf>
    <xf numFmtId="0" fontId="13" fillId="0" borderId="0" xfId="4" applyFont="1" applyAlignment="1" applyProtection="1">
      <alignment horizontal="center" vertical="center"/>
      <protection locked="0"/>
    </xf>
    <xf numFmtId="172" fontId="3" fillId="0" borderId="0" xfId="4" applyNumberFormat="1" applyFont="1" applyAlignment="1" applyProtection="1">
      <alignment horizontal="left" vertical="center"/>
      <protection locked="0"/>
    </xf>
    <xf numFmtId="44" fontId="3" fillId="0" borderId="0" xfId="2" applyFont="1" applyFill="1" applyBorder="1" applyAlignment="1" applyProtection="1">
      <alignment vertical="top"/>
      <protection locked="0"/>
    </xf>
    <xf numFmtId="0" fontId="13" fillId="0" borderId="0" xfId="4" applyFont="1" applyAlignment="1" applyProtection="1">
      <alignment horizontal="center" vertical="top"/>
      <protection locked="0"/>
    </xf>
    <xf numFmtId="0" fontId="13" fillId="0" borderId="0" xfId="4" applyFont="1" applyAlignment="1" applyProtection="1">
      <alignment horizontal="left" vertical="top"/>
      <protection locked="0"/>
    </xf>
    <xf numFmtId="172" fontId="3" fillId="0" borderId="0" xfId="4" applyNumberFormat="1" applyFont="1" applyAlignment="1" applyProtection="1">
      <alignment horizontal="center" vertical="top"/>
      <protection locked="0"/>
    </xf>
    <xf numFmtId="173" fontId="3" fillId="0" borderId="0" xfId="4" applyNumberFormat="1" applyFont="1" applyAlignment="1" applyProtection="1">
      <alignment horizontal="left" vertical="top"/>
      <protection locked="0"/>
    </xf>
    <xf numFmtId="44" fontId="3" fillId="0" borderId="0" xfId="2" applyFont="1" applyAlignment="1" applyProtection="1">
      <alignment horizontal="center" vertical="top"/>
      <protection locked="0"/>
    </xf>
    <xf numFmtId="165" fontId="3" fillId="0" borderId="0" xfId="4" applyNumberFormat="1" applyFont="1" applyAlignment="1" applyProtection="1">
      <alignment horizontal="center" vertical="top"/>
      <protection locked="0"/>
    </xf>
    <xf numFmtId="0" fontId="3" fillId="0" borderId="1" xfId="4" applyFont="1" applyBorder="1" applyAlignment="1" applyProtection="1">
      <alignment horizontal="center" vertical="top"/>
      <protection locked="0"/>
    </xf>
    <xf numFmtId="0" fontId="3" fillId="0" borderId="68" xfId="4" applyFont="1" applyBorder="1" applyAlignment="1" applyProtection="1">
      <alignment horizontal="center" vertical="top"/>
      <protection locked="0"/>
    </xf>
    <xf numFmtId="0" fontId="9" fillId="0" borderId="68" xfId="4" applyFont="1" applyBorder="1" applyAlignment="1" applyProtection="1">
      <alignment horizontal="center" vertical="top" wrapText="1"/>
      <protection locked="0"/>
    </xf>
    <xf numFmtId="0" fontId="9" fillId="0" borderId="68" xfId="4" applyFont="1" applyBorder="1" applyAlignment="1" applyProtection="1">
      <alignment horizontal="left" vertical="top" wrapText="1"/>
      <protection locked="0"/>
    </xf>
    <xf numFmtId="0" fontId="9" fillId="0" borderId="68" xfId="4" applyFont="1" applyBorder="1" applyAlignment="1" applyProtection="1">
      <alignment horizontal="left" wrapText="1"/>
      <protection locked="0"/>
    </xf>
    <xf numFmtId="164" fontId="9" fillId="0" borderId="68" xfId="4" applyNumberFormat="1" applyFont="1" applyBorder="1" applyAlignment="1" applyProtection="1">
      <alignment horizontal="left" wrapText="1"/>
      <protection locked="0"/>
    </xf>
    <xf numFmtId="0" fontId="3" fillId="0" borderId="68" xfId="4" applyFont="1" applyBorder="1" applyAlignment="1" applyProtection="1">
      <alignment horizontal="left" vertical="top"/>
      <protection locked="0"/>
    </xf>
    <xf numFmtId="0" fontId="3" fillId="0" borderId="1" xfId="4" applyFont="1" applyBorder="1" applyAlignment="1" applyProtection="1">
      <alignment horizontal="left" vertical="top"/>
      <protection locked="0"/>
    </xf>
    <xf numFmtId="0" fontId="3" fillId="0" borderId="0" xfId="4" applyFont="1" applyAlignment="1" applyProtection="1">
      <alignment horizontal="center" wrapText="1"/>
      <protection locked="0"/>
    </xf>
    <xf numFmtId="164" fontId="3" fillId="0" borderId="0" xfId="4" applyNumberFormat="1" applyFont="1" applyAlignment="1" applyProtection="1">
      <alignment horizontal="left" vertical="top"/>
      <protection locked="0"/>
    </xf>
    <xf numFmtId="165" fontId="3" fillId="0" borderId="0" xfId="4" applyNumberFormat="1" applyFont="1" applyAlignment="1" applyProtection="1">
      <alignment horizontal="right" vertical="top"/>
      <protection locked="0"/>
    </xf>
    <xf numFmtId="0" fontId="17" fillId="0" borderId="0" xfId="4" applyFont="1" applyAlignment="1" applyProtection="1">
      <alignment horizontal="center" vertical="top" wrapText="1"/>
      <protection locked="0"/>
    </xf>
    <xf numFmtId="165" fontId="18" fillId="0" borderId="0" xfId="4" applyNumberFormat="1" applyFont="1" applyAlignment="1" applyProtection="1">
      <alignment horizontal="right" vertical="top"/>
      <protection locked="0"/>
    </xf>
  </cellXfs>
  <cellStyles count="8">
    <cellStyle name="Millares" xfId="1" builtinId="3"/>
    <cellStyle name="Millares 2 2" xfId="7" xr:uid="{D61A6E77-9CDB-4057-82B3-C6DB20165822}"/>
    <cellStyle name="Moneda" xfId="2" builtinId="4"/>
    <cellStyle name="Normal" xfId="0" builtinId="0"/>
    <cellStyle name="Normal 2 10 2 2" xfId="6" xr:uid="{187500EB-60A6-4182-80C4-D1244EDA02C2}"/>
    <cellStyle name="Normal 2 10 3" xfId="5" xr:uid="{4DB7FAE0-6927-46CE-B141-0069206AA876}"/>
    <cellStyle name="Normal 2 2" xfId="4" xr:uid="{FB1AF84A-6015-4A9C-A29C-E202C5E999B2}"/>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9</xdr:col>
      <xdr:colOff>225072</xdr:colOff>
      <xdr:row>1</xdr:row>
      <xdr:rowOff>114319</xdr:rowOff>
    </xdr:from>
    <xdr:to>
      <xdr:col>10</xdr:col>
      <xdr:colOff>1007126</xdr:colOff>
      <xdr:row>5</xdr:row>
      <xdr:rowOff>55503</xdr:rowOff>
    </xdr:to>
    <xdr:pic>
      <xdr:nvPicPr>
        <xdr:cNvPr id="2" name="Imagen 1">
          <a:extLst>
            <a:ext uri="{FF2B5EF4-FFF2-40B4-BE49-F238E27FC236}">
              <a16:creationId xmlns:a16="http://schemas.microsoft.com/office/drawing/2014/main" id="{32586E57-F8A7-407D-9812-D050B9511397}"/>
            </a:ext>
          </a:extLst>
        </xdr:cNvPr>
        <xdr:cNvPicPr>
          <a:picLocks noChangeAspect="1"/>
        </xdr:cNvPicPr>
      </xdr:nvPicPr>
      <xdr:blipFill>
        <a:blip xmlns:r="http://schemas.openxmlformats.org/officeDocument/2006/relationships" r:embed="rId1"/>
        <a:stretch>
          <a:fillRect/>
        </a:stretch>
      </xdr:blipFill>
      <xdr:spPr>
        <a:xfrm>
          <a:off x="11216922" y="257194"/>
          <a:ext cx="2115554" cy="731759"/>
        </a:xfrm>
        <a:prstGeom prst="rect">
          <a:avLst/>
        </a:prstGeom>
      </xdr:spPr>
    </xdr:pic>
    <xdr:clientData/>
  </xdr:twoCellAnchor>
  <xdr:twoCellAnchor editAs="oneCell">
    <xdr:from>
      <xdr:col>3</xdr:col>
      <xdr:colOff>58011</xdr:colOff>
      <xdr:row>1</xdr:row>
      <xdr:rowOff>136327</xdr:rowOff>
    </xdr:from>
    <xdr:to>
      <xdr:col>4</xdr:col>
      <xdr:colOff>444</xdr:colOff>
      <xdr:row>4</xdr:row>
      <xdr:rowOff>169070</xdr:rowOff>
    </xdr:to>
    <xdr:pic>
      <xdr:nvPicPr>
        <xdr:cNvPr id="3" name="Imagen 2">
          <a:extLst>
            <a:ext uri="{FF2B5EF4-FFF2-40B4-BE49-F238E27FC236}">
              <a16:creationId xmlns:a16="http://schemas.microsoft.com/office/drawing/2014/main" id="{6CF4592B-BE1F-4373-8FAE-6CC93A485F41}"/>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751" t="10242" r="59224" b="12551"/>
        <a:stretch/>
      </xdr:blipFill>
      <xdr:spPr bwMode="auto">
        <a:xfrm>
          <a:off x="1187676" y="275392"/>
          <a:ext cx="584418" cy="617578"/>
        </a:xfrm>
        <a:prstGeom prst="rect">
          <a:avLst/>
        </a:prstGeom>
        <a:noFill/>
        <a:ln>
          <a:noFill/>
        </a:ln>
      </xdr:spPr>
    </xdr:pic>
    <xdr:clientData/>
  </xdr:twoCellAnchor>
  <xdr:twoCellAnchor editAs="oneCell">
    <xdr:from>
      <xdr:col>2</xdr:col>
      <xdr:colOff>370756</xdr:colOff>
      <xdr:row>4</xdr:row>
      <xdr:rowOff>140103</xdr:rowOff>
    </xdr:from>
    <xdr:to>
      <xdr:col>4</xdr:col>
      <xdr:colOff>248862</xdr:colOff>
      <xdr:row>7</xdr:row>
      <xdr:rowOff>93172</xdr:rowOff>
    </xdr:to>
    <xdr:pic>
      <xdr:nvPicPr>
        <xdr:cNvPr id="4" name="Imagen 3">
          <a:extLst>
            <a:ext uri="{FF2B5EF4-FFF2-40B4-BE49-F238E27FC236}">
              <a16:creationId xmlns:a16="http://schemas.microsoft.com/office/drawing/2014/main" id="{1272DD0C-69FA-4C1B-8BA8-2A733F15D6C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1416" t="10242" r="7303" b="12551"/>
        <a:stretch/>
      </xdr:blipFill>
      <xdr:spPr bwMode="auto">
        <a:xfrm>
          <a:off x="997501" y="860193"/>
          <a:ext cx="1023011" cy="547429"/>
        </a:xfrm>
        <a:prstGeom prst="rect">
          <a:avLst/>
        </a:prstGeom>
        <a:noFill/>
        <a:ln>
          <a:noFill/>
        </a:ln>
      </xdr:spPr>
    </xdr:pic>
    <xdr:clientData/>
  </xdr:twoCellAnchor>
  <xdr:twoCellAnchor editAs="oneCell">
    <xdr:from>
      <xdr:col>8</xdr:col>
      <xdr:colOff>415637</xdr:colOff>
      <xdr:row>5</xdr:row>
      <xdr:rowOff>106516</xdr:rowOff>
    </xdr:from>
    <xdr:to>
      <xdr:col>9</xdr:col>
      <xdr:colOff>210427</xdr:colOff>
      <xdr:row>8</xdr:row>
      <xdr:rowOff>134907</xdr:rowOff>
    </xdr:to>
    <xdr:pic>
      <xdr:nvPicPr>
        <xdr:cNvPr id="5" name="Imagen 4">
          <a:extLst>
            <a:ext uri="{FF2B5EF4-FFF2-40B4-BE49-F238E27FC236}">
              <a16:creationId xmlns:a16="http://schemas.microsoft.com/office/drawing/2014/main" id="{FECA3967-0B69-4D54-9DD1-AD1FE10F9EC2}"/>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54987" y="1038061"/>
          <a:ext cx="747290" cy="544646"/>
        </a:xfrm>
        <a:prstGeom prst="rect">
          <a:avLst/>
        </a:prstGeom>
        <a:noFill/>
        <a:ln>
          <a:noFill/>
        </a:ln>
      </xdr:spPr>
    </xdr:pic>
    <xdr:clientData/>
  </xdr:twoCellAnchor>
  <xdr:twoCellAnchor>
    <xdr:from>
      <xdr:col>9</xdr:col>
      <xdr:colOff>314335</xdr:colOff>
      <xdr:row>5</xdr:row>
      <xdr:rowOff>20856</xdr:rowOff>
    </xdr:from>
    <xdr:to>
      <xdr:col>11</xdr:col>
      <xdr:colOff>143864</xdr:colOff>
      <xdr:row>9</xdr:row>
      <xdr:rowOff>151358</xdr:rowOff>
    </xdr:to>
    <xdr:sp macro="" textlink="">
      <xdr:nvSpPr>
        <xdr:cNvPr id="6" name="Cuadro de texto 8">
          <a:extLst>
            <a:ext uri="{FF2B5EF4-FFF2-40B4-BE49-F238E27FC236}">
              <a16:creationId xmlns:a16="http://schemas.microsoft.com/office/drawing/2014/main" id="{CACECA1A-31CB-4214-91FB-7EED40C1F998}"/>
            </a:ext>
          </a:extLst>
        </xdr:cNvPr>
        <xdr:cNvSpPr txBox="1">
          <a:spLocks/>
        </xdr:cNvSpPr>
      </xdr:nvSpPr>
      <xdr:spPr>
        <a:xfrm>
          <a:off x="11308090" y="950496"/>
          <a:ext cx="3559519" cy="858212"/>
        </a:xfrm>
        <a:prstGeom prst="rect">
          <a:avLst/>
        </a:prstGeom>
        <a:noFill/>
        <a:ln>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spcAft>
              <a:spcPts val="0"/>
            </a:spcAft>
            <a:tabLst>
              <a:tab pos="2700020" algn="ctr"/>
              <a:tab pos="5400040" algn="r"/>
            </a:tabLst>
          </a:pPr>
          <a:r>
            <a:rPr lang="es-CO" sz="900">
              <a:solidFill>
                <a:srgbClr val="595959"/>
              </a:solidFill>
              <a:effectLst/>
              <a:latin typeface="Arial" panose="020B0604020202020204" pitchFamily="34" charset="0"/>
              <a:ea typeface="Times New Roman" panose="02020603050405020304" pitchFamily="18" charset="0"/>
            </a:rPr>
            <a:t>Calle 26 #51-53 Bogotá D.C.</a:t>
          </a:r>
          <a:endParaRPr lang="es-MX" sz="1200">
            <a:effectLst/>
            <a:latin typeface="Times New Roman" panose="02020603050405020304" pitchFamily="18" charset="0"/>
            <a:ea typeface="Times New Roman" panose="02020603050405020304" pitchFamily="18" charset="0"/>
          </a:endParaRPr>
        </a:p>
        <a:p>
          <a:pPr>
            <a:spcAft>
              <a:spcPts val="0"/>
            </a:spcAft>
            <a:tabLst>
              <a:tab pos="2700020" algn="ctr"/>
              <a:tab pos="5400040" algn="r"/>
            </a:tabLst>
          </a:pPr>
          <a:r>
            <a:rPr lang="es-CO" sz="900">
              <a:effectLst/>
              <a:latin typeface="Arial" panose="020B0604020202020204" pitchFamily="34" charset="0"/>
              <a:ea typeface="Times New Roman" panose="02020603050405020304" pitchFamily="18" charset="0"/>
            </a:rPr>
            <a:t>Sede Administrativa</a:t>
          </a:r>
          <a:r>
            <a:rPr lang="es-CO" sz="900">
              <a:solidFill>
                <a:srgbClr val="595959"/>
              </a:solidFill>
              <a:effectLst/>
              <a:latin typeface="Arial" panose="020B0604020202020204" pitchFamily="34" charset="0"/>
              <a:ea typeface="Times New Roman" panose="02020603050405020304" pitchFamily="18" charset="0"/>
            </a:rPr>
            <a:t> - Torre Central, piso 6</a:t>
          </a:r>
          <a:endParaRPr lang="es-MX" sz="1200">
            <a:effectLst/>
            <a:latin typeface="Times New Roman" panose="02020603050405020304" pitchFamily="18" charset="0"/>
            <a:ea typeface="Times New Roman" panose="02020603050405020304" pitchFamily="18" charset="0"/>
          </a:endParaRPr>
        </a:p>
        <a:p>
          <a:pPr>
            <a:spcAft>
              <a:spcPts val="0"/>
            </a:spcAft>
            <a:tabLst>
              <a:tab pos="2700020" algn="ctr"/>
              <a:tab pos="5400040" algn="r"/>
            </a:tabLst>
          </a:pPr>
          <a:r>
            <a:rPr lang="es-CO" sz="900">
              <a:solidFill>
                <a:srgbClr val="595959"/>
              </a:solidFill>
              <a:effectLst/>
              <a:latin typeface="Arial" panose="020B0604020202020204" pitchFamily="34" charset="0"/>
              <a:ea typeface="Times New Roman" panose="02020603050405020304" pitchFamily="18" charset="0"/>
            </a:rPr>
            <a:t>Código Postal: 111321 – Teléfono: 749 1624 – </a:t>
          </a:r>
          <a:endParaRPr lang="es-MX" sz="1200">
            <a:effectLst/>
            <a:latin typeface="Times New Roman" panose="02020603050405020304" pitchFamily="18" charset="0"/>
            <a:ea typeface="Times New Roman" panose="02020603050405020304" pitchFamily="18" charset="0"/>
          </a:endParaRPr>
        </a:p>
        <a:p>
          <a:pPr>
            <a:spcAft>
              <a:spcPts val="0"/>
            </a:spcAft>
            <a:tabLst>
              <a:tab pos="2700020" algn="ctr"/>
              <a:tab pos="5400040" algn="r"/>
            </a:tabLst>
          </a:pPr>
          <a:r>
            <a:rPr lang="es-CO" sz="900">
              <a:solidFill>
                <a:srgbClr val="595959"/>
              </a:solidFill>
              <a:effectLst/>
              <a:latin typeface="Gotham Narrow Book"/>
              <a:ea typeface="Times New Roman" panose="02020603050405020304" pitchFamily="18" charset="0"/>
            </a:rPr>
            <a:t>ww.iccu.gov.co / @iccugob en redes sociales</a:t>
          </a:r>
          <a:endParaRPr lang="es-MX" sz="1200">
            <a:effectLst/>
            <a:latin typeface="Times New Roman" panose="02020603050405020304" pitchFamily="18" charset="0"/>
            <a:ea typeface="Times New Roman" panose="02020603050405020304" pitchFamily="18" charset="0"/>
          </a:endParaRPr>
        </a:p>
        <a:p>
          <a:pPr>
            <a:spcAft>
              <a:spcPts val="0"/>
            </a:spcAft>
            <a:tabLst>
              <a:tab pos="2700020" algn="ctr"/>
              <a:tab pos="5400040" algn="r"/>
            </a:tabLst>
          </a:pPr>
          <a:r>
            <a:rPr lang="es-CO" sz="900">
              <a:solidFill>
                <a:srgbClr val="595959"/>
              </a:solidFill>
              <a:effectLst/>
              <a:latin typeface="Arial" panose="020B0604020202020204" pitchFamily="34" charset="0"/>
              <a:ea typeface="Times New Roman" panose="02020603050405020304" pitchFamily="18" charset="0"/>
            </a:rPr>
            <a:t> </a:t>
          </a:r>
          <a:endParaRPr lang="es-MX" sz="1200">
            <a:effectLst/>
            <a:latin typeface="Times New Roman" panose="02020603050405020304" pitchFamily="18" charset="0"/>
            <a:ea typeface="Times New Roman" panose="02020603050405020304" pitchFamily="18" charset="0"/>
          </a:endParaRPr>
        </a:p>
        <a:p>
          <a:pPr>
            <a:lnSpc>
              <a:spcPct val="50000"/>
            </a:lnSpc>
            <a:spcAft>
              <a:spcPts val="0"/>
            </a:spcAft>
          </a:pPr>
          <a:r>
            <a:rPr lang="es-CO" sz="900">
              <a:effectLst/>
              <a:latin typeface="Arial" panose="020B0604020202020204" pitchFamily="34" charset="0"/>
              <a:ea typeface="Times New Roman" panose="02020603050405020304" pitchFamily="18" charset="0"/>
            </a:rPr>
            <a:t> </a:t>
          </a:r>
          <a:endParaRPr lang="es-MX" sz="1200">
            <a:effectLst/>
            <a:latin typeface="Times New Roman" panose="02020603050405020304" pitchFamily="18" charset="0"/>
            <a:ea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225072</xdr:colOff>
      <xdr:row>1</xdr:row>
      <xdr:rowOff>114319</xdr:rowOff>
    </xdr:from>
    <xdr:to>
      <xdr:col>10</xdr:col>
      <xdr:colOff>1007126</xdr:colOff>
      <xdr:row>5</xdr:row>
      <xdr:rowOff>55503</xdr:rowOff>
    </xdr:to>
    <xdr:pic>
      <xdr:nvPicPr>
        <xdr:cNvPr id="2" name="Imagen 1">
          <a:extLst>
            <a:ext uri="{FF2B5EF4-FFF2-40B4-BE49-F238E27FC236}">
              <a16:creationId xmlns:a16="http://schemas.microsoft.com/office/drawing/2014/main" id="{B50CD8AC-61A9-4818-9479-86FD8582A0AC}"/>
            </a:ext>
          </a:extLst>
        </xdr:cNvPr>
        <xdr:cNvPicPr>
          <a:picLocks noChangeAspect="1"/>
        </xdr:cNvPicPr>
      </xdr:nvPicPr>
      <xdr:blipFill>
        <a:blip xmlns:r="http://schemas.openxmlformats.org/officeDocument/2006/relationships" r:embed="rId1"/>
        <a:stretch>
          <a:fillRect/>
        </a:stretch>
      </xdr:blipFill>
      <xdr:spPr>
        <a:xfrm>
          <a:off x="11426472" y="266719"/>
          <a:ext cx="2140954" cy="722234"/>
        </a:xfrm>
        <a:prstGeom prst="rect">
          <a:avLst/>
        </a:prstGeom>
      </xdr:spPr>
    </xdr:pic>
    <xdr:clientData/>
  </xdr:twoCellAnchor>
  <xdr:twoCellAnchor editAs="oneCell">
    <xdr:from>
      <xdr:col>3</xdr:col>
      <xdr:colOff>58011</xdr:colOff>
      <xdr:row>1</xdr:row>
      <xdr:rowOff>136327</xdr:rowOff>
    </xdr:from>
    <xdr:to>
      <xdr:col>4</xdr:col>
      <xdr:colOff>444</xdr:colOff>
      <xdr:row>4</xdr:row>
      <xdr:rowOff>169070</xdr:rowOff>
    </xdr:to>
    <xdr:pic>
      <xdr:nvPicPr>
        <xdr:cNvPr id="3" name="Imagen 2">
          <a:extLst>
            <a:ext uri="{FF2B5EF4-FFF2-40B4-BE49-F238E27FC236}">
              <a16:creationId xmlns:a16="http://schemas.microsoft.com/office/drawing/2014/main" id="{01420AD5-81EC-4CAA-A09B-E15D158CE3A5}"/>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751" t="10242" r="59224" b="12551"/>
        <a:stretch/>
      </xdr:blipFill>
      <xdr:spPr bwMode="auto">
        <a:xfrm>
          <a:off x="1213711" y="288727"/>
          <a:ext cx="596483" cy="610593"/>
        </a:xfrm>
        <a:prstGeom prst="rect">
          <a:avLst/>
        </a:prstGeom>
        <a:noFill/>
        <a:ln>
          <a:noFill/>
        </a:ln>
      </xdr:spPr>
    </xdr:pic>
    <xdr:clientData/>
  </xdr:twoCellAnchor>
  <xdr:twoCellAnchor editAs="oneCell">
    <xdr:from>
      <xdr:col>2</xdr:col>
      <xdr:colOff>370756</xdr:colOff>
      <xdr:row>4</xdr:row>
      <xdr:rowOff>140103</xdr:rowOff>
    </xdr:from>
    <xdr:to>
      <xdr:col>4</xdr:col>
      <xdr:colOff>248862</xdr:colOff>
      <xdr:row>7</xdr:row>
      <xdr:rowOff>93172</xdr:rowOff>
    </xdr:to>
    <xdr:pic>
      <xdr:nvPicPr>
        <xdr:cNvPr id="4" name="Imagen 3">
          <a:extLst>
            <a:ext uri="{FF2B5EF4-FFF2-40B4-BE49-F238E27FC236}">
              <a16:creationId xmlns:a16="http://schemas.microsoft.com/office/drawing/2014/main" id="{E719416C-36B0-4E10-8D51-CEA8E2E35414}"/>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1416" t="10242" r="7303" b="12551"/>
        <a:stretch/>
      </xdr:blipFill>
      <xdr:spPr bwMode="auto">
        <a:xfrm>
          <a:off x="1012106" y="870353"/>
          <a:ext cx="1046506" cy="537269"/>
        </a:xfrm>
        <a:prstGeom prst="rect">
          <a:avLst/>
        </a:prstGeom>
        <a:noFill/>
        <a:ln>
          <a:noFill/>
        </a:ln>
      </xdr:spPr>
    </xdr:pic>
    <xdr:clientData/>
  </xdr:twoCellAnchor>
  <xdr:twoCellAnchor editAs="oneCell">
    <xdr:from>
      <xdr:col>8</xdr:col>
      <xdr:colOff>415637</xdr:colOff>
      <xdr:row>5</xdr:row>
      <xdr:rowOff>106516</xdr:rowOff>
    </xdr:from>
    <xdr:to>
      <xdr:col>9</xdr:col>
      <xdr:colOff>210427</xdr:colOff>
      <xdr:row>8</xdr:row>
      <xdr:rowOff>134907</xdr:rowOff>
    </xdr:to>
    <xdr:pic>
      <xdr:nvPicPr>
        <xdr:cNvPr id="5" name="Imagen 4">
          <a:extLst>
            <a:ext uri="{FF2B5EF4-FFF2-40B4-BE49-F238E27FC236}">
              <a16:creationId xmlns:a16="http://schemas.microsoft.com/office/drawing/2014/main" id="{F7C6CABE-32E0-45B1-83B8-16CC4AF82392}"/>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645487" y="1039966"/>
          <a:ext cx="766340" cy="542741"/>
        </a:xfrm>
        <a:prstGeom prst="rect">
          <a:avLst/>
        </a:prstGeom>
        <a:noFill/>
        <a:ln>
          <a:noFill/>
        </a:ln>
      </xdr:spPr>
    </xdr:pic>
    <xdr:clientData/>
  </xdr:twoCellAnchor>
  <xdr:twoCellAnchor>
    <xdr:from>
      <xdr:col>9</xdr:col>
      <xdr:colOff>314335</xdr:colOff>
      <xdr:row>5</xdr:row>
      <xdr:rowOff>20856</xdr:rowOff>
    </xdr:from>
    <xdr:to>
      <xdr:col>11</xdr:col>
      <xdr:colOff>143864</xdr:colOff>
      <xdr:row>9</xdr:row>
      <xdr:rowOff>151358</xdr:rowOff>
    </xdr:to>
    <xdr:sp macro="" textlink="">
      <xdr:nvSpPr>
        <xdr:cNvPr id="6" name="Cuadro de texto 8">
          <a:extLst>
            <a:ext uri="{FF2B5EF4-FFF2-40B4-BE49-F238E27FC236}">
              <a16:creationId xmlns:a16="http://schemas.microsoft.com/office/drawing/2014/main" id="{3219A4E9-F31C-4229-853F-A8D0DE115C1E}"/>
            </a:ext>
          </a:extLst>
        </xdr:cNvPr>
        <xdr:cNvSpPr txBox="1">
          <a:spLocks/>
        </xdr:cNvSpPr>
      </xdr:nvSpPr>
      <xdr:spPr>
        <a:xfrm>
          <a:off x="11515735" y="954306"/>
          <a:ext cx="3633179" cy="860752"/>
        </a:xfrm>
        <a:prstGeom prst="rect">
          <a:avLst/>
        </a:prstGeom>
        <a:noFill/>
        <a:ln>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spcAft>
              <a:spcPts val="0"/>
            </a:spcAft>
            <a:tabLst>
              <a:tab pos="2700020" algn="ctr"/>
              <a:tab pos="5400040" algn="r"/>
            </a:tabLst>
          </a:pPr>
          <a:r>
            <a:rPr lang="es-CO" sz="900">
              <a:solidFill>
                <a:srgbClr val="595959"/>
              </a:solidFill>
              <a:effectLst/>
              <a:latin typeface="Arial" panose="020B0604020202020204" pitchFamily="34" charset="0"/>
              <a:ea typeface="Times New Roman" panose="02020603050405020304" pitchFamily="18" charset="0"/>
            </a:rPr>
            <a:t>Calle 26 #51-53 Bogotá D.C.</a:t>
          </a:r>
          <a:endParaRPr lang="es-MX" sz="1200">
            <a:effectLst/>
            <a:latin typeface="Times New Roman" panose="02020603050405020304" pitchFamily="18" charset="0"/>
            <a:ea typeface="Times New Roman" panose="02020603050405020304" pitchFamily="18" charset="0"/>
          </a:endParaRPr>
        </a:p>
        <a:p>
          <a:pPr>
            <a:spcAft>
              <a:spcPts val="0"/>
            </a:spcAft>
            <a:tabLst>
              <a:tab pos="2700020" algn="ctr"/>
              <a:tab pos="5400040" algn="r"/>
            </a:tabLst>
          </a:pPr>
          <a:r>
            <a:rPr lang="es-CO" sz="900">
              <a:effectLst/>
              <a:latin typeface="Arial" panose="020B0604020202020204" pitchFamily="34" charset="0"/>
              <a:ea typeface="Times New Roman" panose="02020603050405020304" pitchFamily="18" charset="0"/>
            </a:rPr>
            <a:t>Sede Administrativa</a:t>
          </a:r>
          <a:r>
            <a:rPr lang="es-CO" sz="900">
              <a:solidFill>
                <a:srgbClr val="595959"/>
              </a:solidFill>
              <a:effectLst/>
              <a:latin typeface="Arial" panose="020B0604020202020204" pitchFamily="34" charset="0"/>
              <a:ea typeface="Times New Roman" panose="02020603050405020304" pitchFamily="18" charset="0"/>
            </a:rPr>
            <a:t> - Torre Central, piso 6</a:t>
          </a:r>
          <a:endParaRPr lang="es-MX" sz="1200">
            <a:effectLst/>
            <a:latin typeface="Times New Roman" panose="02020603050405020304" pitchFamily="18" charset="0"/>
            <a:ea typeface="Times New Roman" panose="02020603050405020304" pitchFamily="18" charset="0"/>
          </a:endParaRPr>
        </a:p>
        <a:p>
          <a:pPr>
            <a:spcAft>
              <a:spcPts val="0"/>
            </a:spcAft>
            <a:tabLst>
              <a:tab pos="2700020" algn="ctr"/>
              <a:tab pos="5400040" algn="r"/>
            </a:tabLst>
          </a:pPr>
          <a:r>
            <a:rPr lang="es-CO" sz="900">
              <a:solidFill>
                <a:srgbClr val="595959"/>
              </a:solidFill>
              <a:effectLst/>
              <a:latin typeface="Arial" panose="020B0604020202020204" pitchFamily="34" charset="0"/>
              <a:ea typeface="Times New Roman" panose="02020603050405020304" pitchFamily="18" charset="0"/>
            </a:rPr>
            <a:t>Código Postal: 111321 – Teléfono: 749 1624 – </a:t>
          </a:r>
          <a:endParaRPr lang="es-MX" sz="1200">
            <a:effectLst/>
            <a:latin typeface="Times New Roman" panose="02020603050405020304" pitchFamily="18" charset="0"/>
            <a:ea typeface="Times New Roman" panose="02020603050405020304" pitchFamily="18" charset="0"/>
          </a:endParaRPr>
        </a:p>
        <a:p>
          <a:pPr>
            <a:spcAft>
              <a:spcPts val="0"/>
            </a:spcAft>
            <a:tabLst>
              <a:tab pos="2700020" algn="ctr"/>
              <a:tab pos="5400040" algn="r"/>
            </a:tabLst>
          </a:pPr>
          <a:r>
            <a:rPr lang="es-CO" sz="900">
              <a:solidFill>
                <a:srgbClr val="595959"/>
              </a:solidFill>
              <a:effectLst/>
              <a:latin typeface="Gotham Narrow Book"/>
              <a:ea typeface="Times New Roman" panose="02020603050405020304" pitchFamily="18" charset="0"/>
            </a:rPr>
            <a:t>ww.iccu.gov.co / @iccugob en redes sociales</a:t>
          </a:r>
          <a:endParaRPr lang="es-MX" sz="1200">
            <a:effectLst/>
            <a:latin typeface="Times New Roman" panose="02020603050405020304" pitchFamily="18" charset="0"/>
            <a:ea typeface="Times New Roman" panose="02020603050405020304" pitchFamily="18" charset="0"/>
          </a:endParaRPr>
        </a:p>
        <a:p>
          <a:pPr>
            <a:spcAft>
              <a:spcPts val="0"/>
            </a:spcAft>
            <a:tabLst>
              <a:tab pos="2700020" algn="ctr"/>
              <a:tab pos="5400040" algn="r"/>
            </a:tabLst>
          </a:pPr>
          <a:r>
            <a:rPr lang="es-CO" sz="900">
              <a:solidFill>
                <a:srgbClr val="595959"/>
              </a:solidFill>
              <a:effectLst/>
              <a:latin typeface="Arial" panose="020B0604020202020204" pitchFamily="34" charset="0"/>
              <a:ea typeface="Times New Roman" panose="02020603050405020304" pitchFamily="18" charset="0"/>
            </a:rPr>
            <a:t> </a:t>
          </a:r>
          <a:endParaRPr lang="es-MX" sz="1200">
            <a:effectLst/>
            <a:latin typeface="Times New Roman" panose="02020603050405020304" pitchFamily="18" charset="0"/>
            <a:ea typeface="Times New Roman" panose="02020603050405020304" pitchFamily="18" charset="0"/>
          </a:endParaRPr>
        </a:p>
        <a:p>
          <a:pPr>
            <a:lnSpc>
              <a:spcPct val="50000"/>
            </a:lnSpc>
            <a:spcAft>
              <a:spcPts val="0"/>
            </a:spcAft>
          </a:pPr>
          <a:r>
            <a:rPr lang="es-CO" sz="900">
              <a:effectLst/>
              <a:latin typeface="Arial" panose="020B0604020202020204" pitchFamily="34" charset="0"/>
              <a:ea typeface="Times New Roman" panose="02020603050405020304" pitchFamily="18" charset="0"/>
            </a:rPr>
            <a:t> </a:t>
          </a:r>
          <a:endParaRPr lang="es-MX" sz="1200">
            <a:effectLst/>
            <a:latin typeface="Times New Roman" panose="02020603050405020304" pitchFamily="18" charset="0"/>
            <a:ea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837B5-354D-4324-81BC-EAE3ED51F798}">
  <sheetPr>
    <pageSetUpPr fitToPage="1"/>
  </sheetPr>
  <dimension ref="A1:R75"/>
  <sheetViews>
    <sheetView view="pageBreakPreview" topLeftCell="B49" zoomScale="70" zoomScaleNormal="93" zoomScaleSheetLayoutView="70" workbookViewId="0">
      <selection activeCell="G56" sqref="G56:J56"/>
    </sheetView>
  </sheetViews>
  <sheetFormatPr baseColWidth="10" defaultColWidth="9.36328125" defaultRowHeight="11.5" x14ac:dyDescent="0.35"/>
  <cols>
    <col min="1" max="1" width="4.1796875" style="13" customWidth="1"/>
    <col min="2" max="2" width="5" style="13" customWidth="1"/>
    <col min="3" max="3" width="7.36328125" style="12" customWidth="1"/>
    <col min="4" max="4" width="9.36328125" style="12" bestFit="1" customWidth="1"/>
    <col min="5" max="5" width="12.36328125" style="12" customWidth="1"/>
    <col min="6" max="6" width="13.1796875" style="12" customWidth="1"/>
    <col min="7" max="7" width="85.54296875" style="13" customWidth="1"/>
    <col min="8" max="8" width="9.453125" style="101" customWidth="1"/>
    <col min="9" max="9" width="13.90625" style="13" customWidth="1"/>
    <col min="10" max="10" width="19.453125" style="203" customWidth="1"/>
    <col min="11" max="11" width="35" style="204" customWidth="1"/>
    <col min="12" max="13" width="3.36328125" style="13" customWidth="1"/>
    <col min="14" max="14" width="24.08984375" style="12" customWidth="1"/>
    <col min="15" max="15" width="18.54296875" style="13" customWidth="1"/>
    <col min="16" max="16" width="19.36328125" style="13" customWidth="1"/>
    <col min="17" max="17" width="9.90625" style="13" bestFit="1" customWidth="1"/>
    <col min="18" max="16384" width="9.36328125" style="13"/>
  </cols>
  <sheetData>
    <row r="1" spans="1:15" ht="12" thickBot="1" x14ac:dyDescent="0.4">
      <c r="A1" s="6"/>
      <c r="B1" s="7"/>
      <c r="C1" s="8"/>
      <c r="D1" s="8"/>
      <c r="E1" s="8"/>
      <c r="F1" s="8"/>
      <c r="G1" s="7"/>
      <c r="H1" s="9"/>
      <c r="I1" s="7"/>
      <c r="J1" s="10"/>
      <c r="K1" s="11"/>
      <c r="L1" s="7"/>
      <c r="M1" s="6"/>
    </row>
    <row r="2" spans="1:15" ht="15" customHeight="1" thickTop="1" x14ac:dyDescent="0.35">
      <c r="A2" s="14"/>
      <c r="B2" s="15"/>
      <c r="C2" s="16" t="s">
        <v>0</v>
      </c>
      <c r="D2" s="17"/>
      <c r="E2" s="17"/>
      <c r="F2" s="17"/>
      <c r="G2" s="17"/>
      <c r="H2" s="17"/>
      <c r="I2" s="17"/>
      <c r="J2" s="17"/>
      <c r="K2" s="18"/>
      <c r="L2" s="19"/>
      <c r="M2" s="20"/>
    </row>
    <row r="3" spans="1:15" ht="15.65" customHeight="1" x14ac:dyDescent="0.35">
      <c r="A3" s="21"/>
      <c r="B3" s="22"/>
      <c r="C3" s="23" t="s">
        <v>1</v>
      </c>
      <c r="D3" s="24"/>
      <c r="E3" s="24"/>
      <c r="F3" s="24"/>
      <c r="G3" s="24"/>
      <c r="H3" s="24"/>
      <c r="I3" s="24"/>
      <c r="J3" s="24"/>
      <c r="K3" s="25"/>
      <c r="L3" s="26"/>
      <c r="M3" s="20"/>
    </row>
    <row r="4" spans="1:15" ht="15" customHeight="1" x14ac:dyDescent="0.35">
      <c r="A4" s="21"/>
      <c r="B4" s="22"/>
      <c r="C4" s="27"/>
      <c r="D4" s="27"/>
      <c r="E4" s="27"/>
      <c r="F4" s="27"/>
      <c r="G4" s="6"/>
      <c r="H4" s="28"/>
      <c r="I4" s="6"/>
      <c r="J4" s="29"/>
      <c r="K4" s="30"/>
      <c r="L4" s="26"/>
      <c r="M4" s="20"/>
    </row>
    <row r="5" spans="1:15" ht="16.25" customHeight="1" x14ac:dyDescent="0.35">
      <c r="A5" s="21"/>
      <c r="B5" s="22"/>
      <c r="C5" s="31" t="s">
        <v>2</v>
      </c>
      <c r="D5" s="32"/>
      <c r="E5" s="32"/>
      <c r="F5" s="32"/>
      <c r="G5" s="32"/>
      <c r="H5" s="32"/>
      <c r="I5" s="32"/>
      <c r="J5" s="32"/>
      <c r="K5" s="33"/>
      <c r="L5" s="26"/>
      <c r="M5" s="20"/>
    </row>
    <row r="6" spans="1:15" ht="15" customHeight="1" x14ac:dyDescent="0.35">
      <c r="A6" s="21"/>
      <c r="B6" s="34" t="s">
        <v>3</v>
      </c>
      <c r="C6" s="35"/>
      <c r="D6" s="35"/>
      <c r="E6" s="35"/>
      <c r="F6" s="35"/>
      <c r="G6" s="35"/>
      <c r="H6" s="35"/>
      <c r="I6" s="35"/>
      <c r="J6" s="35"/>
      <c r="K6" s="35"/>
      <c r="L6" s="36"/>
      <c r="M6" s="20"/>
    </row>
    <row r="7" spans="1:15" ht="15" customHeight="1" x14ac:dyDescent="0.35">
      <c r="A7" s="21"/>
      <c r="B7" s="37"/>
      <c r="C7" s="38"/>
      <c r="D7" s="38"/>
      <c r="E7" s="38"/>
      <c r="F7" s="38"/>
      <c r="G7" s="38"/>
      <c r="H7" s="38"/>
      <c r="I7" s="38"/>
      <c r="J7" s="38"/>
      <c r="K7" s="38"/>
      <c r="L7" s="39"/>
      <c r="M7" s="20"/>
    </row>
    <row r="8" spans="1:15" ht="10.65" customHeight="1" x14ac:dyDescent="0.35">
      <c r="A8" s="21"/>
      <c r="B8" s="22"/>
      <c r="C8" s="40"/>
      <c r="D8" s="41"/>
      <c r="E8" s="41"/>
      <c r="F8" s="42"/>
      <c r="G8" s="43"/>
      <c r="H8" s="43"/>
      <c r="I8" s="44"/>
      <c r="J8" s="45"/>
      <c r="K8" s="46"/>
      <c r="L8" s="26"/>
      <c r="M8" s="20"/>
    </row>
    <row r="9" spans="1:15" ht="17.25" customHeight="1" x14ac:dyDescent="0.35">
      <c r="A9" s="21"/>
      <c r="B9" s="22"/>
      <c r="C9" s="40"/>
      <c r="D9" s="41"/>
      <c r="E9" s="41"/>
      <c r="F9" s="27"/>
      <c r="G9" s="43"/>
      <c r="H9" s="43"/>
      <c r="I9" s="44"/>
      <c r="J9" s="45"/>
      <c r="K9" s="46"/>
      <c r="L9" s="26"/>
      <c r="M9" s="20"/>
    </row>
    <row r="10" spans="1:15" ht="43.25" customHeight="1" x14ac:dyDescent="0.35">
      <c r="A10" s="21"/>
      <c r="B10" s="22"/>
      <c r="C10" s="31" t="s">
        <v>136</v>
      </c>
      <c r="D10" s="32"/>
      <c r="E10" s="32"/>
      <c r="F10" s="32"/>
      <c r="G10" s="32"/>
      <c r="H10" s="32"/>
      <c r="I10" s="32"/>
      <c r="J10" s="32"/>
      <c r="K10" s="33"/>
      <c r="L10" s="26"/>
      <c r="M10" s="20"/>
    </row>
    <row r="11" spans="1:15" ht="13.65" customHeight="1" thickBot="1" x14ac:dyDescent="0.4">
      <c r="A11" s="21"/>
      <c r="B11" s="22"/>
      <c r="C11" s="47"/>
      <c r="D11" s="48"/>
      <c r="E11" s="48"/>
      <c r="F11" s="49"/>
      <c r="G11" s="50"/>
      <c r="H11" s="50"/>
      <c r="I11" s="51"/>
      <c r="J11" s="52"/>
      <c r="K11" s="53"/>
      <c r="L11" s="26"/>
      <c r="M11" s="20"/>
    </row>
    <row r="12" spans="1:15" ht="24" customHeight="1" thickBot="1" x14ac:dyDescent="0.4">
      <c r="A12" s="21"/>
      <c r="B12" s="54"/>
      <c r="C12" s="55"/>
      <c r="D12" s="56"/>
      <c r="E12" s="56"/>
      <c r="F12" s="56"/>
      <c r="G12" s="57"/>
      <c r="H12" s="57"/>
      <c r="I12" s="58"/>
      <c r="J12" s="58"/>
      <c r="K12" s="59"/>
      <c r="L12" s="60"/>
      <c r="M12" s="20"/>
    </row>
    <row r="13" spans="1:15" ht="17" thickBot="1" x14ac:dyDescent="0.4">
      <c r="A13" s="21"/>
      <c r="B13" s="54"/>
      <c r="C13" s="61" t="s">
        <v>4</v>
      </c>
      <c r="D13" s="62" t="s">
        <v>5</v>
      </c>
      <c r="E13" s="62" t="s">
        <v>6</v>
      </c>
      <c r="F13" s="62" t="s">
        <v>7</v>
      </c>
      <c r="G13" s="61" t="s">
        <v>8</v>
      </c>
      <c r="H13" s="61" t="s">
        <v>9</v>
      </c>
      <c r="I13" s="63" t="s">
        <v>10</v>
      </c>
      <c r="J13" s="64" t="s">
        <v>11</v>
      </c>
      <c r="K13" s="65" t="s">
        <v>12</v>
      </c>
      <c r="L13" s="60"/>
      <c r="M13" s="20"/>
    </row>
    <row r="14" spans="1:15" ht="25" customHeight="1" thickBot="1" x14ac:dyDescent="0.4">
      <c r="A14" s="21"/>
      <c r="B14" s="54"/>
      <c r="C14" s="66" t="s">
        <v>53</v>
      </c>
      <c r="D14" s="67"/>
      <c r="E14" s="67"/>
      <c r="F14" s="67"/>
      <c r="G14" s="67"/>
      <c r="H14" s="67"/>
      <c r="I14" s="67"/>
      <c r="J14" s="67"/>
      <c r="K14" s="68"/>
      <c r="L14" s="60"/>
      <c r="M14" s="20"/>
    </row>
    <row r="15" spans="1:15" s="82" customFormat="1" ht="33" x14ac:dyDescent="0.35">
      <c r="A15" s="69"/>
      <c r="B15" s="70"/>
      <c r="C15" s="71" t="s">
        <v>13</v>
      </c>
      <c r="D15" s="72" t="s">
        <v>51</v>
      </c>
      <c r="E15" s="72" t="s">
        <v>130</v>
      </c>
      <c r="F15" s="72"/>
      <c r="G15" s="73" t="s">
        <v>15</v>
      </c>
      <c r="H15" s="74" t="s">
        <v>40</v>
      </c>
      <c r="I15" s="75">
        <v>17243</v>
      </c>
      <c r="J15" s="76">
        <v>40204</v>
      </c>
      <c r="K15" s="77">
        <f>ROUND((J15*I15),0)</f>
        <v>693237572</v>
      </c>
      <c r="L15" s="78"/>
      <c r="M15" s="79"/>
      <c r="N15" s="80"/>
      <c r="O15" s="81"/>
    </row>
    <row r="16" spans="1:15" s="82" customFormat="1" ht="33" x14ac:dyDescent="0.35">
      <c r="A16" s="69"/>
      <c r="B16" s="70"/>
      <c r="C16" s="71" t="s">
        <v>89</v>
      </c>
      <c r="D16" s="72">
        <v>1.1000000000000001</v>
      </c>
      <c r="E16" s="72" t="s">
        <v>131</v>
      </c>
      <c r="F16" s="72"/>
      <c r="G16" s="73" t="s">
        <v>52</v>
      </c>
      <c r="H16" s="74" t="s">
        <v>40</v>
      </c>
      <c r="I16" s="75">
        <v>120</v>
      </c>
      <c r="J16" s="76">
        <v>308780</v>
      </c>
      <c r="K16" s="77">
        <f>ROUND((J16*I16),0)</f>
        <v>37053600</v>
      </c>
      <c r="L16" s="78"/>
      <c r="M16" s="79"/>
      <c r="N16" s="80"/>
      <c r="O16" s="81"/>
    </row>
    <row r="17" spans="1:15" s="82" customFormat="1" ht="33" x14ac:dyDescent="0.35">
      <c r="A17" s="69"/>
      <c r="B17" s="70"/>
      <c r="C17" s="71" t="s">
        <v>90</v>
      </c>
      <c r="D17" s="72">
        <v>1.6</v>
      </c>
      <c r="E17" s="72" t="s">
        <v>46</v>
      </c>
      <c r="F17" s="72"/>
      <c r="G17" s="73" t="s">
        <v>137</v>
      </c>
      <c r="H17" s="74" t="s">
        <v>45</v>
      </c>
      <c r="I17" s="75">
        <v>121722</v>
      </c>
      <c r="J17" s="76">
        <v>2461</v>
      </c>
      <c r="K17" s="77">
        <f>ROUND((J17*I17),0)</f>
        <v>299557842</v>
      </c>
      <c r="L17" s="78"/>
      <c r="M17" s="79"/>
      <c r="N17" s="80"/>
      <c r="O17" s="81"/>
    </row>
    <row r="18" spans="1:15" s="93" customFormat="1" ht="22" customHeight="1" thickBot="1" x14ac:dyDescent="0.4">
      <c r="A18" s="83"/>
      <c r="B18" s="84"/>
      <c r="C18" s="85" t="s">
        <v>14</v>
      </c>
      <c r="D18" s="86"/>
      <c r="E18" s="86"/>
      <c r="F18" s="86"/>
      <c r="G18" s="87"/>
      <c r="H18" s="87"/>
      <c r="I18" s="88"/>
      <c r="J18" s="89"/>
      <c r="K18" s="90">
        <f>SUM(K15:K17)</f>
        <v>1029849014</v>
      </c>
      <c r="L18" s="91"/>
      <c r="M18" s="92"/>
      <c r="N18" s="12"/>
    </row>
    <row r="19" spans="1:15" s="82" customFormat="1" ht="25" customHeight="1" thickBot="1" x14ac:dyDescent="0.4">
      <c r="A19" s="69"/>
      <c r="B19" s="70"/>
      <c r="C19" s="94" t="s">
        <v>85</v>
      </c>
      <c r="D19" s="95"/>
      <c r="E19" s="95"/>
      <c r="F19" s="95"/>
      <c r="G19" s="96"/>
      <c r="H19" s="97"/>
      <c r="I19" s="98"/>
      <c r="J19" s="99"/>
      <c r="K19" s="100"/>
      <c r="L19" s="78"/>
      <c r="M19" s="79"/>
      <c r="N19" s="101"/>
    </row>
    <row r="20" spans="1:15" s="82" customFormat="1" ht="16.5" x14ac:dyDescent="0.35">
      <c r="A20" s="69"/>
      <c r="B20" s="70"/>
      <c r="C20" s="102" t="s">
        <v>91</v>
      </c>
      <c r="D20" s="103">
        <v>3.2</v>
      </c>
      <c r="E20" s="103" t="s">
        <v>54</v>
      </c>
      <c r="F20" s="103"/>
      <c r="G20" s="104" t="s">
        <v>47</v>
      </c>
      <c r="H20" s="103" t="s">
        <v>40</v>
      </c>
      <c r="I20" s="105">
        <v>7740</v>
      </c>
      <c r="J20" s="106">
        <v>207083</v>
      </c>
      <c r="K20" s="107">
        <f>ROUND((J20*I20),0)</f>
        <v>1602822420</v>
      </c>
      <c r="L20" s="78"/>
      <c r="M20" s="79"/>
      <c r="N20" s="108"/>
      <c r="O20" s="81"/>
    </row>
    <row r="21" spans="1:15" s="82" customFormat="1" ht="16.5" x14ac:dyDescent="0.35">
      <c r="A21" s="69"/>
      <c r="B21" s="70"/>
      <c r="C21" s="109" t="s">
        <v>92</v>
      </c>
      <c r="D21" s="110">
        <v>3.2</v>
      </c>
      <c r="E21" s="110" t="s">
        <v>132</v>
      </c>
      <c r="F21" s="110"/>
      <c r="G21" s="111" t="s">
        <v>133</v>
      </c>
      <c r="H21" s="110" t="s">
        <v>40</v>
      </c>
      <c r="I21" s="112">
        <v>6450</v>
      </c>
      <c r="J21" s="113">
        <v>546543</v>
      </c>
      <c r="K21" s="107">
        <f>ROUND((J21*I21),0)</f>
        <v>3525202350</v>
      </c>
      <c r="L21" s="78"/>
      <c r="M21" s="79"/>
      <c r="N21" s="108"/>
      <c r="O21" s="81"/>
    </row>
    <row r="22" spans="1:15" s="82" customFormat="1" ht="16.5" x14ac:dyDescent="0.35">
      <c r="A22" s="69"/>
      <c r="B22" s="70"/>
      <c r="C22" s="109" t="s">
        <v>93</v>
      </c>
      <c r="D22" s="110">
        <v>3.5</v>
      </c>
      <c r="E22" s="110" t="s">
        <v>55</v>
      </c>
      <c r="F22" s="110"/>
      <c r="G22" s="111" t="s">
        <v>94</v>
      </c>
      <c r="H22" s="110" t="s">
        <v>41</v>
      </c>
      <c r="I22" s="112">
        <v>25800</v>
      </c>
      <c r="J22" s="113">
        <v>8663</v>
      </c>
      <c r="K22" s="107">
        <f>ROUND((J22*I22),0)</f>
        <v>223505400</v>
      </c>
      <c r="L22" s="78"/>
      <c r="M22" s="79"/>
      <c r="N22" s="108"/>
      <c r="O22" s="81"/>
    </row>
    <row r="23" spans="1:15" s="82" customFormat="1" ht="16.5" x14ac:dyDescent="0.35">
      <c r="A23" s="69"/>
      <c r="B23" s="70"/>
      <c r="C23" s="109" t="s">
        <v>95</v>
      </c>
      <c r="D23" s="110">
        <v>3.6</v>
      </c>
      <c r="E23" s="110" t="s">
        <v>56</v>
      </c>
      <c r="F23" s="110"/>
      <c r="G23" s="111" t="s">
        <v>57</v>
      </c>
      <c r="H23" s="110" t="s">
        <v>41</v>
      </c>
      <c r="I23" s="112">
        <v>25800</v>
      </c>
      <c r="J23" s="113">
        <v>4223</v>
      </c>
      <c r="K23" s="107">
        <f>ROUND((J23*I23),0)</f>
        <v>108953400</v>
      </c>
      <c r="L23" s="78"/>
      <c r="M23" s="79"/>
      <c r="N23" s="108"/>
      <c r="O23" s="81"/>
    </row>
    <row r="24" spans="1:15" s="82" customFormat="1" ht="16.5" x14ac:dyDescent="0.35">
      <c r="A24" s="69"/>
      <c r="B24" s="70"/>
      <c r="C24" s="109" t="s">
        <v>96</v>
      </c>
      <c r="D24" s="110">
        <v>3.1</v>
      </c>
      <c r="E24" s="110" t="s">
        <v>97</v>
      </c>
      <c r="F24" s="110"/>
      <c r="G24" s="111" t="s">
        <v>98</v>
      </c>
      <c r="H24" s="110" t="s">
        <v>40</v>
      </c>
      <c r="I24" s="112">
        <v>1806</v>
      </c>
      <c r="J24" s="113">
        <v>1675585</v>
      </c>
      <c r="K24" s="107">
        <f>ROUND((J24*I24),0)</f>
        <v>3026106510</v>
      </c>
      <c r="L24" s="78"/>
      <c r="M24" s="79"/>
      <c r="N24" s="108"/>
      <c r="O24" s="81"/>
    </row>
    <row r="25" spans="1:15" s="82" customFormat="1" ht="16.5" x14ac:dyDescent="0.35">
      <c r="A25" s="69"/>
      <c r="B25" s="70"/>
      <c r="C25" s="109" t="s">
        <v>138</v>
      </c>
      <c r="D25" s="110">
        <v>3.11</v>
      </c>
      <c r="E25" s="110" t="s">
        <v>97</v>
      </c>
      <c r="F25" s="110"/>
      <c r="G25" s="111" t="s">
        <v>139</v>
      </c>
      <c r="H25" s="110" t="s">
        <v>40</v>
      </c>
      <c r="I25" s="112">
        <v>1806</v>
      </c>
      <c r="J25" s="113">
        <v>1664015</v>
      </c>
      <c r="K25" s="107">
        <f>ROUND((J25*I25),0)</f>
        <v>3005211090</v>
      </c>
      <c r="L25" s="78"/>
      <c r="M25" s="79"/>
      <c r="N25" s="108"/>
      <c r="O25" s="81"/>
    </row>
    <row r="26" spans="1:15" s="82" customFormat="1" ht="16.5" x14ac:dyDescent="0.35">
      <c r="A26" s="69"/>
      <c r="B26" s="70"/>
      <c r="C26" s="109" t="s">
        <v>100</v>
      </c>
      <c r="D26" s="110">
        <v>3.22</v>
      </c>
      <c r="E26" s="110" t="s">
        <v>58</v>
      </c>
      <c r="F26" s="110"/>
      <c r="G26" s="111" t="s">
        <v>101</v>
      </c>
      <c r="H26" s="110" t="s">
        <v>40</v>
      </c>
      <c r="I26" s="112">
        <v>250</v>
      </c>
      <c r="J26" s="113">
        <v>191288</v>
      </c>
      <c r="K26" s="107">
        <f>ROUND((J26*I26),0)</f>
        <v>47822000</v>
      </c>
      <c r="L26" s="78"/>
      <c r="M26" s="79"/>
      <c r="N26" s="108"/>
      <c r="O26" s="81"/>
    </row>
    <row r="27" spans="1:15" s="82" customFormat="1" ht="16.5" x14ac:dyDescent="0.35">
      <c r="A27" s="69"/>
      <c r="B27" s="70"/>
      <c r="C27" s="109" t="s">
        <v>102</v>
      </c>
      <c r="D27" s="110">
        <v>3.15</v>
      </c>
      <c r="E27" s="110" t="s">
        <v>103</v>
      </c>
      <c r="F27" s="110"/>
      <c r="G27" s="111" t="s">
        <v>104</v>
      </c>
      <c r="H27" s="110" t="s">
        <v>40</v>
      </c>
      <c r="I27" s="112">
        <v>100</v>
      </c>
      <c r="J27" s="113">
        <v>124619</v>
      </c>
      <c r="K27" s="107">
        <f>ROUND((J27*I27),0)</f>
        <v>12461900</v>
      </c>
      <c r="L27" s="78"/>
      <c r="M27" s="79"/>
      <c r="N27" s="108"/>
      <c r="O27" s="81"/>
    </row>
    <row r="28" spans="1:15" s="82" customFormat="1" ht="16.5" x14ac:dyDescent="0.35">
      <c r="A28" s="69"/>
      <c r="B28" s="70"/>
      <c r="C28" s="109" t="s">
        <v>51</v>
      </c>
      <c r="D28" s="110">
        <v>3.1</v>
      </c>
      <c r="E28" s="110" t="s">
        <v>134</v>
      </c>
      <c r="F28" s="110"/>
      <c r="G28" s="111" t="s">
        <v>135</v>
      </c>
      <c r="H28" s="110" t="s">
        <v>41</v>
      </c>
      <c r="I28" s="112">
        <v>8040</v>
      </c>
      <c r="J28" s="113">
        <v>11310</v>
      </c>
      <c r="K28" s="107">
        <f>ROUND((J28*I28),0)</f>
        <v>90932400</v>
      </c>
      <c r="L28" s="78"/>
      <c r="M28" s="79"/>
      <c r="N28" s="108"/>
      <c r="O28" s="81"/>
    </row>
    <row r="29" spans="1:15" s="82" customFormat="1" ht="33" x14ac:dyDescent="0.35">
      <c r="A29" s="69"/>
      <c r="B29" s="70"/>
      <c r="C29" s="109" t="s">
        <v>105</v>
      </c>
      <c r="D29" s="110" t="s">
        <v>46</v>
      </c>
      <c r="E29" s="110" t="s">
        <v>46</v>
      </c>
      <c r="F29" s="110"/>
      <c r="G29" s="111" t="s">
        <v>120</v>
      </c>
      <c r="H29" s="110" t="s">
        <v>41</v>
      </c>
      <c r="I29" s="112">
        <v>26336</v>
      </c>
      <c r="J29" s="113">
        <v>17925</v>
      </c>
      <c r="K29" s="107">
        <f>ROUND((J29*I29),0)</f>
        <v>472072800</v>
      </c>
      <c r="L29" s="78"/>
      <c r="M29" s="79"/>
      <c r="N29" s="108"/>
      <c r="O29" s="81"/>
    </row>
    <row r="30" spans="1:15" s="93" customFormat="1" ht="22" customHeight="1" thickBot="1" x14ac:dyDescent="0.4">
      <c r="A30" s="83"/>
      <c r="B30" s="84"/>
      <c r="C30" s="114" t="s">
        <v>14</v>
      </c>
      <c r="D30" s="115"/>
      <c r="E30" s="115"/>
      <c r="F30" s="115"/>
      <c r="G30" s="87"/>
      <c r="H30" s="87"/>
      <c r="I30" s="116"/>
      <c r="J30" s="89"/>
      <c r="K30" s="117">
        <f>SUM(K20:K29)</f>
        <v>12115090270</v>
      </c>
      <c r="L30" s="91"/>
      <c r="M30" s="92"/>
      <c r="N30" s="118"/>
    </row>
    <row r="31" spans="1:15" s="82" customFormat="1" ht="25" customHeight="1" thickBot="1" x14ac:dyDescent="0.4">
      <c r="A31" s="69"/>
      <c r="B31" s="70"/>
      <c r="C31" s="94" t="s">
        <v>86</v>
      </c>
      <c r="D31" s="95"/>
      <c r="E31" s="95"/>
      <c r="F31" s="95"/>
      <c r="G31" s="96"/>
      <c r="H31" s="97"/>
      <c r="I31" s="119"/>
      <c r="J31" s="99"/>
      <c r="K31" s="100"/>
      <c r="L31" s="78"/>
      <c r="M31" s="79"/>
      <c r="N31" s="101"/>
    </row>
    <row r="32" spans="1:15" s="82" customFormat="1" ht="16.5" x14ac:dyDescent="0.35">
      <c r="A32" s="69"/>
      <c r="B32" s="70"/>
      <c r="C32" s="102" t="s">
        <v>106</v>
      </c>
      <c r="D32" s="103">
        <v>4.2</v>
      </c>
      <c r="E32" s="103" t="s">
        <v>107</v>
      </c>
      <c r="F32" s="103" t="s">
        <v>108</v>
      </c>
      <c r="G32" s="104" t="s">
        <v>109</v>
      </c>
      <c r="H32" s="103" t="s">
        <v>40</v>
      </c>
      <c r="I32" s="105">
        <v>135</v>
      </c>
      <c r="J32" s="106">
        <v>1281895</v>
      </c>
      <c r="K32" s="120">
        <f>ROUND((J32*I32),0)</f>
        <v>173055825</v>
      </c>
      <c r="L32" s="78"/>
      <c r="M32" s="79"/>
      <c r="N32" s="121"/>
      <c r="O32" s="81"/>
    </row>
    <row r="33" spans="1:16" s="82" customFormat="1" ht="33" x14ac:dyDescent="0.35">
      <c r="A33" s="69"/>
      <c r="B33" s="70"/>
      <c r="C33" s="109" t="s">
        <v>59</v>
      </c>
      <c r="D33" s="122">
        <v>4.2</v>
      </c>
      <c r="E33" s="122" t="s">
        <v>107</v>
      </c>
      <c r="F33" s="110" t="s">
        <v>110</v>
      </c>
      <c r="G33" s="111" t="s">
        <v>111</v>
      </c>
      <c r="H33" s="110" t="s">
        <v>40</v>
      </c>
      <c r="I33" s="112">
        <v>163</v>
      </c>
      <c r="J33" s="113">
        <v>1309825</v>
      </c>
      <c r="K33" s="120">
        <f>ROUND((J33*I33),0)</f>
        <v>213501475</v>
      </c>
      <c r="L33" s="78"/>
      <c r="M33" s="79"/>
      <c r="N33" s="121"/>
      <c r="O33" s="81"/>
    </row>
    <row r="34" spans="1:16" s="82" customFormat="1" ht="16.5" x14ac:dyDescent="0.35">
      <c r="A34" s="69"/>
      <c r="B34" s="70"/>
      <c r="C34" s="109" t="s">
        <v>112</v>
      </c>
      <c r="D34" s="122" t="s">
        <v>46</v>
      </c>
      <c r="E34" s="122" t="s">
        <v>46</v>
      </c>
      <c r="F34" s="110"/>
      <c r="G34" s="111" t="s">
        <v>113</v>
      </c>
      <c r="H34" s="110" t="s">
        <v>40</v>
      </c>
      <c r="I34" s="112">
        <v>1806</v>
      </c>
      <c r="J34" s="113">
        <v>931559</v>
      </c>
      <c r="K34" s="120">
        <f>ROUND((J34*I34),0)</f>
        <v>1682395554</v>
      </c>
      <c r="L34" s="78"/>
      <c r="M34" s="79"/>
      <c r="N34" s="121"/>
      <c r="O34" s="81"/>
    </row>
    <row r="35" spans="1:16" ht="16.5" x14ac:dyDescent="0.35">
      <c r="A35" s="21"/>
      <c r="B35" s="54"/>
      <c r="C35" s="109" t="s">
        <v>114</v>
      </c>
      <c r="D35" s="110" t="s">
        <v>60</v>
      </c>
      <c r="E35" s="110" t="s">
        <v>61</v>
      </c>
      <c r="F35" s="110"/>
      <c r="G35" s="123" t="s">
        <v>115</v>
      </c>
      <c r="H35" s="110" t="s">
        <v>40</v>
      </c>
      <c r="I35" s="112">
        <v>696</v>
      </c>
      <c r="J35" s="113">
        <v>139011</v>
      </c>
      <c r="K35" s="120">
        <f>ROUND((J35*I35),0)</f>
        <v>96751656</v>
      </c>
      <c r="L35" s="60"/>
      <c r="M35" s="20"/>
      <c r="N35" s="121"/>
      <c r="O35" s="81"/>
      <c r="P35" s="124"/>
    </row>
    <row r="36" spans="1:16" s="82" customFormat="1" ht="16.5" x14ac:dyDescent="0.35">
      <c r="A36" s="69"/>
      <c r="B36" s="70"/>
      <c r="C36" s="109" t="s">
        <v>62</v>
      </c>
      <c r="D36" s="122" t="s">
        <v>63</v>
      </c>
      <c r="E36" s="122" t="s">
        <v>64</v>
      </c>
      <c r="F36" s="110"/>
      <c r="G36" s="111" t="s">
        <v>16</v>
      </c>
      <c r="H36" s="110" t="s">
        <v>40</v>
      </c>
      <c r="I36" s="112">
        <v>19</v>
      </c>
      <c r="J36" s="113">
        <v>679402</v>
      </c>
      <c r="K36" s="120">
        <f>ROUND((J36*I36),0)</f>
        <v>12908638</v>
      </c>
      <c r="L36" s="78"/>
      <c r="M36" s="79"/>
      <c r="N36" s="121"/>
      <c r="O36" s="81"/>
    </row>
    <row r="37" spans="1:16" s="82" customFormat="1" ht="33" x14ac:dyDescent="0.35">
      <c r="A37" s="69"/>
      <c r="B37" s="70"/>
      <c r="C37" s="109" t="s">
        <v>65</v>
      </c>
      <c r="D37" s="110" t="s">
        <v>66</v>
      </c>
      <c r="E37" s="110" t="s">
        <v>67</v>
      </c>
      <c r="F37" s="110"/>
      <c r="G37" s="111" t="s">
        <v>48</v>
      </c>
      <c r="H37" s="110" t="s">
        <v>42</v>
      </c>
      <c r="I37" s="112">
        <v>91</v>
      </c>
      <c r="J37" s="113">
        <v>1266944</v>
      </c>
      <c r="K37" s="120">
        <f>ROUND((J37*I37),0)</f>
        <v>115291904</v>
      </c>
      <c r="L37" s="78"/>
      <c r="M37" s="79"/>
      <c r="N37" s="121"/>
      <c r="O37" s="81"/>
    </row>
    <row r="38" spans="1:16" s="82" customFormat="1" ht="16.5" x14ac:dyDescent="0.35">
      <c r="A38" s="69"/>
      <c r="B38" s="70"/>
      <c r="C38" s="109" t="s">
        <v>116</v>
      </c>
      <c r="D38" s="110">
        <v>4.22</v>
      </c>
      <c r="E38" s="110" t="s">
        <v>68</v>
      </c>
      <c r="F38" s="110"/>
      <c r="G38" s="111" t="s">
        <v>17</v>
      </c>
      <c r="H38" s="110" t="s">
        <v>40</v>
      </c>
      <c r="I38" s="112">
        <v>1015</v>
      </c>
      <c r="J38" s="113">
        <v>201691</v>
      </c>
      <c r="K38" s="120">
        <f>ROUND((J38*I38),0)</f>
        <v>204716365</v>
      </c>
      <c r="L38" s="78"/>
      <c r="M38" s="79"/>
      <c r="N38" s="121"/>
      <c r="O38" s="81"/>
    </row>
    <row r="39" spans="1:16" s="82" customFormat="1" ht="16.5" x14ac:dyDescent="0.35">
      <c r="A39" s="69"/>
      <c r="B39" s="70"/>
      <c r="C39" s="109" t="s">
        <v>117</v>
      </c>
      <c r="D39" s="110" t="s">
        <v>118</v>
      </c>
      <c r="E39" s="110" t="s">
        <v>18</v>
      </c>
      <c r="F39" s="110"/>
      <c r="G39" s="111" t="s">
        <v>19</v>
      </c>
      <c r="H39" s="110" t="s">
        <v>43</v>
      </c>
      <c r="I39" s="112">
        <v>173475</v>
      </c>
      <c r="J39" s="113">
        <v>11687</v>
      </c>
      <c r="K39" s="120">
        <f>ROUND((J39*I39),0)</f>
        <v>2027402325</v>
      </c>
      <c r="L39" s="78"/>
      <c r="M39" s="79"/>
      <c r="N39" s="121"/>
      <c r="O39" s="81"/>
    </row>
    <row r="40" spans="1:16" s="82" customFormat="1" ht="16.5" x14ac:dyDescent="0.35">
      <c r="A40" s="69"/>
      <c r="B40" s="70"/>
      <c r="C40" s="109" t="s">
        <v>99</v>
      </c>
      <c r="D40" s="110" t="s">
        <v>119</v>
      </c>
      <c r="E40" s="110" t="s">
        <v>46</v>
      </c>
      <c r="F40" s="110" t="s">
        <v>46</v>
      </c>
      <c r="G40" s="111" t="s">
        <v>140</v>
      </c>
      <c r="H40" s="110" t="s">
        <v>42</v>
      </c>
      <c r="I40" s="112">
        <v>2150</v>
      </c>
      <c r="J40" s="113">
        <v>46771</v>
      </c>
      <c r="K40" s="120">
        <f>ROUND((J40*I40),0)</f>
        <v>100557650</v>
      </c>
      <c r="L40" s="78"/>
      <c r="M40" s="79"/>
      <c r="N40" s="121"/>
      <c r="O40" s="81"/>
    </row>
    <row r="41" spans="1:16" s="82" customFormat="1" ht="33" x14ac:dyDescent="0.35">
      <c r="A41" s="69"/>
      <c r="B41" s="70"/>
      <c r="C41" s="109" t="s">
        <v>88</v>
      </c>
      <c r="D41" s="110" t="s">
        <v>46</v>
      </c>
      <c r="E41" s="110" t="s">
        <v>46</v>
      </c>
      <c r="F41" s="110"/>
      <c r="G41" s="111" t="s">
        <v>120</v>
      </c>
      <c r="H41" s="110" t="s">
        <v>41</v>
      </c>
      <c r="I41" s="112">
        <v>6665</v>
      </c>
      <c r="J41" s="113">
        <v>17925</v>
      </c>
      <c r="K41" s="120">
        <f>ROUND((J41*I41),0)</f>
        <v>119470125</v>
      </c>
      <c r="L41" s="78"/>
      <c r="M41" s="79"/>
      <c r="N41" s="121"/>
      <c r="O41" s="81"/>
    </row>
    <row r="42" spans="1:16" s="130" customFormat="1" ht="22" customHeight="1" thickBot="1" x14ac:dyDescent="0.4">
      <c r="A42" s="125"/>
      <c r="B42" s="126"/>
      <c r="C42" s="114" t="s">
        <v>14</v>
      </c>
      <c r="D42" s="115"/>
      <c r="E42" s="115"/>
      <c r="F42" s="115"/>
      <c r="G42" s="87"/>
      <c r="H42" s="87"/>
      <c r="I42" s="116"/>
      <c r="J42" s="89"/>
      <c r="K42" s="117">
        <f>SUM(K32:K41)</f>
        <v>4746051517</v>
      </c>
      <c r="L42" s="127"/>
      <c r="M42" s="128"/>
      <c r="N42" s="129"/>
    </row>
    <row r="43" spans="1:16" ht="25" customHeight="1" thickBot="1" x14ac:dyDescent="0.4">
      <c r="A43" s="21"/>
      <c r="B43" s="54"/>
      <c r="C43" s="94" t="s">
        <v>87</v>
      </c>
      <c r="D43" s="95"/>
      <c r="E43" s="95"/>
      <c r="F43" s="95"/>
      <c r="G43" s="96"/>
      <c r="H43" s="97"/>
      <c r="I43" s="119"/>
      <c r="J43" s="99"/>
      <c r="K43" s="100"/>
      <c r="L43" s="60"/>
      <c r="M43" s="20"/>
    </row>
    <row r="44" spans="1:16" ht="21.65" customHeight="1" x14ac:dyDescent="0.35">
      <c r="A44" s="21"/>
      <c r="B44" s="54"/>
      <c r="C44" s="102" t="s">
        <v>121</v>
      </c>
      <c r="D44" s="103" t="s">
        <v>69</v>
      </c>
      <c r="E44" s="103" t="s">
        <v>70</v>
      </c>
      <c r="F44" s="103"/>
      <c r="G44" s="104" t="s">
        <v>49</v>
      </c>
      <c r="H44" s="103" t="s">
        <v>42</v>
      </c>
      <c r="I44" s="105">
        <v>12900</v>
      </c>
      <c r="J44" s="106">
        <v>7800</v>
      </c>
      <c r="K44" s="120">
        <f>ROUND((J44*I44),0)</f>
        <v>100620000</v>
      </c>
      <c r="L44" s="60"/>
      <c r="M44" s="20"/>
      <c r="N44" s="131"/>
      <c r="O44" s="81"/>
    </row>
    <row r="45" spans="1:16" ht="21.65" customHeight="1" x14ac:dyDescent="0.35">
      <c r="A45" s="21"/>
      <c r="B45" s="54"/>
      <c r="C45" s="102" t="s">
        <v>122</v>
      </c>
      <c r="D45" s="103" t="s">
        <v>71</v>
      </c>
      <c r="E45" s="103" t="s">
        <v>72</v>
      </c>
      <c r="F45" s="103"/>
      <c r="G45" s="104" t="s">
        <v>73</v>
      </c>
      <c r="H45" s="103" t="s">
        <v>44</v>
      </c>
      <c r="I45" s="105">
        <v>149</v>
      </c>
      <c r="J45" s="106">
        <v>165491</v>
      </c>
      <c r="K45" s="120">
        <f>ROUND((J45*I45),0)</f>
        <v>24658159</v>
      </c>
      <c r="L45" s="60"/>
      <c r="M45" s="20"/>
      <c r="N45" s="131"/>
      <c r="O45" s="81"/>
    </row>
    <row r="46" spans="1:16" ht="21.65" customHeight="1" x14ac:dyDescent="0.35">
      <c r="A46" s="21"/>
      <c r="B46" s="54"/>
      <c r="C46" s="102" t="s">
        <v>123</v>
      </c>
      <c r="D46" s="103" t="s">
        <v>74</v>
      </c>
      <c r="E46" s="103" t="s">
        <v>75</v>
      </c>
      <c r="F46" s="103"/>
      <c r="G46" s="104" t="s">
        <v>76</v>
      </c>
      <c r="H46" s="103" t="s">
        <v>44</v>
      </c>
      <c r="I46" s="105">
        <v>14</v>
      </c>
      <c r="J46" s="106">
        <v>138459</v>
      </c>
      <c r="K46" s="120">
        <f>ROUND((J46*I46),0)</f>
        <v>1938426</v>
      </c>
      <c r="L46" s="60"/>
      <c r="M46" s="20"/>
      <c r="N46" s="131"/>
      <c r="O46" s="81"/>
    </row>
    <row r="47" spans="1:16" ht="21.65" customHeight="1" x14ac:dyDescent="0.35">
      <c r="A47" s="21"/>
      <c r="B47" s="54"/>
      <c r="C47" s="102" t="s">
        <v>124</v>
      </c>
      <c r="D47" s="103" t="s">
        <v>77</v>
      </c>
      <c r="E47" s="103" t="s">
        <v>78</v>
      </c>
      <c r="F47" s="103"/>
      <c r="G47" s="104" t="s">
        <v>79</v>
      </c>
      <c r="H47" s="103" t="s">
        <v>42</v>
      </c>
      <c r="I47" s="105">
        <v>591</v>
      </c>
      <c r="J47" s="106">
        <v>286975</v>
      </c>
      <c r="K47" s="120">
        <f>ROUND((J47*I47),0)</f>
        <v>169602225</v>
      </c>
      <c r="L47" s="60"/>
      <c r="M47" s="20"/>
      <c r="N47" s="131"/>
      <c r="O47" s="81"/>
    </row>
    <row r="48" spans="1:16" ht="21.65" customHeight="1" x14ac:dyDescent="0.35">
      <c r="A48" s="21"/>
      <c r="B48" s="54"/>
      <c r="C48" s="102" t="s">
        <v>125</v>
      </c>
      <c r="D48" s="103" t="s">
        <v>80</v>
      </c>
      <c r="E48" s="103" t="s">
        <v>81</v>
      </c>
      <c r="F48" s="103"/>
      <c r="G48" s="104" t="s">
        <v>20</v>
      </c>
      <c r="H48" s="103" t="s">
        <v>44</v>
      </c>
      <c r="I48" s="105">
        <v>2151</v>
      </c>
      <c r="J48" s="106">
        <v>26765</v>
      </c>
      <c r="K48" s="120">
        <f>ROUND((J48*I48),0)</f>
        <v>57571515</v>
      </c>
      <c r="L48" s="60"/>
      <c r="M48" s="20"/>
      <c r="N48" s="131"/>
      <c r="O48" s="81"/>
    </row>
    <row r="49" spans="1:18" ht="21.65" customHeight="1" x14ac:dyDescent="0.35">
      <c r="A49" s="21"/>
      <c r="B49" s="54"/>
      <c r="C49" s="102" t="s">
        <v>126</v>
      </c>
      <c r="D49" s="103" t="s">
        <v>127</v>
      </c>
      <c r="E49" s="103" t="s">
        <v>46</v>
      </c>
      <c r="F49" s="103"/>
      <c r="G49" s="104" t="s">
        <v>82</v>
      </c>
      <c r="H49" s="103" t="s">
        <v>44</v>
      </c>
      <c r="I49" s="105">
        <v>93</v>
      </c>
      <c r="J49" s="106">
        <v>825877</v>
      </c>
      <c r="K49" s="120">
        <f>ROUND((J49*I49),0)</f>
        <v>76806561</v>
      </c>
      <c r="L49" s="60"/>
      <c r="M49" s="20"/>
      <c r="N49" s="131"/>
      <c r="O49" s="81"/>
    </row>
    <row r="50" spans="1:18" ht="21.65" customHeight="1" x14ac:dyDescent="0.35">
      <c r="A50" s="21"/>
      <c r="B50" s="54"/>
      <c r="C50" s="102" t="s">
        <v>128</v>
      </c>
      <c r="D50" s="103">
        <v>7.2</v>
      </c>
      <c r="E50" s="103" t="s">
        <v>46</v>
      </c>
      <c r="F50" s="103"/>
      <c r="G50" s="104" t="s">
        <v>83</v>
      </c>
      <c r="H50" s="103" t="s">
        <v>41</v>
      </c>
      <c r="I50" s="105">
        <v>180</v>
      </c>
      <c r="J50" s="106">
        <v>87607</v>
      </c>
      <c r="K50" s="120">
        <f>ROUND((J50*I50),0)</f>
        <v>15769260</v>
      </c>
      <c r="L50" s="60"/>
      <c r="M50" s="20"/>
      <c r="N50" s="131"/>
      <c r="O50" s="81"/>
    </row>
    <row r="51" spans="1:18" ht="21.65" customHeight="1" x14ac:dyDescent="0.35">
      <c r="A51" s="21"/>
      <c r="B51" s="54"/>
      <c r="C51" s="102" t="s">
        <v>129</v>
      </c>
      <c r="D51" s="103" t="s">
        <v>46</v>
      </c>
      <c r="E51" s="103" t="s">
        <v>58</v>
      </c>
      <c r="F51" s="103"/>
      <c r="G51" s="104" t="s">
        <v>84</v>
      </c>
      <c r="H51" s="103" t="s">
        <v>44</v>
      </c>
      <c r="I51" s="105">
        <v>38</v>
      </c>
      <c r="J51" s="106">
        <v>59516</v>
      </c>
      <c r="K51" s="120">
        <f>ROUND((J51*I51),0)</f>
        <v>2261608</v>
      </c>
      <c r="L51" s="60"/>
      <c r="M51" s="20"/>
      <c r="N51" s="131"/>
      <c r="O51" s="81"/>
    </row>
    <row r="52" spans="1:18" s="130" customFormat="1" ht="27.65" customHeight="1" thickBot="1" x14ac:dyDescent="0.4">
      <c r="A52" s="125"/>
      <c r="B52" s="126"/>
      <c r="C52" s="114" t="s">
        <v>14</v>
      </c>
      <c r="D52" s="115"/>
      <c r="E52" s="115"/>
      <c r="F52" s="115"/>
      <c r="G52" s="87"/>
      <c r="H52" s="87"/>
      <c r="I52" s="116"/>
      <c r="J52" s="89"/>
      <c r="K52" s="117">
        <f>SUM(K44:K51)</f>
        <v>449227754</v>
      </c>
      <c r="L52" s="127"/>
      <c r="M52" s="128"/>
      <c r="N52" s="129"/>
    </row>
    <row r="53" spans="1:18" ht="25" customHeight="1" thickBot="1" x14ac:dyDescent="0.4">
      <c r="A53" s="21"/>
      <c r="B53" s="54"/>
      <c r="C53" s="132" t="s">
        <v>21</v>
      </c>
      <c r="D53" s="133"/>
      <c r="E53" s="133"/>
      <c r="F53" s="133"/>
      <c r="G53" s="133"/>
      <c r="H53" s="133"/>
      <c r="I53" s="133"/>
      <c r="J53" s="134"/>
      <c r="K53" s="135">
        <f>ROUND((K52+K42+K30+K18),0)</f>
        <v>18340218555</v>
      </c>
      <c r="L53" s="60"/>
      <c r="M53" s="20"/>
      <c r="N53" s="124"/>
      <c r="O53" s="124"/>
      <c r="P53" s="124"/>
    </row>
    <row r="54" spans="1:18" ht="17.399999999999999" customHeight="1" thickBot="1" x14ac:dyDescent="0.4">
      <c r="A54" s="21"/>
      <c r="B54" s="22"/>
      <c r="C54" s="136"/>
      <c r="D54" s="136"/>
      <c r="E54" s="136"/>
      <c r="F54" s="136"/>
      <c r="G54" s="137"/>
      <c r="H54" s="137"/>
      <c r="I54" s="137"/>
      <c r="J54" s="137"/>
      <c r="K54" s="138"/>
      <c r="L54" s="26"/>
      <c r="M54" s="20"/>
      <c r="N54" s="124"/>
      <c r="O54" s="124"/>
      <c r="P54" s="124"/>
    </row>
    <row r="55" spans="1:18" ht="25" customHeight="1" x14ac:dyDescent="0.35">
      <c r="A55" s="21"/>
      <c r="B55" s="22"/>
      <c r="C55" s="139"/>
      <c r="D55" s="139"/>
      <c r="E55" s="139"/>
      <c r="F55" s="140"/>
      <c r="G55" s="141" t="s">
        <v>22</v>
      </c>
      <c r="H55" s="142"/>
      <c r="I55" s="142"/>
      <c r="J55" s="142"/>
      <c r="K55" s="143">
        <f>+K53</f>
        <v>18340218555</v>
      </c>
      <c r="L55" s="60"/>
      <c r="M55" s="20"/>
      <c r="N55" s="124"/>
      <c r="O55" s="124"/>
      <c r="P55" s="124"/>
    </row>
    <row r="56" spans="1:18" ht="25" customHeight="1" x14ac:dyDescent="0.35">
      <c r="A56" s="21"/>
      <c r="B56" s="22"/>
      <c r="C56" s="139"/>
      <c r="D56" s="139"/>
      <c r="E56" s="139"/>
      <c r="F56" s="140"/>
      <c r="G56" s="144" t="s">
        <v>23</v>
      </c>
      <c r="H56" s="145"/>
      <c r="I56" s="145"/>
      <c r="J56" s="145"/>
      <c r="K56" s="146">
        <f>101144463-5501922-65837</f>
        <v>95576704</v>
      </c>
      <c r="L56" s="60"/>
      <c r="M56" s="20"/>
      <c r="N56" s="124" t="s">
        <v>143</v>
      </c>
      <c r="O56" s="124"/>
      <c r="P56" s="124"/>
      <c r="Q56" s="147"/>
    </row>
    <row r="57" spans="1:18" ht="25" customHeight="1" x14ac:dyDescent="0.35">
      <c r="A57" s="21"/>
      <c r="B57" s="22"/>
      <c r="C57" s="139"/>
      <c r="D57" s="139"/>
      <c r="E57" s="139"/>
      <c r="F57" s="140"/>
      <c r="G57" s="144" t="s">
        <v>24</v>
      </c>
      <c r="H57" s="145"/>
      <c r="I57" s="145"/>
      <c r="J57" s="145"/>
      <c r="K57" s="146">
        <v>178546920</v>
      </c>
      <c r="L57" s="60"/>
      <c r="M57" s="20"/>
      <c r="N57" s="124" t="s">
        <v>143</v>
      </c>
      <c r="O57" s="124"/>
      <c r="P57" s="124"/>
    </row>
    <row r="58" spans="1:18" ht="25" customHeight="1" thickBot="1" x14ac:dyDescent="0.4">
      <c r="A58" s="21"/>
      <c r="B58" s="22"/>
      <c r="C58" s="139"/>
      <c r="D58" s="139"/>
      <c r="E58" s="139"/>
      <c r="F58" s="140"/>
      <c r="G58" s="148" t="s">
        <v>25</v>
      </c>
      <c r="H58" s="149"/>
      <c r="I58" s="149"/>
      <c r="J58" s="149"/>
      <c r="K58" s="150">
        <v>85957597</v>
      </c>
      <c r="L58" s="60"/>
      <c r="M58" s="20"/>
      <c r="N58" s="124" t="s">
        <v>143</v>
      </c>
      <c r="O58" s="147"/>
      <c r="R58" s="147"/>
    </row>
    <row r="59" spans="1:18" ht="25" customHeight="1" thickBot="1" x14ac:dyDescent="0.4">
      <c r="A59" s="21"/>
      <c r="B59" s="22"/>
      <c r="C59" s="151"/>
      <c r="D59" s="151"/>
      <c r="E59" s="151"/>
      <c r="F59" s="152"/>
      <c r="G59" s="153" t="s">
        <v>12</v>
      </c>
      <c r="H59" s="154"/>
      <c r="I59" s="154"/>
      <c r="J59" s="155"/>
      <c r="K59" s="156">
        <f>SUM(K55:K58)</f>
        <v>18700299776</v>
      </c>
      <c r="L59" s="60"/>
      <c r="M59" s="20"/>
      <c r="N59" s="157"/>
    </row>
    <row r="60" spans="1:18" ht="17" thickBot="1" x14ac:dyDescent="0.4">
      <c r="A60" s="21"/>
      <c r="B60" s="22"/>
      <c r="C60" s="158"/>
      <c r="D60" s="158"/>
      <c r="E60" s="158"/>
      <c r="F60" s="158"/>
      <c r="G60" s="158"/>
      <c r="H60" s="158"/>
      <c r="I60" s="158"/>
      <c r="J60" s="158"/>
      <c r="K60" s="159"/>
      <c r="L60" s="26"/>
      <c r="M60" s="20"/>
      <c r="N60" s="160"/>
    </row>
    <row r="61" spans="1:18" ht="16.5" x14ac:dyDescent="0.35">
      <c r="A61" s="21"/>
      <c r="B61" s="54"/>
      <c r="C61" s="161"/>
      <c r="D61" s="162"/>
      <c r="E61" s="162"/>
      <c r="F61" s="162"/>
      <c r="G61" s="163"/>
      <c r="H61" s="163"/>
      <c r="I61" s="163"/>
      <c r="J61" s="163"/>
      <c r="K61" s="164"/>
      <c r="L61" s="60"/>
      <c r="M61" s="20"/>
      <c r="N61" s="160"/>
      <c r="O61" s="147"/>
    </row>
    <row r="62" spans="1:18" s="12" customFormat="1" ht="22" customHeight="1" x14ac:dyDescent="0.35">
      <c r="A62" s="165"/>
      <c r="B62" s="166"/>
      <c r="C62" s="167" t="s">
        <v>26</v>
      </c>
      <c r="D62" s="168"/>
      <c r="E62" s="168"/>
      <c r="F62" s="168"/>
      <c r="G62" s="168"/>
      <c r="H62" s="169" t="s">
        <v>27</v>
      </c>
      <c r="I62" s="169"/>
      <c r="J62" s="169"/>
      <c r="K62" s="170" t="s">
        <v>28</v>
      </c>
      <c r="L62" s="60"/>
      <c r="M62" s="20"/>
      <c r="O62" s="147"/>
    </row>
    <row r="63" spans="1:18" s="12" customFormat="1" ht="36.65" customHeight="1" x14ac:dyDescent="0.35">
      <c r="A63" s="165"/>
      <c r="B63" s="166"/>
      <c r="C63" s="171" t="s">
        <v>29</v>
      </c>
      <c r="D63" s="172"/>
      <c r="E63" s="172"/>
      <c r="F63" s="172"/>
      <c r="G63" s="172"/>
      <c r="H63" s="173" t="s">
        <v>30</v>
      </c>
      <c r="I63" s="173"/>
      <c r="J63" s="174" t="s">
        <v>31</v>
      </c>
      <c r="K63" s="175">
        <v>0.315</v>
      </c>
      <c r="L63" s="60"/>
      <c r="M63" s="20"/>
      <c r="O63" s="147"/>
    </row>
    <row r="64" spans="1:18" s="12" customFormat="1" ht="22" customHeight="1" x14ac:dyDescent="0.35">
      <c r="A64" s="165"/>
      <c r="B64" s="166"/>
      <c r="C64" s="171" t="s">
        <v>32</v>
      </c>
      <c r="D64" s="172"/>
      <c r="E64" s="172"/>
      <c r="F64" s="172"/>
      <c r="G64" s="172"/>
      <c r="H64" s="176" t="s">
        <v>33</v>
      </c>
      <c r="I64" s="176"/>
      <c r="J64" s="177" t="s">
        <v>34</v>
      </c>
      <c r="K64" s="175">
        <v>0.01</v>
      </c>
      <c r="L64" s="60"/>
      <c r="M64" s="20"/>
      <c r="O64" s="13"/>
    </row>
    <row r="65" spans="1:15" s="12" customFormat="1" ht="49.25" customHeight="1" x14ac:dyDescent="0.35">
      <c r="A65" s="165"/>
      <c r="B65" s="166"/>
      <c r="C65" s="171" t="s">
        <v>141</v>
      </c>
      <c r="D65" s="172"/>
      <c r="E65" s="172"/>
      <c r="F65" s="172"/>
      <c r="G65" s="172"/>
      <c r="H65" s="173" t="s">
        <v>35</v>
      </c>
      <c r="I65" s="173"/>
      <c r="J65" s="174" t="s">
        <v>36</v>
      </c>
      <c r="K65" s="175">
        <v>2.5000000000000001E-2</v>
      </c>
      <c r="L65" s="60"/>
      <c r="M65" s="20"/>
      <c r="O65" s="13"/>
    </row>
    <row r="66" spans="1:15" s="12" customFormat="1" ht="138" customHeight="1" x14ac:dyDescent="0.35">
      <c r="A66" s="165"/>
      <c r="B66" s="166"/>
      <c r="C66" s="171" t="s">
        <v>50</v>
      </c>
      <c r="D66" s="172"/>
      <c r="E66" s="172"/>
      <c r="F66" s="172"/>
      <c r="G66" s="172"/>
      <c r="H66" s="173" t="s">
        <v>37</v>
      </c>
      <c r="I66" s="173"/>
      <c r="J66" s="174" t="s">
        <v>38</v>
      </c>
      <c r="K66" s="175">
        <f>SUM(K63:K65)</f>
        <v>0.35000000000000003</v>
      </c>
      <c r="L66" s="60"/>
      <c r="M66" s="20"/>
      <c r="O66" s="13"/>
    </row>
    <row r="67" spans="1:15" s="12" customFormat="1" ht="49.25" customHeight="1" x14ac:dyDescent="0.35">
      <c r="A67" s="178"/>
      <c r="B67" s="179"/>
      <c r="C67" s="180" t="s">
        <v>39</v>
      </c>
      <c r="D67" s="181"/>
      <c r="E67" s="181"/>
      <c r="F67" s="181"/>
      <c r="G67" s="181"/>
      <c r="H67" s="181"/>
      <c r="I67" s="181"/>
      <c r="J67" s="181"/>
      <c r="K67" s="182"/>
      <c r="L67" s="183"/>
      <c r="M67" s="184"/>
      <c r="O67" s="13"/>
    </row>
    <row r="68" spans="1:15" s="12" customFormat="1" ht="17" thickBot="1" x14ac:dyDescent="0.4">
      <c r="A68" s="178"/>
      <c r="B68" s="179"/>
      <c r="C68" s="185"/>
      <c r="D68" s="186"/>
      <c r="E68" s="186"/>
      <c r="F68" s="186"/>
      <c r="G68" s="187"/>
      <c r="H68" s="188"/>
      <c r="I68" s="188"/>
      <c r="J68" s="188"/>
      <c r="K68" s="189"/>
      <c r="L68" s="183"/>
      <c r="M68" s="184"/>
      <c r="O68" s="13"/>
    </row>
    <row r="69" spans="1:15" s="12" customFormat="1" ht="12" thickBot="1" x14ac:dyDescent="0.3">
      <c r="A69" s="165"/>
      <c r="B69" s="190"/>
      <c r="C69" s="191"/>
      <c r="D69" s="191"/>
      <c r="E69" s="191"/>
      <c r="F69" s="191"/>
      <c r="G69" s="192"/>
      <c r="H69" s="193"/>
      <c r="I69" s="193"/>
      <c r="J69" s="194"/>
      <c r="K69" s="193"/>
      <c r="L69" s="195"/>
      <c r="M69" s="20"/>
      <c r="O69" s="13"/>
    </row>
    <row r="70" spans="1:15" s="12" customFormat="1" ht="12" thickTop="1" x14ac:dyDescent="0.25">
      <c r="A70" s="27"/>
      <c r="B70" s="196"/>
      <c r="C70" s="197"/>
      <c r="D70" s="197"/>
      <c r="E70" s="197"/>
      <c r="F70" s="197"/>
      <c r="G70" s="198"/>
      <c r="H70" s="199"/>
      <c r="I70" s="199"/>
      <c r="J70" s="200"/>
      <c r="K70" s="199"/>
      <c r="L70" s="201"/>
      <c r="M70" s="6"/>
      <c r="O70" s="13"/>
    </row>
    <row r="71" spans="1:15" s="12" customFormat="1" x14ac:dyDescent="0.3">
      <c r="C71" s="202"/>
      <c r="D71" s="202"/>
      <c r="G71" s="13"/>
      <c r="H71" s="101"/>
      <c r="I71" s="13"/>
      <c r="J71" s="203"/>
      <c r="K71" s="204"/>
      <c r="L71" s="201"/>
      <c r="M71" s="201"/>
      <c r="O71" s="13"/>
    </row>
    <row r="72" spans="1:15" s="12" customFormat="1" ht="18" x14ac:dyDescent="0.35">
      <c r="C72" s="205"/>
      <c r="D72" s="205"/>
      <c r="E72" s="205"/>
      <c r="F72" s="205"/>
      <c r="G72" s="205"/>
      <c r="H72" s="101"/>
      <c r="I72" s="13"/>
      <c r="J72" s="203"/>
      <c r="K72" s="206"/>
      <c r="L72" s="13"/>
      <c r="M72" s="13"/>
      <c r="O72" s="13"/>
    </row>
    <row r="73" spans="1:15" s="12" customFormat="1" x14ac:dyDescent="0.35">
      <c r="C73" s="205"/>
      <c r="D73" s="205"/>
      <c r="E73" s="205"/>
      <c r="F73" s="205"/>
      <c r="G73" s="205"/>
      <c r="H73" s="101"/>
      <c r="I73" s="13"/>
      <c r="J73" s="203"/>
      <c r="K73" s="204"/>
      <c r="L73" s="13"/>
      <c r="M73" s="13"/>
      <c r="O73" s="13"/>
    </row>
    <row r="74" spans="1:15" s="12" customFormat="1" x14ac:dyDescent="0.35">
      <c r="C74" s="205"/>
      <c r="D74" s="205"/>
      <c r="E74" s="205"/>
      <c r="F74" s="205"/>
      <c r="G74" s="205"/>
      <c r="H74" s="101"/>
      <c r="I74" s="13"/>
      <c r="J74" s="203"/>
      <c r="K74" s="204"/>
      <c r="L74" s="13"/>
      <c r="M74" s="13"/>
      <c r="O74" s="13"/>
    </row>
    <row r="75" spans="1:15" s="12" customFormat="1" x14ac:dyDescent="0.35">
      <c r="C75" s="205"/>
      <c r="D75" s="205"/>
      <c r="E75" s="205"/>
      <c r="F75" s="205"/>
      <c r="G75" s="205"/>
      <c r="H75" s="101"/>
      <c r="I75" s="13"/>
      <c r="J75" s="203"/>
      <c r="K75" s="204"/>
      <c r="L75" s="13"/>
      <c r="M75" s="13"/>
      <c r="O75" s="13"/>
    </row>
  </sheetData>
  <sheetProtection algorithmName="SHA-512" hashValue="Z+/dEx30mPe1JC1MoUTo1pR6MQx/M7OJ2oQUfEWdjFBKnACkjfwh7vWjXFXScpGPMwKqOoRbOwcs1uF9iJXcqA==" saltValue="NgMGxW3IHCha1YpYl80ugA==" spinCount="100000" sheet="1" formatCells="0" formatColumns="0"/>
  <mergeCells count="39">
    <mergeCell ref="C73:G73"/>
    <mergeCell ref="C74:G74"/>
    <mergeCell ref="C75:G75"/>
    <mergeCell ref="C66:G66"/>
    <mergeCell ref="H66:I66"/>
    <mergeCell ref="C67:K67"/>
    <mergeCell ref="H68:K68"/>
    <mergeCell ref="C71:D71"/>
    <mergeCell ref="C72:G72"/>
    <mergeCell ref="C63:G63"/>
    <mergeCell ref="H63:I63"/>
    <mergeCell ref="C64:G64"/>
    <mergeCell ref="H64:I64"/>
    <mergeCell ref="C65:G65"/>
    <mergeCell ref="H65:I65"/>
    <mergeCell ref="C62:G62"/>
    <mergeCell ref="H62:J62"/>
    <mergeCell ref="C42:F42"/>
    <mergeCell ref="C43:G43"/>
    <mergeCell ref="C52:F52"/>
    <mergeCell ref="C53:J53"/>
    <mergeCell ref="G55:J55"/>
    <mergeCell ref="G56:J56"/>
    <mergeCell ref="G57:J57"/>
    <mergeCell ref="G58:J58"/>
    <mergeCell ref="G59:J59"/>
    <mergeCell ref="C60:K60"/>
    <mergeCell ref="C31:G31"/>
    <mergeCell ref="C2:K2"/>
    <mergeCell ref="C3:K3"/>
    <mergeCell ref="C5:K5"/>
    <mergeCell ref="B6:L6"/>
    <mergeCell ref="B7:L7"/>
    <mergeCell ref="C10:K10"/>
    <mergeCell ref="I12:K12"/>
    <mergeCell ref="C14:K14"/>
    <mergeCell ref="C18:F18"/>
    <mergeCell ref="C19:G19"/>
    <mergeCell ref="C30:F30"/>
  </mergeCells>
  <printOptions horizontalCentered="1" verticalCentered="1"/>
  <pageMargins left="0.25" right="0.25" top="0.75" bottom="0.75" header="0.3" footer="0.3"/>
  <pageSetup paperSize="5" scale="4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116BC-6563-456F-91E5-8967EC4FAA6F}">
  <sheetPr>
    <pageSetUpPr fitToPage="1"/>
  </sheetPr>
  <dimension ref="A1:R75"/>
  <sheetViews>
    <sheetView tabSelected="1" view="pageBreakPreview" topLeftCell="A64" zoomScale="70" zoomScaleNormal="93" zoomScaleSheetLayoutView="70" workbookViewId="0">
      <selection activeCell="K53" sqref="K53"/>
    </sheetView>
  </sheetViews>
  <sheetFormatPr baseColWidth="10" defaultColWidth="9.36328125" defaultRowHeight="11.5" x14ac:dyDescent="0.35"/>
  <cols>
    <col min="1" max="1" width="4.1796875" style="208" customWidth="1"/>
    <col min="2" max="2" width="5" style="208" customWidth="1"/>
    <col min="3" max="3" width="7.36328125" style="207" customWidth="1"/>
    <col min="4" max="4" width="9.36328125" style="207" bestFit="1" customWidth="1"/>
    <col min="5" max="5" width="12.36328125" style="207" customWidth="1"/>
    <col min="6" max="6" width="13.1796875" style="207" customWidth="1"/>
    <col min="7" max="7" width="85.54296875" style="208" customWidth="1"/>
    <col min="8" max="8" width="9.453125" style="213" customWidth="1"/>
    <col min="9" max="9" width="13.90625" style="208" customWidth="1"/>
    <col min="10" max="10" width="19.453125" style="233" customWidth="1"/>
    <col min="11" max="11" width="35" style="234" customWidth="1"/>
    <col min="12" max="13" width="3.36328125" style="208" customWidth="1"/>
    <col min="14" max="14" width="24.08984375" style="207" customWidth="1"/>
    <col min="15" max="15" width="18.54296875" style="208" customWidth="1"/>
    <col min="16" max="16" width="19.36328125" style="208" customWidth="1"/>
    <col min="17" max="17" width="9.90625" style="208" bestFit="1" customWidth="1"/>
    <col min="18" max="16384" width="9.36328125" style="208"/>
  </cols>
  <sheetData>
    <row r="1" spans="1:15" ht="12" thickBot="1" x14ac:dyDescent="0.4">
      <c r="A1" s="6"/>
      <c r="B1" s="7"/>
      <c r="C1" s="8"/>
      <c r="D1" s="8"/>
      <c r="E1" s="8"/>
      <c r="F1" s="8"/>
      <c r="G1" s="7"/>
      <c r="H1" s="9"/>
      <c r="I1" s="7"/>
      <c r="J1" s="10"/>
      <c r="K1" s="11"/>
      <c r="L1" s="7"/>
      <c r="M1" s="6"/>
    </row>
    <row r="2" spans="1:15" ht="15" customHeight="1" thickTop="1" x14ac:dyDescent="0.35">
      <c r="A2" s="14"/>
      <c r="B2" s="15"/>
      <c r="C2" s="16" t="s">
        <v>0</v>
      </c>
      <c r="D2" s="17"/>
      <c r="E2" s="17"/>
      <c r="F2" s="17"/>
      <c r="G2" s="17"/>
      <c r="H2" s="17"/>
      <c r="I2" s="17"/>
      <c r="J2" s="17"/>
      <c r="K2" s="18"/>
      <c r="L2" s="19"/>
      <c r="M2" s="20"/>
    </row>
    <row r="3" spans="1:15" ht="15.65" customHeight="1" x14ac:dyDescent="0.35">
      <c r="A3" s="21"/>
      <c r="B3" s="22"/>
      <c r="C3" s="23" t="s">
        <v>1</v>
      </c>
      <c r="D3" s="24"/>
      <c r="E3" s="24"/>
      <c r="F3" s="24"/>
      <c r="G3" s="24"/>
      <c r="H3" s="24"/>
      <c r="I3" s="24"/>
      <c r="J3" s="24"/>
      <c r="K3" s="25"/>
      <c r="L3" s="26"/>
      <c r="M3" s="20"/>
    </row>
    <row r="4" spans="1:15" ht="15" customHeight="1" x14ac:dyDescent="0.35">
      <c r="A4" s="21"/>
      <c r="B4" s="22"/>
      <c r="C4" s="27"/>
      <c r="D4" s="27"/>
      <c r="E4" s="27"/>
      <c r="F4" s="27"/>
      <c r="G4" s="6"/>
      <c r="H4" s="28"/>
      <c r="I4" s="6"/>
      <c r="J4" s="29"/>
      <c r="K4" s="30"/>
      <c r="L4" s="26"/>
      <c r="M4" s="20"/>
    </row>
    <row r="5" spans="1:15" ht="16.25" customHeight="1" x14ac:dyDescent="0.35">
      <c r="A5" s="21"/>
      <c r="B5" s="22"/>
      <c r="C5" s="31" t="s">
        <v>2</v>
      </c>
      <c r="D5" s="32"/>
      <c r="E5" s="32"/>
      <c r="F5" s="32"/>
      <c r="G5" s="32"/>
      <c r="H5" s="32"/>
      <c r="I5" s="32"/>
      <c r="J5" s="32"/>
      <c r="K5" s="33"/>
      <c r="L5" s="26"/>
      <c r="M5" s="20"/>
    </row>
    <row r="6" spans="1:15" ht="15" customHeight="1" x14ac:dyDescent="0.35">
      <c r="A6" s="21"/>
      <c r="B6" s="34" t="s">
        <v>144</v>
      </c>
      <c r="C6" s="35"/>
      <c r="D6" s="35"/>
      <c r="E6" s="35"/>
      <c r="F6" s="35"/>
      <c r="G6" s="35"/>
      <c r="H6" s="35"/>
      <c r="I6" s="35"/>
      <c r="J6" s="35"/>
      <c r="K6" s="35"/>
      <c r="L6" s="36"/>
      <c r="M6" s="20"/>
    </row>
    <row r="7" spans="1:15" ht="15" customHeight="1" x14ac:dyDescent="0.35">
      <c r="A7" s="21"/>
      <c r="B7" s="37"/>
      <c r="C7" s="38"/>
      <c r="D7" s="38"/>
      <c r="E7" s="38"/>
      <c r="F7" s="38"/>
      <c r="G7" s="38"/>
      <c r="H7" s="38"/>
      <c r="I7" s="38"/>
      <c r="J7" s="38"/>
      <c r="K7" s="38"/>
      <c r="L7" s="39"/>
      <c r="M7" s="20"/>
    </row>
    <row r="8" spans="1:15" ht="10.65" customHeight="1" x14ac:dyDescent="0.35">
      <c r="A8" s="21"/>
      <c r="B8" s="22"/>
      <c r="C8" s="40"/>
      <c r="D8" s="41"/>
      <c r="E8" s="41"/>
      <c r="F8" s="42"/>
      <c r="G8" s="43"/>
      <c r="H8" s="43"/>
      <c r="I8" s="44"/>
      <c r="J8" s="45"/>
      <c r="K8" s="46"/>
      <c r="L8" s="26"/>
      <c r="M8" s="20"/>
    </row>
    <row r="9" spans="1:15" ht="17.25" customHeight="1" x14ac:dyDescent="0.35">
      <c r="A9" s="21"/>
      <c r="B9" s="22"/>
      <c r="C9" s="40"/>
      <c r="D9" s="41"/>
      <c r="E9" s="41"/>
      <c r="F9" s="27"/>
      <c r="G9" s="43"/>
      <c r="H9" s="43"/>
      <c r="I9" s="44"/>
      <c r="J9" s="45"/>
      <c r="K9" s="46"/>
      <c r="L9" s="26"/>
      <c r="M9" s="20"/>
    </row>
    <row r="10" spans="1:15" ht="43.25" customHeight="1" x14ac:dyDescent="0.35">
      <c r="A10" s="21"/>
      <c r="B10" s="22"/>
      <c r="C10" s="31" t="s">
        <v>136</v>
      </c>
      <c r="D10" s="32"/>
      <c r="E10" s="32"/>
      <c r="F10" s="32"/>
      <c r="G10" s="32"/>
      <c r="H10" s="32"/>
      <c r="I10" s="32"/>
      <c r="J10" s="32"/>
      <c r="K10" s="33"/>
      <c r="L10" s="26"/>
      <c r="M10" s="20"/>
    </row>
    <row r="11" spans="1:15" ht="13.65" customHeight="1" thickBot="1" x14ac:dyDescent="0.4">
      <c r="A11" s="21"/>
      <c r="B11" s="22"/>
      <c r="C11" s="47"/>
      <c r="D11" s="48"/>
      <c r="E11" s="48"/>
      <c r="F11" s="49"/>
      <c r="G11" s="50"/>
      <c r="H11" s="50"/>
      <c r="I11" s="51"/>
      <c r="J11" s="52"/>
      <c r="K11" s="53"/>
      <c r="L11" s="26"/>
      <c r="M11" s="20"/>
    </row>
    <row r="12" spans="1:15" ht="24" customHeight="1" thickBot="1" x14ac:dyDescent="0.4">
      <c r="A12" s="21"/>
      <c r="B12" s="54"/>
      <c r="C12" s="55"/>
      <c r="D12" s="56"/>
      <c r="E12" s="56"/>
      <c r="F12" s="56"/>
      <c r="G12" s="57"/>
      <c r="H12" s="57"/>
      <c r="I12" s="58"/>
      <c r="J12" s="58"/>
      <c r="K12" s="59"/>
      <c r="L12" s="60"/>
      <c r="M12" s="20"/>
    </row>
    <row r="13" spans="1:15" ht="17" thickBot="1" x14ac:dyDescent="0.4">
      <c r="A13" s="21"/>
      <c r="B13" s="54"/>
      <c r="C13" s="61" t="s">
        <v>4</v>
      </c>
      <c r="D13" s="62" t="s">
        <v>5</v>
      </c>
      <c r="E13" s="62" t="s">
        <v>6</v>
      </c>
      <c r="F13" s="62" t="s">
        <v>7</v>
      </c>
      <c r="G13" s="61" t="s">
        <v>8</v>
      </c>
      <c r="H13" s="61" t="s">
        <v>9</v>
      </c>
      <c r="I13" s="63" t="s">
        <v>10</v>
      </c>
      <c r="J13" s="64" t="s">
        <v>11</v>
      </c>
      <c r="K13" s="65" t="s">
        <v>12</v>
      </c>
      <c r="L13" s="60"/>
      <c r="M13" s="20"/>
    </row>
    <row r="14" spans="1:15" ht="25" customHeight="1" thickBot="1" x14ac:dyDescent="0.4">
      <c r="A14" s="21"/>
      <c r="B14" s="54"/>
      <c r="C14" s="66" t="s">
        <v>53</v>
      </c>
      <c r="D14" s="67"/>
      <c r="E14" s="67"/>
      <c r="F14" s="67"/>
      <c r="G14" s="67"/>
      <c r="H14" s="67"/>
      <c r="I14" s="67"/>
      <c r="J14" s="67"/>
      <c r="K14" s="68"/>
      <c r="L14" s="60"/>
      <c r="M14" s="20"/>
    </row>
    <row r="15" spans="1:15" s="211" customFormat="1" ht="33" x14ac:dyDescent="0.35">
      <c r="A15" s="69"/>
      <c r="B15" s="70"/>
      <c r="C15" s="71" t="s">
        <v>13</v>
      </c>
      <c r="D15" s="72" t="s">
        <v>51</v>
      </c>
      <c r="E15" s="72" t="s">
        <v>130</v>
      </c>
      <c r="F15" s="72"/>
      <c r="G15" s="73" t="s">
        <v>15</v>
      </c>
      <c r="H15" s="74" t="s">
        <v>40</v>
      </c>
      <c r="I15" s="75">
        <v>17243</v>
      </c>
      <c r="J15" s="1"/>
      <c r="K15" s="77">
        <f>ROUND((J15*I15),0)</f>
        <v>0</v>
      </c>
      <c r="L15" s="78"/>
      <c r="M15" s="79"/>
      <c r="N15" s="209"/>
      <c r="O15" s="210"/>
    </row>
    <row r="16" spans="1:15" s="211" customFormat="1" ht="33" x14ac:dyDescent="0.35">
      <c r="A16" s="69"/>
      <c r="B16" s="70"/>
      <c r="C16" s="71" t="s">
        <v>89</v>
      </c>
      <c r="D16" s="72">
        <v>1.1000000000000001</v>
      </c>
      <c r="E16" s="72" t="s">
        <v>131</v>
      </c>
      <c r="F16" s="72"/>
      <c r="G16" s="73" t="s">
        <v>52</v>
      </c>
      <c r="H16" s="74" t="s">
        <v>40</v>
      </c>
      <c r="I16" s="75">
        <v>120</v>
      </c>
      <c r="J16" s="1"/>
      <c r="K16" s="77">
        <f>ROUND((J16*I16),0)</f>
        <v>0</v>
      </c>
      <c r="L16" s="78"/>
      <c r="M16" s="79"/>
      <c r="N16" s="209"/>
      <c r="O16" s="210"/>
    </row>
    <row r="17" spans="1:15" s="211" customFormat="1" ht="33" x14ac:dyDescent="0.35">
      <c r="A17" s="69"/>
      <c r="B17" s="70"/>
      <c r="C17" s="71" t="s">
        <v>90</v>
      </c>
      <c r="D17" s="72">
        <v>1.6</v>
      </c>
      <c r="E17" s="72" t="s">
        <v>46</v>
      </c>
      <c r="F17" s="72"/>
      <c r="G17" s="73" t="s">
        <v>137</v>
      </c>
      <c r="H17" s="74" t="s">
        <v>45</v>
      </c>
      <c r="I17" s="75">
        <v>121722</v>
      </c>
      <c r="J17" s="1"/>
      <c r="K17" s="77">
        <f>ROUND((J17*I17),0)</f>
        <v>0</v>
      </c>
      <c r="L17" s="78"/>
      <c r="M17" s="79"/>
      <c r="N17" s="209"/>
      <c r="O17" s="210"/>
    </row>
    <row r="18" spans="1:15" s="212" customFormat="1" ht="22" customHeight="1" thickBot="1" x14ac:dyDescent="0.4">
      <c r="A18" s="83"/>
      <c r="B18" s="84"/>
      <c r="C18" s="85" t="s">
        <v>14</v>
      </c>
      <c r="D18" s="86"/>
      <c r="E18" s="86"/>
      <c r="F18" s="86"/>
      <c r="G18" s="87"/>
      <c r="H18" s="87"/>
      <c r="I18" s="88"/>
      <c r="J18" s="2"/>
      <c r="K18" s="90">
        <f>SUM(K15:K17)</f>
        <v>0</v>
      </c>
      <c r="L18" s="91"/>
      <c r="M18" s="92"/>
      <c r="N18" s="207"/>
    </row>
    <row r="19" spans="1:15" s="211" customFormat="1" ht="25" customHeight="1" thickBot="1" x14ac:dyDescent="0.4">
      <c r="A19" s="69"/>
      <c r="B19" s="70"/>
      <c r="C19" s="94" t="s">
        <v>85</v>
      </c>
      <c r="D19" s="95"/>
      <c r="E19" s="95"/>
      <c r="F19" s="95"/>
      <c r="G19" s="96"/>
      <c r="H19" s="97"/>
      <c r="I19" s="98"/>
      <c r="J19" s="3"/>
      <c r="K19" s="100"/>
      <c r="L19" s="78"/>
      <c r="M19" s="79"/>
      <c r="N19" s="213"/>
    </row>
    <row r="20" spans="1:15" s="211" customFormat="1" ht="16.5" x14ac:dyDescent="0.35">
      <c r="A20" s="69"/>
      <c r="B20" s="70"/>
      <c r="C20" s="102" t="s">
        <v>91</v>
      </c>
      <c r="D20" s="103">
        <v>3.2</v>
      </c>
      <c r="E20" s="103" t="s">
        <v>54</v>
      </c>
      <c r="F20" s="103"/>
      <c r="G20" s="104" t="s">
        <v>47</v>
      </c>
      <c r="H20" s="103" t="s">
        <v>40</v>
      </c>
      <c r="I20" s="105">
        <v>7740</v>
      </c>
      <c r="J20" s="4"/>
      <c r="K20" s="107">
        <f>ROUND((J20*I20),0)</f>
        <v>0</v>
      </c>
      <c r="L20" s="78"/>
      <c r="M20" s="79"/>
      <c r="N20" s="214"/>
      <c r="O20" s="210"/>
    </row>
    <row r="21" spans="1:15" s="211" customFormat="1" ht="16.5" x14ac:dyDescent="0.35">
      <c r="A21" s="69"/>
      <c r="B21" s="70"/>
      <c r="C21" s="109" t="s">
        <v>92</v>
      </c>
      <c r="D21" s="110">
        <v>3.2</v>
      </c>
      <c r="E21" s="110" t="s">
        <v>132</v>
      </c>
      <c r="F21" s="110"/>
      <c r="G21" s="111" t="s">
        <v>133</v>
      </c>
      <c r="H21" s="110" t="s">
        <v>40</v>
      </c>
      <c r="I21" s="112">
        <v>6450</v>
      </c>
      <c r="J21" s="5"/>
      <c r="K21" s="107">
        <f>ROUND((J21*I21),0)</f>
        <v>0</v>
      </c>
      <c r="L21" s="78"/>
      <c r="M21" s="79"/>
      <c r="N21" s="214"/>
      <c r="O21" s="210"/>
    </row>
    <row r="22" spans="1:15" s="211" customFormat="1" ht="16.5" x14ac:dyDescent="0.35">
      <c r="A22" s="69"/>
      <c r="B22" s="70"/>
      <c r="C22" s="109" t="s">
        <v>93</v>
      </c>
      <c r="D22" s="110">
        <v>3.5</v>
      </c>
      <c r="E22" s="110" t="s">
        <v>55</v>
      </c>
      <c r="F22" s="110"/>
      <c r="G22" s="111" t="s">
        <v>94</v>
      </c>
      <c r="H22" s="110" t="s">
        <v>41</v>
      </c>
      <c r="I22" s="112">
        <v>25800</v>
      </c>
      <c r="J22" s="5"/>
      <c r="K22" s="107">
        <f>ROUND((J22*I22),0)</f>
        <v>0</v>
      </c>
      <c r="L22" s="78"/>
      <c r="M22" s="79"/>
      <c r="N22" s="214"/>
      <c r="O22" s="210"/>
    </row>
    <row r="23" spans="1:15" s="211" customFormat="1" ht="16.5" x14ac:dyDescent="0.35">
      <c r="A23" s="69"/>
      <c r="B23" s="70"/>
      <c r="C23" s="109" t="s">
        <v>95</v>
      </c>
      <c r="D23" s="110">
        <v>3.6</v>
      </c>
      <c r="E23" s="110" t="s">
        <v>56</v>
      </c>
      <c r="F23" s="110"/>
      <c r="G23" s="111" t="s">
        <v>57</v>
      </c>
      <c r="H23" s="110" t="s">
        <v>41</v>
      </c>
      <c r="I23" s="112">
        <v>25800</v>
      </c>
      <c r="J23" s="5"/>
      <c r="K23" s="107">
        <f>ROUND((J23*I23),0)</f>
        <v>0</v>
      </c>
      <c r="L23" s="78"/>
      <c r="M23" s="79"/>
      <c r="N23" s="214"/>
      <c r="O23" s="210"/>
    </row>
    <row r="24" spans="1:15" s="211" customFormat="1" ht="16.5" x14ac:dyDescent="0.35">
      <c r="A24" s="69"/>
      <c r="B24" s="70"/>
      <c r="C24" s="109" t="s">
        <v>96</v>
      </c>
      <c r="D24" s="110">
        <v>3.1</v>
      </c>
      <c r="E24" s="110" t="s">
        <v>97</v>
      </c>
      <c r="F24" s="110"/>
      <c r="G24" s="111" t="s">
        <v>98</v>
      </c>
      <c r="H24" s="110" t="s">
        <v>40</v>
      </c>
      <c r="I24" s="112">
        <v>1806</v>
      </c>
      <c r="J24" s="5"/>
      <c r="K24" s="107">
        <f>ROUND((J24*I24),0)</f>
        <v>0</v>
      </c>
      <c r="L24" s="78"/>
      <c r="M24" s="79"/>
      <c r="N24" s="214"/>
      <c r="O24" s="210"/>
    </row>
    <row r="25" spans="1:15" s="211" customFormat="1" ht="16.5" x14ac:dyDescent="0.35">
      <c r="A25" s="69"/>
      <c r="B25" s="70"/>
      <c r="C25" s="109" t="s">
        <v>138</v>
      </c>
      <c r="D25" s="110">
        <v>3.11</v>
      </c>
      <c r="E25" s="110" t="s">
        <v>97</v>
      </c>
      <c r="F25" s="110"/>
      <c r="G25" s="111" t="s">
        <v>139</v>
      </c>
      <c r="H25" s="110" t="s">
        <v>40</v>
      </c>
      <c r="I25" s="112">
        <v>1806</v>
      </c>
      <c r="J25" s="5"/>
      <c r="K25" s="107">
        <f>ROUND((J25*I25),0)</f>
        <v>0</v>
      </c>
      <c r="L25" s="78"/>
      <c r="M25" s="79"/>
      <c r="N25" s="214"/>
      <c r="O25" s="210"/>
    </row>
    <row r="26" spans="1:15" s="211" customFormat="1" ht="16.5" x14ac:dyDescent="0.35">
      <c r="A26" s="69"/>
      <c r="B26" s="70"/>
      <c r="C26" s="109" t="s">
        <v>100</v>
      </c>
      <c r="D26" s="110">
        <v>3.22</v>
      </c>
      <c r="E26" s="110" t="s">
        <v>58</v>
      </c>
      <c r="F26" s="110"/>
      <c r="G26" s="111" t="s">
        <v>101</v>
      </c>
      <c r="H26" s="110" t="s">
        <v>40</v>
      </c>
      <c r="I26" s="112">
        <v>250</v>
      </c>
      <c r="J26" s="5"/>
      <c r="K26" s="107">
        <f>ROUND((J26*I26),0)</f>
        <v>0</v>
      </c>
      <c r="L26" s="78"/>
      <c r="M26" s="79"/>
      <c r="N26" s="214"/>
      <c r="O26" s="210"/>
    </row>
    <row r="27" spans="1:15" s="211" customFormat="1" ht="16.5" x14ac:dyDescent="0.35">
      <c r="A27" s="69"/>
      <c r="B27" s="70"/>
      <c r="C27" s="109" t="s">
        <v>102</v>
      </c>
      <c r="D27" s="110">
        <v>3.15</v>
      </c>
      <c r="E27" s="110" t="s">
        <v>103</v>
      </c>
      <c r="F27" s="110"/>
      <c r="G27" s="111" t="s">
        <v>104</v>
      </c>
      <c r="H27" s="110" t="s">
        <v>40</v>
      </c>
      <c r="I27" s="112">
        <v>100</v>
      </c>
      <c r="J27" s="5"/>
      <c r="K27" s="107">
        <f>ROUND((J27*I27),0)</f>
        <v>0</v>
      </c>
      <c r="L27" s="78"/>
      <c r="M27" s="79"/>
      <c r="N27" s="214"/>
      <c r="O27" s="210"/>
    </row>
    <row r="28" spans="1:15" s="211" customFormat="1" ht="16.5" x14ac:dyDescent="0.35">
      <c r="A28" s="69"/>
      <c r="B28" s="70"/>
      <c r="C28" s="109" t="s">
        <v>51</v>
      </c>
      <c r="D28" s="110">
        <v>3.1</v>
      </c>
      <c r="E28" s="110" t="s">
        <v>134</v>
      </c>
      <c r="F28" s="110"/>
      <c r="G28" s="111" t="s">
        <v>135</v>
      </c>
      <c r="H28" s="110" t="s">
        <v>41</v>
      </c>
      <c r="I28" s="112">
        <v>8040</v>
      </c>
      <c r="J28" s="5"/>
      <c r="K28" s="107">
        <f>ROUND((J28*I28),0)</f>
        <v>0</v>
      </c>
      <c r="L28" s="78"/>
      <c r="M28" s="79"/>
      <c r="N28" s="214"/>
      <c r="O28" s="210"/>
    </row>
    <row r="29" spans="1:15" s="211" customFormat="1" ht="33" x14ac:dyDescent="0.35">
      <c r="A29" s="69"/>
      <c r="B29" s="70"/>
      <c r="C29" s="109" t="s">
        <v>105</v>
      </c>
      <c r="D29" s="110" t="s">
        <v>46</v>
      </c>
      <c r="E29" s="110" t="s">
        <v>46</v>
      </c>
      <c r="F29" s="110"/>
      <c r="G29" s="111" t="s">
        <v>120</v>
      </c>
      <c r="H29" s="110" t="s">
        <v>41</v>
      </c>
      <c r="I29" s="112">
        <v>26336</v>
      </c>
      <c r="J29" s="5"/>
      <c r="K29" s="107">
        <f>ROUND((J29*I29),0)</f>
        <v>0</v>
      </c>
      <c r="L29" s="78"/>
      <c r="M29" s="79"/>
      <c r="N29" s="214"/>
      <c r="O29" s="210"/>
    </row>
    <row r="30" spans="1:15" s="212" customFormat="1" ht="22" customHeight="1" thickBot="1" x14ac:dyDescent="0.4">
      <c r="A30" s="83"/>
      <c r="B30" s="84"/>
      <c r="C30" s="114" t="s">
        <v>14</v>
      </c>
      <c r="D30" s="115"/>
      <c r="E30" s="115"/>
      <c r="F30" s="115"/>
      <c r="G30" s="87"/>
      <c r="H30" s="87"/>
      <c r="I30" s="116"/>
      <c r="J30" s="2"/>
      <c r="K30" s="117">
        <f>SUM(K20:K29)</f>
        <v>0</v>
      </c>
      <c r="L30" s="91"/>
      <c r="M30" s="92"/>
      <c r="N30" s="215"/>
    </row>
    <row r="31" spans="1:15" s="211" customFormat="1" ht="25" customHeight="1" thickBot="1" x14ac:dyDescent="0.4">
      <c r="A31" s="69"/>
      <c r="B31" s="70"/>
      <c r="C31" s="94" t="s">
        <v>86</v>
      </c>
      <c r="D31" s="95"/>
      <c r="E31" s="95"/>
      <c r="F31" s="95"/>
      <c r="G31" s="96"/>
      <c r="H31" s="97"/>
      <c r="I31" s="119"/>
      <c r="J31" s="3"/>
      <c r="K31" s="100"/>
      <c r="L31" s="78"/>
      <c r="M31" s="79"/>
      <c r="N31" s="213"/>
    </row>
    <row r="32" spans="1:15" s="211" customFormat="1" ht="16.5" x14ac:dyDescent="0.35">
      <c r="A32" s="69"/>
      <c r="B32" s="70"/>
      <c r="C32" s="102" t="s">
        <v>106</v>
      </c>
      <c r="D32" s="103">
        <v>4.2</v>
      </c>
      <c r="E32" s="103" t="s">
        <v>107</v>
      </c>
      <c r="F32" s="103" t="s">
        <v>108</v>
      </c>
      <c r="G32" s="104" t="s">
        <v>109</v>
      </c>
      <c r="H32" s="103" t="s">
        <v>40</v>
      </c>
      <c r="I32" s="105">
        <v>135</v>
      </c>
      <c r="J32" s="4"/>
      <c r="K32" s="120">
        <f>ROUND((J32*I32),0)</f>
        <v>0</v>
      </c>
      <c r="L32" s="78"/>
      <c r="M32" s="79"/>
      <c r="N32" s="216"/>
      <c r="O32" s="210"/>
    </row>
    <row r="33" spans="1:16" s="211" customFormat="1" ht="33" x14ac:dyDescent="0.35">
      <c r="A33" s="69"/>
      <c r="B33" s="70"/>
      <c r="C33" s="109" t="s">
        <v>59</v>
      </c>
      <c r="D33" s="122">
        <v>4.2</v>
      </c>
      <c r="E33" s="122" t="s">
        <v>107</v>
      </c>
      <c r="F33" s="110" t="s">
        <v>110</v>
      </c>
      <c r="G33" s="111" t="s">
        <v>111</v>
      </c>
      <c r="H33" s="110" t="s">
        <v>40</v>
      </c>
      <c r="I33" s="112">
        <v>163</v>
      </c>
      <c r="J33" s="5"/>
      <c r="K33" s="120">
        <f>ROUND((J33*I33),0)</f>
        <v>0</v>
      </c>
      <c r="L33" s="78"/>
      <c r="M33" s="79"/>
      <c r="N33" s="216"/>
      <c r="O33" s="210"/>
    </row>
    <row r="34" spans="1:16" s="211" customFormat="1" ht="16.5" x14ac:dyDescent="0.35">
      <c r="A34" s="69"/>
      <c r="B34" s="70"/>
      <c r="C34" s="109" t="s">
        <v>112</v>
      </c>
      <c r="D34" s="122" t="s">
        <v>46</v>
      </c>
      <c r="E34" s="122" t="s">
        <v>46</v>
      </c>
      <c r="F34" s="110"/>
      <c r="G34" s="111" t="s">
        <v>113</v>
      </c>
      <c r="H34" s="110" t="s">
        <v>40</v>
      </c>
      <c r="I34" s="112">
        <v>1806</v>
      </c>
      <c r="J34" s="5"/>
      <c r="K34" s="120">
        <f>ROUND((J34*I34),0)</f>
        <v>0</v>
      </c>
      <c r="L34" s="78"/>
      <c r="M34" s="79"/>
      <c r="N34" s="216"/>
      <c r="O34" s="210"/>
    </row>
    <row r="35" spans="1:16" ht="16.5" x14ac:dyDescent="0.35">
      <c r="A35" s="21"/>
      <c r="B35" s="54"/>
      <c r="C35" s="109" t="s">
        <v>114</v>
      </c>
      <c r="D35" s="110" t="s">
        <v>60</v>
      </c>
      <c r="E35" s="110" t="s">
        <v>61</v>
      </c>
      <c r="F35" s="110"/>
      <c r="G35" s="123" t="s">
        <v>115</v>
      </c>
      <c r="H35" s="110" t="s">
        <v>40</v>
      </c>
      <c r="I35" s="112">
        <v>696</v>
      </c>
      <c r="J35" s="5"/>
      <c r="K35" s="120">
        <f>ROUND((J35*I35),0)</f>
        <v>0</v>
      </c>
      <c r="L35" s="60"/>
      <c r="M35" s="20"/>
      <c r="N35" s="216"/>
      <c r="O35" s="210"/>
      <c r="P35" s="217"/>
    </row>
    <row r="36" spans="1:16" s="211" customFormat="1" ht="16.5" x14ac:dyDescent="0.35">
      <c r="A36" s="69"/>
      <c r="B36" s="70"/>
      <c r="C36" s="109" t="s">
        <v>62</v>
      </c>
      <c r="D36" s="122" t="s">
        <v>63</v>
      </c>
      <c r="E36" s="122" t="s">
        <v>64</v>
      </c>
      <c r="F36" s="110"/>
      <c r="G36" s="111" t="s">
        <v>16</v>
      </c>
      <c r="H36" s="110" t="s">
        <v>40</v>
      </c>
      <c r="I36" s="112">
        <v>19</v>
      </c>
      <c r="J36" s="5"/>
      <c r="K36" s="120">
        <f>ROUND((J36*I36),0)</f>
        <v>0</v>
      </c>
      <c r="L36" s="78"/>
      <c r="M36" s="79"/>
      <c r="N36" s="216"/>
      <c r="O36" s="210"/>
    </row>
    <row r="37" spans="1:16" s="211" customFormat="1" ht="33" x14ac:dyDescent="0.35">
      <c r="A37" s="69"/>
      <c r="B37" s="70"/>
      <c r="C37" s="109" t="s">
        <v>65</v>
      </c>
      <c r="D37" s="110" t="s">
        <v>66</v>
      </c>
      <c r="E37" s="110" t="s">
        <v>67</v>
      </c>
      <c r="F37" s="110"/>
      <c r="G37" s="111" t="s">
        <v>48</v>
      </c>
      <c r="H37" s="110" t="s">
        <v>42</v>
      </c>
      <c r="I37" s="112">
        <v>91</v>
      </c>
      <c r="J37" s="5"/>
      <c r="K37" s="120">
        <f>ROUND((J37*I37),0)</f>
        <v>0</v>
      </c>
      <c r="L37" s="78"/>
      <c r="M37" s="79"/>
      <c r="N37" s="216"/>
      <c r="O37" s="210"/>
    </row>
    <row r="38" spans="1:16" s="211" customFormat="1" ht="16.5" x14ac:dyDescent="0.35">
      <c r="A38" s="69"/>
      <c r="B38" s="70"/>
      <c r="C38" s="109" t="s">
        <v>116</v>
      </c>
      <c r="D38" s="110">
        <v>4.22</v>
      </c>
      <c r="E38" s="110" t="s">
        <v>68</v>
      </c>
      <c r="F38" s="110"/>
      <c r="G38" s="111" t="s">
        <v>17</v>
      </c>
      <c r="H38" s="110" t="s">
        <v>40</v>
      </c>
      <c r="I38" s="112">
        <v>1015</v>
      </c>
      <c r="J38" s="5"/>
      <c r="K38" s="120">
        <f>ROUND((J38*I38),0)</f>
        <v>0</v>
      </c>
      <c r="L38" s="78"/>
      <c r="M38" s="79"/>
      <c r="N38" s="216"/>
      <c r="O38" s="210"/>
    </row>
    <row r="39" spans="1:16" s="211" customFormat="1" ht="16.5" x14ac:dyDescent="0.35">
      <c r="A39" s="69"/>
      <c r="B39" s="70"/>
      <c r="C39" s="109" t="s">
        <v>117</v>
      </c>
      <c r="D39" s="110" t="s">
        <v>118</v>
      </c>
      <c r="E39" s="110" t="s">
        <v>18</v>
      </c>
      <c r="F39" s="110"/>
      <c r="G39" s="111" t="s">
        <v>19</v>
      </c>
      <c r="H39" s="110" t="s">
        <v>43</v>
      </c>
      <c r="I39" s="112">
        <v>173475</v>
      </c>
      <c r="J39" s="5"/>
      <c r="K39" s="120">
        <f>ROUND((J39*I39),0)</f>
        <v>0</v>
      </c>
      <c r="L39" s="78"/>
      <c r="M39" s="79"/>
      <c r="N39" s="216"/>
      <c r="O39" s="210"/>
    </row>
    <row r="40" spans="1:16" s="211" customFormat="1" ht="16.5" x14ac:dyDescent="0.35">
      <c r="A40" s="69"/>
      <c r="B40" s="70"/>
      <c r="C40" s="109" t="s">
        <v>99</v>
      </c>
      <c r="D40" s="110" t="s">
        <v>119</v>
      </c>
      <c r="E40" s="110" t="s">
        <v>46</v>
      </c>
      <c r="F40" s="110" t="s">
        <v>46</v>
      </c>
      <c r="G40" s="111" t="s">
        <v>140</v>
      </c>
      <c r="H40" s="110" t="s">
        <v>42</v>
      </c>
      <c r="I40" s="112">
        <v>2150</v>
      </c>
      <c r="J40" s="5"/>
      <c r="K40" s="120">
        <f>ROUND((J40*I40),0)</f>
        <v>0</v>
      </c>
      <c r="L40" s="78"/>
      <c r="M40" s="79"/>
      <c r="N40" s="216"/>
      <c r="O40" s="210"/>
    </row>
    <row r="41" spans="1:16" s="211" customFormat="1" ht="33" x14ac:dyDescent="0.35">
      <c r="A41" s="69"/>
      <c r="B41" s="70"/>
      <c r="C41" s="109" t="s">
        <v>88</v>
      </c>
      <c r="D41" s="110" t="s">
        <v>46</v>
      </c>
      <c r="E41" s="110" t="s">
        <v>46</v>
      </c>
      <c r="F41" s="110"/>
      <c r="G41" s="111" t="s">
        <v>120</v>
      </c>
      <c r="H41" s="110" t="s">
        <v>41</v>
      </c>
      <c r="I41" s="112">
        <v>6665</v>
      </c>
      <c r="J41" s="5"/>
      <c r="K41" s="120">
        <f>ROUND((J41*I41),0)</f>
        <v>0</v>
      </c>
      <c r="L41" s="78"/>
      <c r="M41" s="79"/>
      <c r="N41" s="216"/>
      <c r="O41" s="210"/>
    </row>
    <row r="42" spans="1:16" s="219" customFormat="1" ht="22" customHeight="1" thickBot="1" x14ac:dyDescent="0.4">
      <c r="A42" s="125"/>
      <c r="B42" s="126"/>
      <c r="C42" s="114" t="s">
        <v>14</v>
      </c>
      <c r="D42" s="115"/>
      <c r="E42" s="115"/>
      <c r="F42" s="115"/>
      <c r="G42" s="87"/>
      <c r="H42" s="87"/>
      <c r="I42" s="116"/>
      <c r="J42" s="2"/>
      <c r="K42" s="117">
        <f>SUM(K32:K41)</f>
        <v>0</v>
      </c>
      <c r="L42" s="127"/>
      <c r="M42" s="128"/>
      <c r="N42" s="218"/>
    </row>
    <row r="43" spans="1:16" ht="25" customHeight="1" thickBot="1" x14ac:dyDescent="0.4">
      <c r="A43" s="21"/>
      <c r="B43" s="54"/>
      <c r="C43" s="94" t="s">
        <v>87</v>
      </c>
      <c r="D43" s="95"/>
      <c r="E43" s="95"/>
      <c r="F43" s="95"/>
      <c r="G43" s="96"/>
      <c r="H43" s="97"/>
      <c r="I43" s="119"/>
      <c r="J43" s="3"/>
      <c r="K43" s="100"/>
      <c r="L43" s="60"/>
      <c r="M43" s="20"/>
    </row>
    <row r="44" spans="1:16" ht="21.65" customHeight="1" x14ac:dyDescent="0.35">
      <c r="A44" s="21"/>
      <c r="B44" s="54"/>
      <c r="C44" s="102" t="s">
        <v>121</v>
      </c>
      <c r="D44" s="103" t="s">
        <v>69</v>
      </c>
      <c r="E44" s="103" t="s">
        <v>70</v>
      </c>
      <c r="F44" s="103"/>
      <c r="G44" s="104" t="s">
        <v>49</v>
      </c>
      <c r="H44" s="103" t="s">
        <v>42</v>
      </c>
      <c r="I44" s="105">
        <v>12900</v>
      </c>
      <c r="J44" s="4"/>
      <c r="K44" s="120">
        <f>ROUND((J44*I44),0)</f>
        <v>0</v>
      </c>
      <c r="L44" s="60"/>
      <c r="M44" s="20"/>
      <c r="N44" s="220"/>
      <c r="O44" s="210"/>
    </row>
    <row r="45" spans="1:16" ht="21.65" customHeight="1" x14ac:dyDescent="0.35">
      <c r="A45" s="21"/>
      <c r="B45" s="54"/>
      <c r="C45" s="102" t="s">
        <v>122</v>
      </c>
      <c r="D45" s="103" t="s">
        <v>71</v>
      </c>
      <c r="E45" s="103" t="s">
        <v>72</v>
      </c>
      <c r="F45" s="103"/>
      <c r="G45" s="104" t="s">
        <v>73</v>
      </c>
      <c r="H45" s="103" t="s">
        <v>44</v>
      </c>
      <c r="I45" s="105">
        <v>149</v>
      </c>
      <c r="J45" s="4"/>
      <c r="K45" s="120">
        <f>ROUND((J45*I45),0)</f>
        <v>0</v>
      </c>
      <c r="L45" s="60"/>
      <c r="M45" s="20"/>
      <c r="N45" s="220"/>
      <c r="O45" s="210"/>
    </row>
    <row r="46" spans="1:16" ht="21.65" customHeight="1" x14ac:dyDescent="0.35">
      <c r="A46" s="21"/>
      <c r="B46" s="54"/>
      <c r="C46" s="102" t="s">
        <v>123</v>
      </c>
      <c r="D46" s="103" t="s">
        <v>74</v>
      </c>
      <c r="E46" s="103" t="s">
        <v>75</v>
      </c>
      <c r="F46" s="103"/>
      <c r="G46" s="104" t="s">
        <v>76</v>
      </c>
      <c r="H46" s="103" t="s">
        <v>44</v>
      </c>
      <c r="I46" s="105">
        <v>14</v>
      </c>
      <c r="J46" s="4"/>
      <c r="K46" s="120">
        <f>ROUND((J46*I46),0)</f>
        <v>0</v>
      </c>
      <c r="L46" s="60"/>
      <c r="M46" s="20"/>
      <c r="N46" s="220"/>
      <c r="O46" s="210"/>
    </row>
    <row r="47" spans="1:16" ht="21.65" customHeight="1" x14ac:dyDescent="0.35">
      <c r="A47" s="21"/>
      <c r="B47" s="54"/>
      <c r="C47" s="102" t="s">
        <v>124</v>
      </c>
      <c r="D47" s="103" t="s">
        <v>77</v>
      </c>
      <c r="E47" s="103" t="s">
        <v>78</v>
      </c>
      <c r="F47" s="103"/>
      <c r="G47" s="104" t="s">
        <v>79</v>
      </c>
      <c r="H47" s="103" t="s">
        <v>42</v>
      </c>
      <c r="I47" s="105">
        <v>591</v>
      </c>
      <c r="J47" s="4"/>
      <c r="K47" s="120">
        <f>ROUND((J47*I47),0)</f>
        <v>0</v>
      </c>
      <c r="L47" s="60"/>
      <c r="M47" s="20"/>
      <c r="N47" s="220"/>
      <c r="O47" s="210"/>
    </row>
    <row r="48" spans="1:16" ht="21.65" customHeight="1" x14ac:dyDescent="0.35">
      <c r="A48" s="21"/>
      <c r="B48" s="54"/>
      <c r="C48" s="102" t="s">
        <v>125</v>
      </c>
      <c r="D48" s="103" t="s">
        <v>80</v>
      </c>
      <c r="E48" s="103" t="s">
        <v>81</v>
      </c>
      <c r="F48" s="103"/>
      <c r="G48" s="104" t="s">
        <v>20</v>
      </c>
      <c r="H48" s="103" t="s">
        <v>44</v>
      </c>
      <c r="I48" s="105">
        <v>2151</v>
      </c>
      <c r="J48" s="4"/>
      <c r="K48" s="120">
        <f>ROUND((J48*I48),0)</f>
        <v>0</v>
      </c>
      <c r="L48" s="60"/>
      <c r="M48" s="20"/>
      <c r="N48" s="220"/>
      <c r="O48" s="210"/>
    </row>
    <row r="49" spans="1:18" ht="21.65" customHeight="1" x14ac:dyDescent="0.35">
      <c r="A49" s="21"/>
      <c r="B49" s="54"/>
      <c r="C49" s="102" t="s">
        <v>126</v>
      </c>
      <c r="D49" s="103" t="s">
        <v>127</v>
      </c>
      <c r="E49" s="103" t="s">
        <v>46</v>
      </c>
      <c r="F49" s="103"/>
      <c r="G49" s="104" t="s">
        <v>82</v>
      </c>
      <c r="H49" s="103" t="s">
        <v>44</v>
      </c>
      <c r="I49" s="105">
        <v>93</v>
      </c>
      <c r="J49" s="4"/>
      <c r="K49" s="120">
        <f>ROUND((J49*I49),0)</f>
        <v>0</v>
      </c>
      <c r="L49" s="60"/>
      <c r="M49" s="20"/>
      <c r="N49" s="220"/>
      <c r="O49" s="210"/>
    </row>
    <row r="50" spans="1:18" ht="21.65" customHeight="1" x14ac:dyDescent="0.35">
      <c r="A50" s="21"/>
      <c r="B50" s="54"/>
      <c r="C50" s="102" t="s">
        <v>128</v>
      </c>
      <c r="D50" s="103">
        <v>7.2</v>
      </c>
      <c r="E50" s="103" t="s">
        <v>46</v>
      </c>
      <c r="F50" s="103"/>
      <c r="G50" s="104" t="s">
        <v>83</v>
      </c>
      <c r="H50" s="103" t="s">
        <v>41</v>
      </c>
      <c r="I50" s="105">
        <v>180</v>
      </c>
      <c r="J50" s="4"/>
      <c r="K50" s="120">
        <f>ROUND((J50*I50),0)</f>
        <v>0</v>
      </c>
      <c r="L50" s="60"/>
      <c r="M50" s="20"/>
      <c r="N50" s="220"/>
      <c r="O50" s="210"/>
    </row>
    <row r="51" spans="1:18" ht="21.65" customHeight="1" x14ac:dyDescent="0.35">
      <c r="A51" s="21"/>
      <c r="B51" s="54"/>
      <c r="C51" s="102" t="s">
        <v>129</v>
      </c>
      <c r="D51" s="103" t="s">
        <v>46</v>
      </c>
      <c r="E51" s="103" t="s">
        <v>58</v>
      </c>
      <c r="F51" s="103"/>
      <c r="G51" s="104" t="s">
        <v>84</v>
      </c>
      <c r="H51" s="103" t="s">
        <v>44</v>
      </c>
      <c r="I51" s="105">
        <v>38</v>
      </c>
      <c r="J51" s="4"/>
      <c r="K51" s="120">
        <f>ROUND((J51*I51),0)</f>
        <v>0</v>
      </c>
      <c r="L51" s="60"/>
      <c r="M51" s="20"/>
      <c r="N51" s="220"/>
      <c r="O51" s="210"/>
    </row>
    <row r="52" spans="1:18" s="219" customFormat="1" ht="27.65" customHeight="1" thickBot="1" x14ac:dyDescent="0.4">
      <c r="A52" s="125"/>
      <c r="B52" s="126"/>
      <c r="C52" s="114" t="s">
        <v>14</v>
      </c>
      <c r="D52" s="115"/>
      <c r="E52" s="115"/>
      <c r="F52" s="115"/>
      <c r="G52" s="87"/>
      <c r="H52" s="87"/>
      <c r="I52" s="116"/>
      <c r="J52" s="89"/>
      <c r="K52" s="117">
        <f>SUM(K44:K51)</f>
        <v>0</v>
      </c>
      <c r="L52" s="127"/>
      <c r="M52" s="128"/>
      <c r="N52" s="218"/>
    </row>
    <row r="53" spans="1:18" ht="25" customHeight="1" thickBot="1" x14ac:dyDescent="0.4">
      <c r="A53" s="21"/>
      <c r="B53" s="54"/>
      <c r="C53" s="132" t="s">
        <v>21</v>
      </c>
      <c r="D53" s="133"/>
      <c r="E53" s="133"/>
      <c r="F53" s="133"/>
      <c r="G53" s="133"/>
      <c r="H53" s="133"/>
      <c r="I53" s="133"/>
      <c r="J53" s="134"/>
      <c r="K53" s="135">
        <f>ROUND((K52+K42+K30+K18),0)</f>
        <v>0</v>
      </c>
      <c r="L53" s="60"/>
      <c r="M53" s="20"/>
      <c r="N53" s="217"/>
      <c r="O53" s="217"/>
      <c r="P53" s="217"/>
    </row>
    <row r="54" spans="1:18" ht="17.399999999999999" customHeight="1" thickBot="1" x14ac:dyDescent="0.4">
      <c r="A54" s="21"/>
      <c r="B54" s="22"/>
      <c r="C54" s="136"/>
      <c r="D54" s="136"/>
      <c r="E54" s="136"/>
      <c r="F54" s="136"/>
      <c r="G54" s="137"/>
      <c r="H54" s="137"/>
      <c r="I54" s="137"/>
      <c r="J54" s="137"/>
      <c r="K54" s="138"/>
      <c r="L54" s="26"/>
      <c r="M54" s="20"/>
      <c r="N54" s="217"/>
      <c r="O54" s="217"/>
      <c r="P54" s="217"/>
    </row>
    <row r="55" spans="1:18" ht="25" customHeight="1" x14ac:dyDescent="0.35">
      <c r="A55" s="21"/>
      <c r="B55" s="22"/>
      <c r="C55" s="139"/>
      <c r="D55" s="139"/>
      <c r="E55" s="139"/>
      <c r="F55" s="140"/>
      <c r="G55" s="141" t="s">
        <v>22</v>
      </c>
      <c r="H55" s="142"/>
      <c r="I55" s="142"/>
      <c r="J55" s="142"/>
      <c r="K55" s="143">
        <f>+K53</f>
        <v>0</v>
      </c>
      <c r="L55" s="60"/>
      <c r="M55" s="20"/>
      <c r="N55" s="217"/>
      <c r="O55" s="217"/>
      <c r="P55" s="217"/>
    </row>
    <row r="56" spans="1:18" ht="25" customHeight="1" x14ac:dyDescent="0.35">
      <c r="A56" s="21"/>
      <c r="B56" s="22"/>
      <c r="C56" s="139"/>
      <c r="D56" s="139"/>
      <c r="E56" s="139"/>
      <c r="F56" s="140"/>
      <c r="G56" s="144" t="s">
        <v>23</v>
      </c>
      <c r="H56" s="145"/>
      <c r="I56" s="145"/>
      <c r="J56" s="145"/>
      <c r="K56" s="146">
        <f>101144463-5501922-65837</f>
        <v>95576704</v>
      </c>
      <c r="L56" s="60"/>
      <c r="M56" s="20"/>
      <c r="N56" s="217" t="s">
        <v>143</v>
      </c>
      <c r="O56" s="217"/>
      <c r="P56" s="217"/>
      <c r="Q56" s="221"/>
    </row>
    <row r="57" spans="1:18" ht="25" customHeight="1" x14ac:dyDescent="0.35">
      <c r="A57" s="21"/>
      <c r="B57" s="22"/>
      <c r="C57" s="139"/>
      <c r="D57" s="139"/>
      <c r="E57" s="139"/>
      <c r="F57" s="140"/>
      <c r="G57" s="144" t="s">
        <v>24</v>
      </c>
      <c r="H57" s="145"/>
      <c r="I57" s="145"/>
      <c r="J57" s="145"/>
      <c r="K57" s="146">
        <v>178546920</v>
      </c>
      <c r="L57" s="60"/>
      <c r="M57" s="20"/>
      <c r="N57" s="217" t="s">
        <v>143</v>
      </c>
      <c r="O57" s="217"/>
      <c r="P57" s="217"/>
    </row>
    <row r="58" spans="1:18" ht="25" customHeight="1" thickBot="1" x14ac:dyDescent="0.4">
      <c r="A58" s="21"/>
      <c r="B58" s="22"/>
      <c r="C58" s="139"/>
      <c r="D58" s="139"/>
      <c r="E58" s="139"/>
      <c r="F58" s="140"/>
      <c r="G58" s="148" t="s">
        <v>25</v>
      </c>
      <c r="H58" s="149"/>
      <c r="I58" s="149"/>
      <c r="J58" s="149"/>
      <c r="K58" s="150">
        <v>85957597</v>
      </c>
      <c r="L58" s="60"/>
      <c r="M58" s="20"/>
      <c r="N58" s="217" t="s">
        <v>143</v>
      </c>
      <c r="O58" s="221"/>
      <c r="R58" s="221"/>
    </row>
    <row r="59" spans="1:18" ht="25" customHeight="1" thickBot="1" x14ac:dyDescent="0.4">
      <c r="A59" s="21"/>
      <c r="B59" s="22"/>
      <c r="C59" s="151"/>
      <c r="D59" s="151"/>
      <c r="E59" s="151"/>
      <c r="F59" s="152"/>
      <c r="G59" s="153" t="s">
        <v>12</v>
      </c>
      <c r="H59" s="154"/>
      <c r="I59" s="154"/>
      <c r="J59" s="155"/>
      <c r="K59" s="156">
        <f>SUM(K55:K58)</f>
        <v>360081221</v>
      </c>
      <c r="L59" s="60"/>
      <c r="M59" s="20"/>
      <c r="N59" s="222"/>
    </row>
    <row r="60" spans="1:18" ht="17" thickBot="1" x14ac:dyDescent="0.4">
      <c r="A60" s="21"/>
      <c r="B60" s="22"/>
      <c r="C60" s="158"/>
      <c r="D60" s="158"/>
      <c r="E60" s="158"/>
      <c r="F60" s="158"/>
      <c r="G60" s="158"/>
      <c r="H60" s="158"/>
      <c r="I60" s="158"/>
      <c r="J60" s="158"/>
      <c r="K60" s="159"/>
      <c r="L60" s="26"/>
      <c r="M60" s="20"/>
      <c r="N60" s="223"/>
    </row>
    <row r="61" spans="1:18" ht="16.5" x14ac:dyDescent="0.35">
      <c r="A61" s="21"/>
      <c r="B61" s="54"/>
      <c r="C61" s="161"/>
      <c r="D61" s="162"/>
      <c r="E61" s="162"/>
      <c r="F61" s="162"/>
      <c r="G61" s="163"/>
      <c r="H61" s="163"/>
      <c r="I61" s="163"/>
      <c r="J61" s="163"/>
      <c r="K61" s="164"/>
      <c r="L61" s="60"/>
      <c r="M61" s="20"/>
      <c r="N61" s="223"/>
      <c r="O61" s="221"/>
    </row>
    <row r="62" spans="1:18" s="207" customFormat="1" ht="22" customHeight="1" x14ac:dyDescent="0.35">
      <c r="A62" s="165"/>
      <c r="B62" s="166"/>
      <c r="C62" s="167" t="s">
        <v>26</v>
      </c>
      <c r="D62" s="168"/>
      <c r="E62" s="168"/>
      <c r="F62" s="168"/>
      <c r="G62" s="168"/>
      <c r="H62" s="169" t="s">
        <v>27</v>
      </c>
      <c r="I62" s="169"/>
      <c r="J62" s="169"/>
      <c r="K62" s="170" t="s">
        <v>28</v>
      </c>
      <c r="L62" s="60"/>
      <c r="M62" s="20"/>
      <c r="O62" s="221"/>
    </row>
    <row r="63" spans="1:18" s="207" customFormat="1" ht="36.65" customHeight="1" x14ac:dyDescent="0.35">
      <c r="A63" s="165"/>
      <c r="B63" s="166"/>
      <c r="C63" s="171" t="s">
        <v>29</v>
      </c>
      <c r="D63" s="172"/>
      <c r="E63" s="172"/>
      <c r="F63" s="172"/>
      <c r="G63" s="172"/>
      <c r="H63" s="173" t="s">
        <v>30</v>
      </c>
      <c r="I63" s="173"/>
      <c r="J63" s="174" t="s">
        <v>31</v>
      </c>
      <c r="K63" s="175" t="s">
        <v>142</v>
      </c>
      <c r="L63" s="60"/>
      <c r="M63" s="20"/>
      <c r="O63" s="221"/>
    </row>
    <row r="64" spans="1:18" s="207" customFormat="1" ht="22" customHeight="1" x14ac:dyDescent="0.35">
      <c r="A64" s="165"/>
      <c r="B64" s="166"/>
      <c r="C64" s="171" t="s">
        <v>32</v>
      </c>
      <c r="D64" s="172"/>
      <c r="E64" s="172"/>
      <c r="F64" s="172"/>
      <c r="G64" s="172"/>
      <c r="H64" s="176" t="s">
        <v>33</v>
      </c>
      <c r="I64" s="176"/>
      <c r="J64" s="177" t="s">
        <v>34</v>
      </c>
      <c r="K64" s="175" t="s">
        <v>142</v>
      </c>
      <c r="L64" s="60"/>
      <c r="M64" s="20"/>
      <c r="O64" s="208"/>
    </row>
    <row r="65" spans="1:15" s="207" customFormat="1" ht="49.25" customHeight="1" x14ac:dyDescent="0.35">
      <c r="A65" s="165"/>
      <c r="B65" s="166"/>
      <c r="C65" s="171" t="s">
        <v>141</v>
      </c>
      <c r="D65" s="172"/>
      <c r="E65" s="172"/>
      <c r="F65" s="172"/>
      <c r="G65" s="172"/>
      <c r="H65" s="173" t="s">
        <v>35</v>
      </c>
      <c r="I65" s="173"/>
      <c r="J65" s="174" t="s">
        <v>36</v>
      </c>
      <c r="K65" s="175" t="s">
        <v>142</v>
      </c>
      <c r="L65" s="60"/>
      <c r="M65" s="20"/>
      <c r="O65" s="208"/>
    </row>
    <row r="66" spans="1:15" s="207" customFormat="1" ht="138" customHeight="1" x14ac:dyDescent="0.35">
      <c r="A66" s="165"/>
      <c r="B66" s="166"/>
      <c r="C66" s="171" t="s">
        <v>50</v>
      </c>
      <c r="D66" s="172"/>
      <c r="E66" s="172"/>
      <c r="F66" s="172"/>
      <c r="G66" s="172"/>
      <c r="H66" s="173" t="s">
        <v>37</v>
      </c>
      <c r="I66" s="173"/>
      <c r="J66" s="174" t="s">
        <v>38</v>
      </c>
      <c r="K66" s="175">
        <f>SUM(K63:K65)</f>
        <v>0</v>
      </c>
      <c r="L66" s="60"/>
      <c r="M66" s="20"/>
      <c r="O66" s="208"/>
    </row>
    <row r="67" spans="1:15" s="207" customFormat="1" ht="49.25" customHeight="1" x14ac:dyDescent="0.35">
      <c r="A67" s="178"/>
      <c r="B67" s="179"/>
      <c r="C67" s="180" t="s">
        <v>39</v>
      </c>
      <c r="D67" s="181"/>
      <c r="E67" s="181"/>
      <c r="F67" s="181"/>
      <c r="G67" s="181"/>
      <c r="H67" s="181"/>
      <c r="I67" s="181"/>
      <c r="J67" s="181"/>
      <c r="K67" s="182"/>
      <c r="L67" s="183"/>
      <c r="M67" s="184"/>
      <c r="O67" s="208"/>
    </row>
    <row r="68" spans="1:15" s="207" customFormat="1" ht="17" thickBot="1" x14ac:dyDescent="0.4">
      <c r="A68" s="178"/>
      <c r="B68" s="179"/>
      <c r="C68" s="185"/>
      <c r="D68" s="186"/>
      <c r="E68" s="186"/>
      <c r="F68" s="186"/>
      <c r="G68" s="187"/>
      <c r="H68" s="188"/>
      <c r="I68" s="188"/>
      <c r="J68" s="188"/>
      <c r="K68" s="189"/>
      <c r="L68" s="183"/>
      <c r="M68" s="184"/>
      <c r="O68" s="208"/>
    </row>
    <row r="69" spans="1:15" s="207" customFormat="1" ht="12" thickBot="1" x14ac:dyDescent="0.3">
      <c r="A69" s="165"/>
      <c r="B69" s="190"/>
      <c r="C69" s="191"/>
      <c r="D69" s="191"/>
      <c r="E69" s="191"/>
      <c r="F69" s="191"/>
      <c r="G69" s="192"/>
      <c r="H69" s="193"/>
      <c r="I69" s="193"/>
      <c r="J69" s="194"/>
      <c r="K69" s="193"/>
      <c r="L69" s="195"/>
      <c r="M69" s="20"/>
      <c r="O69" s="208"/>
    </row>
    <row r="70" spans="1:15" s="207" customFormat="1" ht="12" thickTop="1" x14ac:dyDescent="0.25">
      <c r="A70" s="224"/>
      <c r="B70" s="225"/>
      <c r="C70" s="226"/>
      <c r="D70" s="226"/>
      <c r="E70" s="226"/>
      <c r="F70" s="226"/>
      <c r="G70" s="227"/>
      <c r="H70" s="228"/>
      <c r="I70" s="228"/>
      <c r="J70" s="229"/>
      <c r="K70" s="228"/>
      <c r="L70" s="230"/>
      <c r="M70" s="231"/>
      <c r="O70" s="208"/>
    </row>
    <row r="71" spans="1:15" s="207" customFormat="1" x14ac:dyDescent="0.3">
      <c r="C71" s="232"/>
      <c r="D71" s="232"/>
      <c r="G71" s="208"/>
      <c r="H71" s="213"/>
      <c r="I71" s="208"/>
      <c r="J71" s="233"/>
      <c r="K71" s="234"/>
      <c r="L71" s="230"/>
      <c r="M71" s="230"/>
      <c r="O71" s="208"/>
    </row>
    <row r="72" spans="1:15" s="207" customFormat="1" ht="18" x14ac:dyDescent="0.35">
      <c r="C72" s="235"/>
      <c r="D72" s="235"/>
      <c r="E72" s="235"/>
      <c r="F72" s="235"/>
      <c r="G72" s="235"/>
      <c r="H72" s="213"/>
      <c r="I72" s="208"/>
      <c r="J72" s="233"/>
      <c r="K72" s="236"/>
      <c r="L72" s="208"/>
      <c r="M72" s="208"/>
      <c r="O72" s="208"/>
    </row>
    <row r="73" spans="1:15" s="207" customFormat="1" x14ac:dyDescent="0.35">
      <c r="C73" s="235"/>
      <c r="D73" s="235"/>
      <c r="E73" s="235"/>
      <c r="F73" s="235"/>
      <c r="G73" s="235"/>
      <c r="H73" s="213"/>
      <c r="I73" s="208"/>
      <c r="J73" s="233"/>
      <c r="K73" s="234"/>
      <c r="L73" s="208"/>
      <c r="M73" s="208"/>
      <c r="O73" s="208"/>
    </row>
    <row r="74" spans="1:15" s="207" customFormat="1" x14ac:dyDescent="0.35">
      <c r="C74" s="235"/>
      <c r="D74" s="235"/>
      <c r="E74" s="235"/>
      <c r="F74" s="235"/>
      <c r="G74" s="235"/>
      <c r="H74" s="213"/>
      <c r="I74" s="208"/>
      <c r="J74" s="233"/>
      <c r="K74" s="234"/>
      <c r="L74" s="208"/>
      <c r="M74" s="208"/>
      <c r="O74" s="208"/>
    </row>
    <row r="75" spans="1:15" s="207" customFormat="1" x14ac:dyDescent="0.35">
      <c r="C75" s="235"/>
      <c r="D75" s="235"/>
      <c r="E75" s="235"/>
      <c r="F75" s="235"/>
      <c r="G75" s="235"/>
      <c r="H75" s="213"/>
      <c r="I75" s="208"/>
      <c r="J75" s="233"/>
      <c r="K75" s="234"/>
      <c r="L75" s="208"/>
      <c r="M75" s="208"/>
      <c r="O75" s="208"/>
    </row>
  </sheetData>
  <sheetProtection algorithmName="SHA-512" hashValue="XDZYP5dfaJd3zyC/fe0Ijgb6SrKFACHeLANWRfjZk31hVkzUssRGG6RieH07GYlbgY/Oxs60fvQvT9VCShWY2g==" saltValue="lb5DUUVK2Dh4fHae50M+ug==" spinCount="100000" sheet="1" formatCells="0" formatColumns="0" formatRows="0"/>
  <mergeCells count="39">
    <mergeCell ref="C73:G73"/>
    <mergeCell ref="C74:G74"/>
    <mergeCell ref="C75:G75"/>
    <mergeCell ref="C66:G66"/>
    <mergeCell ref="H66:I66"/>
    <mergeCell ref="C67:K67"/>
    <mergeCell ref="H68:K68"/>
    <mergeCell ref="C71:D71"/>
    <mergeCell ref="C72:G72"/>
    <mergeCell ref="C63:G63"/>
    <mergeCell ref="H63:I63"/>
    <mergeCell ref="C64:G64"/>
    <mergeCell ref="H64:I64"/>
    <mergeCell ref="C65:G65"/>
    <mergeCell ref="H65:I65"/>
    <mergeCell ref="G57:J57"/>
    <mergeCell ref="G58:J58"/>
    <mergeCell ref="G59:J59"/>
    <mergeCell ref="C60:K60"/>
    <mergeCell ref="C62:G62"/>
    <mergeCell ref="H62:J62"/>
    <mergeCell ref="C42:F42"/>
    <mergeCell ref="C43:G43"/>
    <mergeCell ref="C52:F52"/>
    <mergeCell ref="C53:J53"/>
    <mergeCell ref="G55:J55"/>
    <mergeCell ref="G56:J56"/>
    <mergeCell ref="I12:K12"/>
    <mergeCell ref="C14:K14"/>
    <mergeCell ref="C18:F18"/>
    <mergeCell ref="C19:G19"/>
    <mergeCell ref="C30:F30"/>
    <mergeCell ref="C31:G31"/>
    <mergeCell ref="C2:K2"/>
    <mergeCell ref="C3:K3"/>
    <mergeCell ref="C5:K5"/>
    <mergeCell ref="B6:L6"/>
    <mergeCell ref="B7:L7"/>
    <mergeCell ref="C10:K10"/>
  </mergeCells>
  <printOptions horizontalCentered="1" verticalCentered="1"/>
  <pageMargins left="0.25" right="0.25" top="0.75" bottom="0.75" header="0.3" footer="0.3"/>
  <pageSetup paperSize="5" scale="4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OFERTA ECONOMICA (PROPONENTE)</vt:lpstr>
      <vt:lpstr>'OFERTA ECONOMICA (PROPONENTE)'!Área_de_impresión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Santiago Barrera</cp:lastModifiedBy>
  <dcterms:created xsi:type="dcterms:W3CDTF">2025-02-24T18:58:07Z</dcterms:created>
  <dcterms:modified xsi:type="dcterms:W3CDTF">2026-05-08T18:44:06Z</dcterms:modified>
</cp:coreProperties>
</file>