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D:\Trabajos\Trabajo\ICCU\2026\198-2026\Quipile\Obra\Docs previos\"/>
    </mc:Choice>
  </mc:AlternateContent>
  <xr:revisionPtr revIDLastSave="0" documentId="13_ncr:1_{E8B3D2E8-3D85-4698-812C-CDD81497ED3B}" xr6:coauthVersionLast="47" xr6:coauthVersionMax="47" xr10:uidLastSave="{00000000-0000-0000-0000-000000000000}"/>
  <bookViews>
    <workbookView xWindow="-108" yWindow="-108" windowWidth="23256" windowHeight="12456" activeTab="1" xr2:uid="{00000000-000D-0000-FFFF-FFFF00000000}"/>
  </bookViews>
  <sheets>
    <sheet name="Presupuesto oficial (Entidad)" sheetId="1" r:id="rId1"/>
    <sheet name="Oferta Economica (Proponente)" sheetId="7" r:id="rId2"/>
  </sheets>
  <definedNames>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1" hidden="1">'Oferta Economica (Proponente)'!$C$1:$I$101</definedName>
    <definedName name="_xlnm._FilterDatabase" localSheetId="0" hidden="1">'Presupuesto oficial (Entidad)'!$C$1:$I$101</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"C:\C-314\VOLUMENES\volfin4.mdb"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1">'Oferta Economica (Proponente)'!$A$1:$J$75</definedName>
    <definedName name="_xlnm.Print_Area" localSheetId="0">'Presupuesto oficial (Entidad)'!$A$1:$J$75</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3" i="7" l="1"/>
  <c r="I60" i="7"/>
  <c r="I59" i="7"/>
  <c r="I58" i="7"/>
  <c r="I57" i="7"/>
  <c r="I56" i="7"/>
  <c r="I55" i="7"/>
  <c r="I54" i="7"/>
  <c r="I53" i="7"/>
  <c r="I52" i="7"/>
  <c r="I51" i="7"/>
  <c r="I48" i="7"/>
  <c r="I47" i="7"/>
  <c r="I46" i="7"/>
  <c r="I45" i="7"/>
  <c r="I44" i="7"/>
  <c r="I43" i="7"/>
  <c r="I42" i="7"/>
  <c r="I41" i="7"/>
  <c r="I40" i="7"/>
  <c r="I39" i="7"/>
  <c r="I36" i="7"/>
  <c r="I35" i="7"/>
  <c r="I34" i="7"/>
  <c r="I33" i="7"/>
  <c r="I32" i="7"/>
  <c r="I31" i="7"/>
  <c r="I30" i="7"/>
  <c r="I27" i="7"/>
  <c r="I26" i="7"/>
  <c r="I25" i="7"/>
  <c r="I24" i="7"/>
  <c r="I23" i="7"/>
  <c r="I22" i="7"/>
  <c r="I21" i="7"/>
  <c r="I20" i="7"/>
  <c r="I19" i="7"/>
  <c r="I18" i="7"/>
  <c r="I17" i="7"/>
  <c r="I14" i="7"/>
  <c r="I13" i="7"/>
  <c r="I12" i="7"/>
  <c r="I11" i="7"/>
  <c r="I58" i="1"/>
  <c r="I49" i="7" l="1"/>
  <c r="I37" i="7"/>
  <c r="I61" i="7"/>
  <c r="I28" i="7"/>
  <c r="I15" i="7"/>
  <c r="I62" i="7" l="1"/>
  <c r="I64" i="7" s="1"/>
  <c r="I67" i="7" s="1"/>
  <c r="I59" i="1" l="1"/>
  <c r="I44" i="1"/>
  <c r="I45" i="1"/>
  <c r="I46" i="1"/>
  <c r="I47" i="1"/>
  <c r="I33" i="1"/>
  <c r="I34" i="1"/>
  <c r="I26" i="1"/>
  <c r="I18" i="1"/>
  <c r="I19" i="1"/>
  <c r="I20" i="1"/>
  <c r="I21" i="1"/>
  <c r="I22" i="1"/>
  <c r="I23" i="1"/>
  <c r="I24" i="1"/>
  <c r="I25" i="1"/>
  <c r="I27" i="1"/>
  <c r="I13" i="1"/>
  <c r="I12" i="1"/>
  <c r="I57" i="1"/>
  <c r="I60" i="1"/>
  <c r="I56" i="1"/>
  <c r="I55" i="1"/>
  <c r="I54" i="1"/>
  <c r="I53" i="1"/>
  <c r="I52" i="1"/>
  <c r="I51" i="1"/>
  <c r="I43" i="1"/>
  <c r="I42" i="1"/>
  <c r="I48" i="1"/>
  <c r="I41" i="1"/>
  <c r="I40" i="1"/>
  <c r="I39" i="1"/>
  <c r="I61" i="1" l="1"/>
  <c r="I49" i="1"/>
  <c r="I17" i="1" l="1"/>
  <c r="I32" i="1"/>
  <c r="I35" i="1"/>
  <c r="I31" i="1"/>
  <c r="I14" i="1"/>
  <c r="I11" i="1"/>
  <c r="I36" i="1"/>
  <c r="I30" i="1"/>
  <c r="I37" i="1" l="1"/>
  <c r="I15" i="1"/>
  <c r="I62" i="1" s="1"/>
  <c r="I28" i="1"/>
  <c r="I64" i="1" l="1"/>
  <c r="I73" i="1"/>
  <c r="I67" i="1" l="1"/>
</calcChain>
</file>

<file path=xl/sharedStrings.xml><?xml version="1.0" encoding="utf-8"?>
<sst xmlns="http://schemas.openxmlformats.org/spreadsheetml/2006/main" count="401" uniqueCount="131">
  <si>
    <t>DESCRIPCIÓN</t>
  </si>
  <si>
    <t>UND.</t>
  </si>
  <si>
    <t>CANT.</t>
  </si>
  <si>
    <t>VALOR UNITARIO</t>
  </si>
  <si>
    <t xml:space="preserve">VALOR TOTAL                                </t>
  </si>
  <si>
    <t>Subtotal</t>
  </si>
  <si>
    <t/>
  </si>
  <si>
    <t>SUMINISTRO FIGURADO Y ARMADO DE ACERO DE REFUERZO 60000 PSI</t>
  </si>
  <si>
    <t>SUBTOTAL COSTO DIRECTO</t>
  </si>
  <si>
    <t>VALOR TOTAL OBRA</t>
  </si>
  <si>
    <t>PLAN DE MANEJO DE TRAFICO</t>
  </si>
  <si>
    <t>PLAN DE ADAPTACION DE LA GUIA AMBIENTAL</t>
  </si>
  <si>
    <t>VALOR TOTAL</t>
  </si>
  <si>
    <t>M3</t>
  </si>
  <si>
    <t>KG</t>
  </si>
  <si>
    <r>
      <rPr>
        <b/>
        <sz val="16"/>
        <rFont val="Arial Narrow"/>
        <family val="2"/>
      </rPr>
      <t xml:space="preserve">NOTA 1:  </t>
    </r>
    <r>
      <rPr>
        <sz val="16"/>
        <rFont val="Arial Narrow"/>
        <family val="2"/>
      </rPr>
      <t>Se debe tener en cuenta que el PRECIO UNITARIO incluye el valor de A.I.U.</t>
    </r>
  </si>
  <si>
    <t>DESCRIPCION</t>
  </si>
  <si>
    <t>PORCENTAJE</t>
  </si>
  <si>
    <r>
      <rPr>
        <b/>
        <sz val="16"/>
        <rFont val="Arial Narrow"/>
        <family val="2"/>
      </rPr>
      <t>NOTA 2</t>
    </r>
    <r>
      <rPr>
        <sz val="16"/>
        <rFont val="Arial Narrow"/>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</si>
  <si>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</si>
  <si>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r>
      <rPr>
        <b/>
        <sz val="16"/>
        <rFont val="Arial Narrow"/>
        <family val="2"/>
      </rPr>
      <t xml:space="preserve">NOTA 3: </t>
    </r>
    <r>
      <rPr>
        <sz val="16"/>
        <rFont val="Arial Narrow"/>
        <family val="2"/>
      </rPr>
      <t>El A.I.U y su discriminación deben estar en porcentaje (%).</t>
    </r>
  </si>
  <si>
    <t>IMPREVISTO</t>
  </si>
  <si>
    <t>UTILIDAD</t>
  </si>
  <si>
    <t>TOTAL A.I.U</t>
  </si>
  <si>
    <r>
      <rPr>
        <b/>
        <sz val="16"/>
        <rFont val="Arial Narrow"/>
        <family val="2"/>
      </rPr>
      <t>NOTA 6:</t>
    </r>
    <r>
      <rPr>
        <sz val="16"/>
        <rFont val="Arial Narrow"/>
        <family val="2"/>
      </rPr>
      <t xml:space="preserve"> Para la elaboración de la presente propuesta económica, el proponente deberá tener en cuenta dentro de su análisis todos los costos inherentes al contrato generados durante la ejecución del contrato, que correponde la provisión de materiales, costos administrativos, de personal, impuestos y demás que se puedan llegar a generar en la ejecución del contrato y que no hagan parte de la fórmula de reajuste establecida para el presente proceso.</t>
    </r>
  </si>
  <si>
    <t>NO MODIFICAR</t>
  </si>
  <si>
    <t>PRESUPUESTO OFICIAL</t>
  </si>
  <si>
    <t>INSTITUTO DE CAMINOS Y CONSTRUCCIONES DE CUNDINAMARCA – ICCU</t>
  </si>
  <si>
    <t>SUBGERENCIA DE INFRAESTRUCTURA VIAL</t>
  </si>
  <si>
    <t>ESPECIFICACIÓN INVÍAS</t>
  </si>
  <si>
    <t>[Oferta del proponente]</t>
  </si>
  <si>
    <t>EXCAVACIONES VARIAS SIN CLASIFICAR (INCLUYE RETIRO DE SOBRANTES A UNA DISTANCIA MENOR DE 5 KM)</t>
  </si>
  <si>
    <t>***</t>
  </si>
  <si>
    <t>M3-KM</t>
  </si>
  <si>
    <t>Capitulo 2. ESTRUCTURA DE PAVIMENTO</t>
  </si>
  <si>
    <t>RAJÓN PARA MEJORAMIENTO DE LA SUBRASANTE</t>
  </si>
  <si>
    <t>AFIRMADO</t>
  </si>
  <si>
    <t>M2</t>
  </si>
  <si>
    <t>APU 2</t>
  </si>
  <si>
    <t>APU 3</t>
  </si>
  <si>
    <t>TUBERÍA DRENAJE PVC 110, INC TRITURADO</t>
  </si>
  <si>
    <t>MATERIAL GRANULAR FILTRANTE</t>
  </si>
  <si>
    <t>CONCRETO CLASE F, 2000 PSI PARA SOLADOS Y ATRAQUES</t>
  </si>
  <si>
    <t>A =</t>
  </si>
  <si>
    <t>I =</t>
  </si>
  <si>
    <t>U =</t>
  </si>
  <si>
    <t>A.I.U. =</t>
  </si>
  <si>
    <t>FORMULARIO 1
OFERTA ECONÓMICA</t>
  </si>
  <si>
    <t>No.</t>
  </si>
  <si>
    <t>ÍTEM</t>
  </si>
  <si>
    <t>Capitulo 1. EXPLANACIÓN Y EXCAVACIONES REPLANTEO VIA</t>
  </si>
  <si>
    <t>SUBBASE GRANULAR</t>
  </si>
  <si>
    <t>RIEGO DE IMPRIMACIÓN</t>
  </si>
  <si>
    <t>RIEGO DE LIGA CON EMULSIÓN ASFÁLTICA CRR-1</t>
  </si>
  <si>
    <t xml:space="preserve">SUMINISTRO  E  INSTALACIÓN  DE  GEOTEXTIL NT 2500 (ESTABILIZACIÓN, FILTRO Y SEPARACIÓN) </t>
  </si>
  <si>
    <t>ML</t>
  </si>
  <si>
    <t>RELLENO PARA ESTRUCTURAS</t>
  </si>
  <si>
    <t>DEMOLICIÓN CONCRETO ESTRUCTURAL (INCLUYE CARGUE Y RETIRO DE SOBRANTES A UNA DISTANCIA DE 5KM)</t>
  </si>
  <si>
    <t>UN</t>
  </si>
  <si>
    <t>DREN EN TUBERÍA PVC SANITARIA, D=4" (PUENTES)</t>
  </si>
  <si>
    <t>DEFENSA METÁLICA</t>
  </si>
  <si>
    <t>SECCIÓN FINAL DEFENSA METÁLICA</t>
  </si>
  <si>
    <t>TOPE DEFENSA METÁLICA</t>
  </si>
  <si>
    <t>SUMINISTRO E INSTALACIÓN DE CAPTAFAROS EN DEFENSA METÁLICA</t>
  </si>
  <si>
    <t>SEÑAL DE TRÁNSITO GRUPO I 0.90X0.90M, POSTE 3.5M</t>
  </si>
  <si>
    <t>ROCERÍA  (INCLUYE RETIRO DE SOBRANTES A UNA DISTANCIA DE 5 KM)</t>
  </si>
  <si>
    <t>HA</t>
  </si>
  <si>
    <r>
      <rPr>
        <b/>
        <sz val="16"/>
        <rFont val="Arial Narrow"/>
        <family val="2"/>
      </rPr>
      <t>NOTA 5:</t>
    </r>
    <r>
      <rPr>
        <sz val="16"/>
        <rFont val="Arial Narrow"/>
        <family val="2"/>
      </rPr>
      <t xml:space="preserve"> El proponente deberá adjuntar en su propuesta el Formulario 1 - Formulario de Presupuesto Oficial, debidamente diligenciado en su totalidad en formato excel. 
En caso de presentar propuesta economica en formato PDF/otro formato y Excel, primará el archivo EXCEL. En todo caso no será causal de rechazo presentar este documento en otro formato siempre y cuando cumpla con la presentacion de todos los items, cantidades y valores requeridos. No se requiere que este documento se presente firmado.
Los proponentes deben tener en cuenta la NOTA establecida en el numeral 2.3.2 del pliego de condiciones para la presentación de la oferta economica.</t>
    </r>
  </si>
  <si>
    <t>2.9</t>
  </si>
  <si>
    <t>INV 600.1</t>
  </si>
  <si>
    <t>INV 600.4</t>
  </si>
  <si>
    <t>1.1</t>
  </si>
  <si>
    <t>201P</t>
  </si>
  <si>
    <t>1.6</t>
  </si>
  <si>
    <t>EXCAVACIONES VARIAS EN MATERIAL COMÚN SECO A MANO (INCLUYE RETIRO DE SOBRANTES A UNA DISTANCIA MENOR DE 5 KM)</t>
  </si>
  <si>
    <t>TRANSPORTE DE MATERIALES PROV. DE EXLANACIÓN, CANALES, PRESTAMOS, SOBREACARREOS Y DERRUMBES</t>
  </si>
  <si>
    <t>INV 460.1</t>
  </si>
  <si>
    <t>INV 311.1</t>
  </si>
  <si>
    <t>APU 6</t>
  </si>
  <si>
    <t>APU 7</t>
  </si>
  <si>
    <t>INV 420.1</t>
  </si>
  <si>
    <t>INV 421.1</t>
  </si>
  <si>
    <t>APU 5</t>
  </si>
  <si>
    <t>4.42</t>
  </si>
  <si>
    <t>INV 673.1</t>
  </si>
  <si>
    <t>FRESADO CONCRETO ASFÁLTICO (E=5-15 cm)</t>
  </si>
  <si>
    <t xml:space="preserve">BASE GRANULAR </t>
  </si>
  <si>
    <t>MEZCLA DENSA EN CALIENTE TIPO MDC-19 (INCLUYE CEMENTO ASFÁLTICO)</t>
  </si>
  <si>
    <t>SUMINISTRO E INSTALACIÓN DE GEOTEXTIL NT 2500 (ESTABILIZACIÓN, FILTRO Y SEPARACIÓN)</t>
  </si>
  <si>
    <t>M</t>
  </si>
  <si>
    <t>Capitulo 3. OBRAS DE ARTE (ALCANTARILLAS)</t>
  </si>
  <si>
    <t>APU 1</t>
  </si>
  <si>
    <t>4.24</t>
  </si>
  <si>
    <t>630.6-07</t>
  </si>
  <si>
    <t>4.48</t>
  </si>
  <si>
    <t>661.1-07</t>
  </si>
  <si>
    <t>4.52</t>
  </si>
  <si>
    <t>640-22</t>
  </si>
  <si>
    <t>CONCRETOS CLASE D, f´c =4000 psi (bases)</t>
  </si>
  <si>
    <t>CONCRETOS CLASE D, f´c =4000 psi (elevaciones)</t>
  </si>
  <si>
    <t>SUMINISTRO E INSTALACIÓN DE TUBERÍA DE CONCRETO REFORZADO Ø=36" CLASE I, INCLUYE EMBOQUILLADA</t>
  </si>
  <si>
    <t>Capitulo 4. OBRAS DE ESTABILIZACION</t>
  </si>
  <si>
    <t>INV 621.1</t>
  </si>
  <si>
    <t>INV 630.6</t>
  </si>
  <si>
    <t>INV 630.4</t>
  </si>
  <si>
    <t>INV 640.1</t>
  </si>
  <si>
    <t>3.11</t>
  </si>
  <si>
    <t>4.23.</t>
  </si>
  <si>
    <t>PILOTE EN CONCRETO DE 3000 PSI, DIÁMETRO 1.5M. CONSTRUCCIÓN MANUAL (INCLUYE EXCAVACION EN CUALQUIER TIPO DE MATERIAL, REFUERZO Y ANILLOS)</t>
  </si>
  <si>
    <t>CONCRETOS CLASE D, f´c =4000 psi (BASES)</t>
  </si>
  <si>
    <t>CONCRETOS CLASE D, f´c =4000 PSI (ELEVACIONES)</t>
  </si>
  <si>
    <t>Capitulo 5. SEGURIDAD VIAL</t>
  </si>
  <si>
    <t>INV 700.1</t>
  </si>
  <si>
    <t>6.6.</t>
  </si>
  <si>
    <t>INV 801.4</t>
  </si>
  <si>
    <t>INV 801.6</t>
  </si>
  <si>
    <t>5.6.</t>
  </si>
  <si>
    <t>INV 701.1</t>
  </si>
  <si>
    <t>INV 730.1</t>
  </si>
  <si>
    <t>INV 730.2</t>
  </si>
  <si>
    <t>INV 730.3</t>
  </si>
  <si>
    <t>APU 4</t>
  </si>
  <si>
    <t>INV 801.1</t>
  </si>
  <si>
    <t>LINEAS DE DEMARCACION CON PINTURA EN FRIO</t>
  </si>
  <si>
    <t>UND</t>
  </si>
  <si>
    <t xml:space="preserve"> LIMPIEZA A MANO DE CUNETAS EN CONCRETO (INCLUYE RETIRO DE SOBRANTES A UNA DISTANCIA DE 5 KM)</t>
  </si>
  <si>
    <t>LIMPIEZA DE ALCANTARILLAS CON DIÁMETRO MENOR O IGUAL A Ø= 36",  INCLUYE RECTIFICACIÓN DE DESCOLES Y RETIRO DE SOBRANTES A UNA DISTANCIA DE 5 KM</t>
  </si>
  <si>
    <t xml:space="preserve"> SUMINISTRO E INSTALACIÓN DE TACHAS REFLECTIVAS UNIDIRECCIONALES</t>
  </si>
  <si>
    <t>MEJORAMIENTO Y REHABILITACION DE LA VÍA QUE DESDE EL CASCO URBANO DEL MUNICIPIO DE QUIPILE CONDUCE AL SECTOR TABACAL, MUNICIPIO DE QUIPILE, DEPARTAMENTO DE CUNDINAMARCA.</t>
  </si>
  <si>
    <r>
      <rPr>
        <b/>
        <sz val="16"/>
        <rFont val="Arial Narrow"/>
        <family val="2"/>
      </rPr>
      <t>NOTA 4</t>
    </r>
    <r>
      <rPr>
        <sz val="16"/>
        <rFont val="Arial Narrow"/>
        <family val="2"/>
      </rPr>
      <t xml:space="preserve">: Los siguientes ITEMS del presupuesto son INMODIFICABLES, so pena de incurrir en causal de rechazo:  "PLAN DE MANEJO DE TRAFICO" y "PLAN DE ADAPTACION DE LA GUIA AMBIENTAL" </t>
    </r>
  </si>
  <si>
    <t xml:space="preserve">CUNETA DE CONCRETO 3500 PSI FUNDIDA EN EL LUGAR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</si>
</sst>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 #,##0;[Red]\-&quot;$&quot;\ #,##0"/>
    <numFmt numFmtId="8" formatCode="&quot;$&quot;\ #,##0.00;[Red]\-&quot;$&quot;\ #,##0.00"/>
    <numFmt numFmtId="164" formatCode="_ * #,##0.00_ ;_ * \-#,##0.00_ ;_ * &quot;-&quot;??_ ;_ @_ "/>
    <numFmt numFmtId="165" formatCode="_ &quot;$&quot;\ * #,##0_ ;_ &quot;$&quot;\ * \-#,##0_ ;_ &quot;$&quot;\ * &quot;-&quot;_ ;_ @_ "/>
    <numFmt numFmtId="166" formatCode="_-&quot;$&quot;* #,##0_-;\-&quot;$&quot;* #,##0_-;_-&quot;$&quot;* &quot;-&quot;_-;_-@_-"/>
    <numFmt numFmtId="167" formatCode="_-&quot;$&quot;\ * #,##0.00_-;\-&quot;$&quot;\ * #,##0.00_-;_-&quot;$&quot;\ * &quot;-&quot;_-;_-@_-"/>
    <numFmt numFmtId="168" formatCode="&quot;$&quot;\ #,##0.00"/>
    <numFmt numFmtId="169" formatCode="_-[$$-240A]* #,##0.00_-;\-[$$-240A]* #,##0.00_-;_-[$$-240A]* &quot;-&quot;??_-;_-@_-"/>
    <numFmt numFmtId="170" formatCode="_-&quot;$&quot;* #,##0.00_-;\-&quot;$&quot;* #,##0.00_-;_-&quot;$&quot;* &quot;-&quot;??_-;_-@_-"/>
    <numFmt numFmtId="171" formatCode="&quot;$&quot;\ #,##0.00;[Red]&quot;$&quot;\ \-#,##0.00"/>
    <numFmt numFmtId="172" formatCode="&quot;$&quot;\ #,##0.00_);\(&quot;$&quot;\ #,##0.00\)"/>
    <numFmt numFmtId="173" formatCode="_-&quot;$&quot;* #,##0.00_-;\-&quot;$&quot;* #,##0.00_-;_-&quot;$&quot;* &quot;-&quot;_-;_-@_-"/>
    <numFmt numFmtId="174" formatCode="\$\ #,##0"/>
    <numFmt numFmtId="175" formatCode="0.0%"/>
    <numFmt numFmtId="176" formatCode="0.0"/>
  </numFmts>
  <fonts count="21" x14ac:knownFonts="1">
    <font>
      <sz val="11"/>
      <color theme="1"/>
      <name val="Aptos Narrow"/>
      <family val="2"/>
      <scheme val="minor"/>
    </font>
    <font>
      <sz val="11"/>
      <color theme="1"/>
      <name val="Aptos Narrow"/>
      <family val="2"/>
      <scheme val="minor"/>
    </font>
    <font>
      <sz val="12"/>
      <name val="Arial Narrow"/>
      <family val="2"/>
    </font>
    <font>
      <sz val="14"/>
      <name val="Arial Narrow"/>
      <family val="2"/>
    </font>
    <font>
      <sz val="10"/>
      <name val="Arial"/>
      <family val="2"/>
    </font>
    <font>
      <b/>
      <sz val="22"/>
      <name val="Arial Narrow"/>
      <family val="2"/>
    </font>
    <font>
      <b/>
      <sz val="20"/>
      <name val="Arial Narrow"/>
      <family val="2"/>
    </font>
    <font>
      <b/>
      <sz val="18"/>
      <name val="Arial Narrow"/>
      <family val="2"/>
    </font>
    <font>
      <b/>
      <sz val="16"/>
      <color rgb="FFFF0000"/>
      <name val="Arial Narrow"/>
      <family val="2"/>
    </font>
    <font>
      <b/>
      <sz val="14"/>
      <color rgb="FFFF0000"/>
      <name val="Arial Narrow"/>
      <family val="2"/>
    </font>
    <font>
      <b/>
      <i/>
      <sz val="14"/>
      <name val="Arial Narrow"/>
      <family val="2"/>
    </font>
    <font>
      <b/>
      <sz val="20"/>
      <color rgb="FFFF0000"/>
      <name val="Arial Narrow"/>
      <family val="2"/>
    </font>
    <font>
      <b/>
      <sz val="14"/>
      <name val="Arial Narrow"/>
      <family val="2"/>
    </font>
    <font>
      <u/>
      <sz val="10"/>
      <color indexed="12"/>
      <name val="Arial"/>
      <family val="2"/>
    </font>
    <font>
      <sz val="14"/>
      <color indexed="12"/>
      <name val="Arial"/>
      <family val="2"/>
    </font>
    <font>
      <sz val="11"/>
      <name val="Arial Narrow"/>
      <family val="2"/>
    </font>
    <font>
      <sz val="22"/>
      <name val="Arial Narrow"/>
      <family val="2"/>
    </font>
    <font>
      <sz val="16"/>
      <name val="Arial Narrow"/>
      <family val="2"/>
    </font>
    <font>
      <b/>
      <sz val="16"/>
      <name val="Arial Narrow"/>
      <family val="2"/>
    </font>
    <font>
      <sz val="20"/>
      <name val="Arial Narrow"/>
      <family val="2"/>
    </font>
    <font>
      <sz val="8"/>
      <name val="Aptos Narrow"/>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00"/>
      </patternFill>
    </fill>
    <fill>
      <patternFill patternType="solid">
        <fgColor rgb="FFBEBEBE"/>
      </patternFill>
    </fill>
    <fill>
      <patternFill patternType="solid">
        <fgColor theme="2" tint="-9.9978637043366805E-2"/>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auto="1"/>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s>
  <cellStyleXfs count="14">
    <xf numFmtId="0" fontId="0" fillId="0" borderId="0"/>
    <xf numFmtId="170"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xf numFmtId="164" fontId="4" fillId="0" borderId="0" applyFont="0" applyFill="0" applyBorder="0" applyAlignment="0" applyProtection="0"/>
    <xf numFmtId="0" fontId="1" fillId="0" borderId="0"/>
    <xf numFmtId="0" fontId="4" fillId="0" borderId="0"/>
    <xf numFmtId="0" fontId="4" fillId="0" borderId="0"/>
    <xf numFmtId="0" fontId="13" fillId="0" borderId="0" applyNumberFormat="0" applyFill="0" applyBorder="0" applyAlignment="0" applyProtection="0">
      <alignment vertical="top"/>
      <protection locked="0"/>
    </xf>
    <xf numFmtId="165" fontId="4" fillId="0" borderId="0" applyFont="0" applyFill="0" applyBorder="0" applyAlignment="0" applyProtection="0"/>
    <xf numFmtId="0" fontId="4" fillId="0" borderId="0"/>
    <xf numFmtId="171" fontId="4" fillId="0" borderId="0" applyFont="0" applyFill="0" applyBorder="0" applyAlignment="0" applyProtection="0"/>
    <xf numFmtId="0" fontId="4" fillId="0" borderId="0"/>
  </cellStyleXfs>
  <cellXfs count="157">
    <xf numFmtId="0" fontId="0" fillId="0" borderId="0" xfId="0"/>
    <xf numFmtId="164" fontId="2" fillId="0" borderId="0" xfId="5" applyFont="1" applyFill="1" applyAlignment="1" applyProtection="1">
      <alignment horizontal="center" vertical="center"/>
    </xf>
    <xf numFmtId="0" fontId="14" fillId="0" borderId="17" xfId="9" applyFont="1" applyFill="1" applyBorder="1" applyAlignment="1" applyProtection="1">
      <alignment horizontal="center" vertical="center"/>
    </xf>
    <xf numFmtId="4" fontId="3" fillId="0" borderId="18" xfId="10" applyNumberFormat="1" applyFont="1" applyFill="1" applyBorder="1" applyAlignment="1" applyProtection="1">
      <alignment horizontal="center" vertical="center" wrapText="1"/>
    </xf>
    <xf numFmtId="167" fontId="3" fillId="0" borderId="19" xfId="2" applyNumberFormat="1" applyFont="1" applyFill="1" applyBorder="1" applyAlignment="1" applyProtection="1">
      <alignment horizontal="right" vertical="center" wrapText="1"/>
    </xf>
    <xf numFmtId="4" fontId="3" fillId="0" borderId="0" xfId="10" applyNumberFormat="1" applyFont="1" applyFill="1" applyBorder="1" applyAlignment="1" applyProtection="1">
      <alignment horizontal="center" vertical="center" wrapText="1"/>
    </xf>
    <xf numFmtId="172" fontId="3" fillId="0" borderId="0" xfId="12" applyNumberFormat="1" applyFont="1" applyFill="1" applyBorder="1" applyAlignment="1" applyProtection="1">
      <alignment horizontal="right" vertical="center" wrapText="1"/>
    </xf>
    <xf numFmtId="168" fontId="12" fillId="0" borderId="0" xfId="10" applyNumberFormat="1" applyFont="1" applyFill="1" applyBorder="1" applyAlignment="1" applyProtection="1">
      <alignment horizontal="right" vertical="center"/>
    </xf>
    <xf numFmtId="0" fontId="14" fillId="3" borderId="17" xfId="9" applyFont="1" applyFill="1" applyBorder="1" applyAlignment="1" applyProtection="1">
      <alignment horizontal="center" vertical="center"/>
    </xf>
    <xf numFmtId="4" fontId="3" fillId="3" borderId="18" xfId="10" applyNumberFormat="1" applyFont="1" applyFill="1" applyBorder="1" applyAlignment="1" applyProtection="1">
      <alignment horizontal="center" vertical="center" wrapText="1"/>
    </xf>
    <xf numFmtId="170" fontId="3" fillId="3" borderId="18" xfId="1" applyFont="1" applyFill="1" applyBorder="1" applyAlignment="1" applyProtection="1">
      <alignment horizontal="right" vertical="center" wrapText="1"/>
    </xf>
    <xf numFmtId="0" fontId="14" fillId="3" borderId="20" xfId="9" applyFont="1" applyFill="1" applyBorder="1" applyAlignment="1" applyProtection="1">
      <alignment horizontal="center" vertical="center"/>
    </xf>
    <xf numFmtId="4" fontId="3" fillId="3" borderId="21" xfId="10" applyNumberFormat="1" applyFont="1" applyFill="1" applyBorder="1" applyAlignment="1" applyProtection="1">
      <alignment horizontal="center" vertical="center" wrapText="1"/>
    </xf>
    <xf numFmtId="4" fontId="3" fillId="0" borderId="7" xfId="10" applyNumberFormat="1" applyFont="1" applyFill="1" applyBorder="1" applyAlignment="1" applyProtection="1">
      <alignment horizontal="center" vertical="center" wrapText="1"/>
    </xf>
    <xf numFmtId="170" fontId="3" fillId="3" borderId="21" xfId="1" applyFont="1" applyFill="1" applyBorder="1" applyAlignment="1" applyProtection="1">
      <alignment horizontal="right" vertical="center" wrapText="1"/>
    </xf>
    <xf numFmtId="170" fontId="3" fillId="0" borderId="33" xfId="1" applyFont="1" applyFill="1" applyBorder="1" applyAlignment="1" applyProtection="1">
      <alignment horizontal="right" vertical="center" wrapText="1"/>
    </xf>
    <xf numFmtId="0" fontId="14" fillId="0" borderId="12" xfId="9" applyFont="1" applyFill="1" applyBorder="1" applyAlignment="1" applyProtection="1">
      <alignment horizontal="center" vertical="center"/>
    </xf>
    <xf numFmtId="4" fontId="3" fillId="0" borderId="13" xfId="10" applyNumberFormat="1" applyFont="1" applyFill="1" applyBorder="1" applyAlignment="1" applyProtection="1">
      <alignment horizontal="center" vertical="center" wrapText="1"/>
    </xf>
    <xf numFmtId="170" fontId="3" fillId="0" borderId="13" xfId="1" applyFont="1" applyFill="1" applyBorder="1" applyAlignment="1" applyProtection="1">
      <alignment horizontal="right" vertical="center" wrapText="1"/>
    </xf>
    <xf numFmtId="170" fontId="3" fillId="0" borderId="18" xfId="1" applyFont="1" applyFill="1" applyBorder="1" applyAlignment="1" applyProtection="1">
      <alignment horizontal="right" vertical="center" wrapText="1"/>
    </xf>
    <xf numFmtId="8" fontId="3" fillId="0" borderId="19" xfId="2" applyNumberFormat="1" applyFont="1" applyFill="1" applyBorder="1" applyAlignment="1" applyProtection="1">
      <alignment horizontal="right" vertical="center" wrapText="1"/>
    </xf>
    <xf numFmtId="170" fontId="12" fillId="7" borderId="2" xfId="1" applyFont="1" applyFill="1" applyBorder="1" applyAlignment="1" applyProtection="1">
      <alignment horizontal="center" vertical="center"/>
    </xf>
    <xf numFmtId="170" fontId="12" fillId="2" borderId="2" xfId="1" applyFont="1" applyFill="1" applyBorder="1" applyAlignment="1" applyProtection="1">
      <alignment horizontal="center" vertical="center"/>
    </xf>
    <xf numFmtId="170" fontId="12" fillId="2" borderId="10" xfId="1" applyFont="1" applyFill="1" applyBorder="1" applyAlignment="1" applyProtection="1">
      <alignment horizontal="center" vertical="center"/>
    </xf>
    <xf numFmtId="175" fontId="19" fillId="6" borderId="19" xfId="3" applyNumberFormat="1" applyFont="1" applyFill="1" applyBorder="1" applyAlignment="1" applyProtection="1">
      <alignment horizontal="center" vertical="center" shrinkToFit="1"/>
    </xf>
    <xf numFmtId="168" fontId="12" fillId="0" borderId="34" xfId="10" applyNumberFormat="1" applyFont="1" applyFill="1" applyBorder="1" applyAlignment="1" applyProtection="1">
      <alignment horizontal="right" vertical="center"/>
    </xf>
    <xf numFmtId="167" fontId="3" fillId="0" borderId="22" xfId="2" applyNumberFormat="1" applyFont="1" applyFill="1" applyBorder="1" applyAlignment="1" applyProtection="1">
      <alignment horizontal="right" vertical="center" wrapText="1"/>
    </xf>
    <xf numFmtId="167" fontId="3" fillId="7" borderId="34" xfId="2" applyNumberFormat="1" applyFont="1" applyFill="1" applyBorder="1" applyAlignment="1" applyProtection="1">
      <alignment horizontal="right" vertical="center" wrapText="1"/>
    </xf>
    <xf numFmtId="167" fontId="3" fillId="0" borderId="35" xfId="2" applyNumberFormat="1" applyFont="1" applyFill="1" applyBorder="1" applyAlignment="1" applyProtection="1">
      <alignment horizontal="right" vertical="center" wrapText="1"/>
    </xf>
    <xf numFmtId="0" fontId="14" fillId="0" borderId="36" xfId="9" applyFont="1" applyFill="1" applyBorder="1" applyAlignment="1" applyProtection="1">
      <alignment horizontal="center" vertical="center"/>
    </xf>
    <xf numFmtId="175" fontId="19" fillId="6" borderId="19" xfId="3" applyNumberFormat="1" applyFont="1" applyFill="1" applyBorder="1" applyAlignment="1" applyProtection="1">
      <alignment horizontal="center" vertical="center" shrinkToFit="1"/>
      <protection locked="0"/>
    </xf>
    <xf numFmtId="6" fontId="2" fillId="0" borderId="0" xfId="5" applyNumberFormat="1" applyFont="1" applyFill="1" applyAlignment="1" applyProtection="1">
      <alignment horizontal="center" vertical="center"/>
    </xf>
    <xf numFmtId="164" fontId="9" fillId="0" borderId="0" xfId="5" applyFont="1" applyFill="1" applyAlignment="1" applyProtection="1">
      <alignment horizontal="left" vertical="center"/>
    </xf>
    <xf numFmtId="6" fontId="2" fillId="0" borderId="0" xfId="1" applyNumberFormat="1" applyFont="1" applyFill="1" applyAlignment="1" applyProtection="1">
      <alignment horizontal="center" vertical="center"/>
    </xf>
    <xf numFmtId="164" fontId="2" fillId="0" borderId="0" xfId="5" applyFont="1" applyFill="1" applyAlignment="1" applyProtection="1">
      <alignment horizontal="left" vertical="center"/>
    </xf>
    <xf numFmtId="4" fontId="3" fillId="0" borderId="37" xfId="10" applyNumberFormat="1" applyFont="1" applyFill="1" applyBorder="1" applyAlignment="1" applyProtection="1">
      <alignment horizontal="center" vertical="center" wrapText="1"/>
    </xf>
    <xf numFmtId="170" fontId="3" fillId="0" borderId="37" xfId="1" applyFont="1" applyFill="1" applyBorder="1" applyAlignment="1" applyProtection="1">
      <alignment horizontal="right" vertical="center" wrapText="1"/>
    </xf>
    <xf numFmtId="2" fontId="14" fillId="3" borderId="17" xfId="9" applyNumberFormat="1" applyFont="1" applyFill="1" applyBorder="1" applyAlignment="1" applyProtection="1">
      <alignment horizontal="center" vertical="center"/>
    </xf>
    <xf numFmtId="2" fontId="14" fillId="3" borderId="20" xfId="9" applyNumberFormat="1" applyFont="1" applyFill="1" applyBorder="1" applyAlignment="1" applyProtection="1">
      <alignment horizontal="center" vertical="center"/>
    </xf>
    <xf numFmtId="2" fontId="14" fillId="0" borderId="17" xfId="9" applyNumberFormat="1" applyFont="1" applyFill="1" applyBorder="1" applyAlignment="1" applyProtection="1">
      <alignment horizontal="center" vertical="center"/>
    </xf>
    <xf numFmtId="0" fontId="2" fillId="0" borderId="0" xfId="4" applyFont="1" applyProtection="1"/>
    <xf numFmtId="0" fontId="3" fillId="0" borderId="0" xfId="4" applyFont="1" applyAlignment="1" applyProtection="1">
      <alignment horizontal="center" vertical="center"/>
    </xf>
    <xf numFmtId="0" fontId="2" fillId="0" borderId="0" xfId="4" applyFont="1" applyAlignment="1" applyProtection="1">
      <alignment horizontal="center" vertical="center"/>
    </xf>
    <xf numFmtId="0" fontId="5" fillId="0" borderId="1" xfId="6" applyFont="1" applyBorder="1" applyProtection="1"/>
    <xf numFmtId="0" fontId="5" fillId="0" borderId="2" xfId="6" applyFont="1" applyBorder="1" applyProtection="1"/>
    <xf numFmtId="0" fontId="5" fillId="0" borderId="2" xfId="6" applyFont="1" applyBorder="1" applyAlignment="1" applyProtection="1">
      <alignment horizontal="center"/>
    </xf>
    <xf numFmtId="0" fontId="5" fillId="0" borderId="3" xfId="6" applyFont="1" applyBorder="1" applyProtection="1"/>
    <xf numFmtId="0" fontId="6" fillId="0" borderId="4" xfId="6" applyFont="1" applyBorder="1" applyProtection="1"/>
    <xf numFmtId="0" fontId="6" fillId="0" borderId="0" xfId="6" applyFont="1" applyProtection="1"/>
    <xf numFmtId="0" fontId="6" fillId="0" borderId="0" xfId="6" applyFont="1" applyAlignment="1" applyProtection="1">
      <alignment horizontal="center"/>
    </xf>
    <xf numFmtId="0" fontId="6" fillId="0" borderId="5" xfId="6" applyFont="1" applyBorder="1" applyProtection="1"/>
    <xf numFmtId="0" fontId="7" fillId="0" borderId="4" xfId="6" applyFont="1" applyBorder="1" applyAlignment="1" applyProtection="1">
      <alignment vertical="center"/>
    </xf>
    <xf numFmtId="0" fontId="7" fillId="0" borderId="0" xfId="6" applyFont="1" applyAlignment="1" applyProtection="1">
      <alignment vertical="center"/>
    </xf>
    <xf numFmtId="0" fontId="6" fillId="0" borderId="0" xfId="6" applyFont="1" applyAlignment="1" applyProtection="1">
      <alignment horizontal="center" vertical="center"/>
    </xf>
    <xf numFmtId="0" fontId="7" fillId="0" borderId="5" xfId="6" applyFont="1" applyBorder="1" applyAlignment="1" applyProtection="1">
      <alignment vertical="center"/>
    </xf>
    <xf numFmtId="0" fontId="2" fillId="0" borderId="0" xfId="4" applyFont="1" applyAlignment="1" applyProtection="1">
      <alignment vertical="center"/>
    </xf>
    <xf numFmtId="0" fontId="8" fillId="0" borderId="4" xfId="6" applyFont="1" applyBorder="1" applyAlignment="1" applyProtection="1">
      <alignment vertical="center"/>
    </xf>
    <xf numFmtId="0" fontId="9" fillId="0" borderId="0" xfId="6" applyFont="1" applyAlignment="1" applyProtection="1">
      <alignment horizontal="center" vertical="center"/>
    </xf>
    <xf numFmtId="164" fontId="5" fillId="0" borderId="0" xfId="6" applyNumberFormat="1" applyFont="1" applyAlignment="1" applyProtection="1">
      <alignment horizontal="center" vertical="center" wrapText="1"/>
    </xf>
    <xf numFmtId="0" fontId="8" fillId="0" borderId="5" xfId="6" applyFont="1" applyBorder="1" applyAlignment="1" applyProtection="1">
      <alignment vertical="center"/>
    </xf>
    <xf numFmtId="0" fontId="2" fillId="0" borderId="6" xfId="7" applyFont="1" applyBorder="1" applyAlignment="1" applyProtection="1">
      <alignment horizontal="center"/>
    </xf>
    <xf numFmtId="0" fontId="10" fillId="0" borderId="7" xfId="7" applyFont="1" applyBorder="1" applyAlignment="1" applyProtection="1">
      <alignment horizontal="center" vertical="center" wrapText="1"/>
    </xf>
    <xf numFmtId="0" fontId="11" fillId="0" borderId="7" xfId="7" applyFont="1" applyBorder="1" applyAlignment="1" applyProtection="1">
      <alignment vertical="center" wrapText="1"/>
    </xf>
    <xf numFmtId="0" fontId="2" fillId="0" borderId="8" xfId="7" applyFont="1" applyBorder="1" applyProtection="1"/>
    <xf numFmtId="0" fontId="12" fillId="2" borderId="9" xfId="7" applyFont="1" applyFill="1" applyBorder="1" applyAlignment="1" applyProtection="1">
      <alignment vertical="center"/>
    </xf>
    <xf numFmtId="0" fontId="12" fillId="2" borderId="10" xfId="7" applyFont="1" applyFill="1" applyBorder="1" applyAlignment="1" applyProtection="1">
      <alignment vertical="center"/>
    </xf>
    <xf numFmtId="0" fontId="12" fillId="2" borderId="11" xfId="7" applyFont="1" applyFill="1" applyBorder="1" applyAlignment="1" applyProtection="1">
      <alignment vertical="center"/>
    </xf>
    <xf numFmtId="0" fontId="2" fillId="0" borderId="0" xfId="4" applyFont="1" applyAlignment="1" applyProtection="1">
      <alignment horizontal="center"/>
    </xf>
    <xf numFmtId="0" fontId="12" fillId="3" borderId="12" xfId="7" applyFont="1" applyFill="1" applyBorder="1" applyAlignment="1" applyProtection="1">
      <alignment horizontal="center" vertical="center" wrapText="1"/>
    </xf>
    <xf numFmtId="0" fontId="12" fillId="3" borderId="13" xfId="7" applyFont="1" applyFill="1" applyBorder="1" applyAlignment="1" applyProtection="1">
      <alignment horizontal="center" vertical="center" wrapText="1"/>
    </xf>
    <xf numFmtId="0" fontId="12" fillId="0" borderId="13" xfId="8" applyFont="1" applyBorder="1" applyAlignment="1" applyProtection="1">
      <alignment horizontal="center" vertical="center" wrapText="1"/>
    </xf>
    <xf numFmtId="0" fontId="12" fillId="3" borderId="14" xfId="7" applyFont="1" applyFill="1" applyBorder="1" applyAlignment="1" applyProtection="1">
      <alignment horizontal="center" vertical="center" wrapText="1"/>
    </xf>
    <xf numFmtId="4" fontId="12" fillId="3" borderId="13" xfId="7" applyNumberFormat="1" applyFont="1" applyFill="1" applyBorder="1" applyAlignment="1" applyProtection="1">
      <alignment horizontal="center" vertical="center" wrapText="1"/>
    </xf>
    <xf numFmtId="4" fontId="12" fillId="3" borderId="15" xfId="7" applyNumberFormat="1" applyFont="1" applyFill="1" applyBorder="1" applyAlignment="1" applyProtection="1">
      <alignment horizontal="center" vertical="center" wrapText="1"/>
    </xf>
    <xf numFmtId="0" fontId="12" fillId="7" borderId="1" xfId="7" applyFont="1" applyFill="1" applyBorder="1" applyAlignment="1" applyProtection="1">
      <alignment vertical="center"/>
    </xf>
    <xf numFmtId="0" fontId="12" fillId="7" borderId="2" xfId="7" applyFont="1" applyFill="1" applyBorder="1" applyAlignment="1" applyProtection="1">
      <alignment vertical="center"/>
    </xf>
    <xf numFmtId="0" fontId="12" fillId="7" borderId="2" xfId="7" applyFont="1" applyFill="1" applyBorder="1" applyAlignment="1" applyProtection="1">
      <alignment horizontal="center" vertical="center"/>
    </xf>
    <xf numFmtId="0" fontId="12" fillId="7" borderId="10" xfId="7" applyFont="1" applyFill="1" applyBorder="1" applyAlignment="1" applyProtection="1">
      <alignment vertical="center"/>
    </xf>
    <xf numFmtId="0" fontId="12" fillId="7" borderId="11" xfId="7" applyFont="1" applyFill="1" applyBorder="1" applyAlignment="1" applyProtection="1">
      <alignment vertical="center"/>
    </xf>
    <xf numFmtId="0" fontId="3" fillId="3" borderId="18" xfId="8" applyFont="1" applyFill="1" applyBorder="1" applyAlignment="1" applyProtection="1">
      <alignment horizontal="center" vertical="center" wrapText="1"/>
    </xf>
    <xf numFmtId="0" fontId="3" fillId="3" borderId="18" xfId="8" applyFont="1" applyFill="1" applyBorder="1" applyAlignment="1" applyProtection="1">
      <alignment horizontal="justify" vertical="center" wrapText="1"/>
    </xf>
    <xf numFmtId="0" fontId="3" fillId="0" borderId="6" xfId="7" applyFont="1" applyBorder="1" applyAlignment="1" applyProtection="1">
      <alignment horizontal="left" vertical="center"/>
    </xf>
    <xf numFmtId="0" fontId="3" fillId="0" borderId="7" xfId="13" applyFont="1" applyBorder="1" applyAlignment="1" applyProtection="1">
      <alignment horizontal="center" vertical="center"/>
    </xf>
    <xf numFmtId="0" fontId="3" fillId="0" borderId="7" xfId="13" applyFont="1" applyBorder="1" applyAlignment="1" applyProtection="1">
      <alignment horizontal="left" vertical="center" wrapText="1"/>
    </xf>
    <xf numFmtId="2" fontId="3" fillId="0" borderId="13" xfId="8" applyNumberFormat="1" applyFont="1" applyBorder="1" applyAlignment="1" applyProtection="1">
      <alignment horizontal="center" vertical="center" wrapText="1"/>
    </xf>
    <xf numFmtId="0" fontId="3" fillId="0" borderId="13" xfId="8" applyFont="1" applyBorder="1" applyAlignment="1" applyProtection="1">
      <alignment horizontal="center" vertical="center" wrapText="1"/>
    </xf>
    <xf numFmtId="0" fontId="3" fillId="3" borderId="13" xfId="8" applyFont="1" applyFill="1" applyBorder="1" applyAlignment="1" applyProtection="1">
      <alignment horizontal="justify" vertical="center" wrapText="1"/>
    </xf>
    <xf numFmtId="0" fontId="3" fillId="3" borderId="13" xfId="8" applyFont="1" applyFill="1" applyBorder="1" applyAlignment="1" applyProtection="1">
      <alignment horizontal="center" vertical="center" wrapText="1"/>
    </xf>
    <xf numFmtId="8" fontId="3" fillId="0" borderId="16" xfId="7" applyNumberFormat="1" applyFont="1" applyBorder="1" applyAlignment="1" applyProtection="1">
      <alignment vertical="center"/>
    </xf>
    <xf numFmtId="2" fontId="3" fillId="0" borderId="37" xfId="8" applyNumberFormat="1" applyFont="1" applyBorder="1" applyAlignment="1" applyProtection="1">
      <alignment horizontal="center" vertical="center" wrapText="1"/>
    </xf>
    <xf numFmtId="0" fontId="3" fillId="0" borderId="37" xfId="8" applyFont="1" applyBorder="1" applyAlignment="1" applyProtection="1">
      <alignment horizontal="center" vertical="center" wrapText="1"/>
    </xf>
    <xf numFmtId="0" fontId="3" fillId="3" borderId="37" xfId="8" applyFont="1" applyFill="1" applyBorder="1" applyAlignment="1" applyProtection="1">
      <alignment horizontal="justify" vertical="center" wrapText="1"/>
    </xf>
    <xf numFmtId="0" fontId="3" fillId="3" borderId="37" xfId="8" applyFont="1" applyFill="1" applyBorder="1" applyAlignment="1" applyProtection="1">
      <alignment horizontal="center" vertical="center" wrapText="1"/>
    </xf>
    <xf numFmtId="176" fontId="3" fillId="0" borderId="18" xfId="8" applyNumberFormat="1" applyFont="1" applyBorder="1" applyAlignment="1" applyProtection="1">
      <alignment horizontal="center" vertical="center" wrapText="1"/>
    </xf>
    <xf numFmtId="0" fontId="3" fillId="0" borderId="18" xfId="8" applyFont="1" applyBorder="1" applyAlignment="1" applyProtection="1">
      <alignment horizontal="center" vertical="center" wrapText="1"/>
    </xf>
    <xf numFmtId="0" fontId="3" fillId="0" borderId="18" xfId="8" applyFont="1" applyBorder="1" applyAlignment="1" applyProtection="1">
      <alignment horizontal="justify" vertical="center" wrapText="1"/>
    </xf>
    <xf numFmtId="2" fontId="3" fillId="0" borderId="18" xfId="8" applyNumberFormat="1" applyFont="1" applyBorder="1" applyAlignment="1" applyProtection="1">
      <alignment horizontal="center" vertical="center" wrapText="1"/>
    </xf>
    <xf numFmtId="176" fontId="3" fillId="0" borderId="18" xfId="7" applyNumberFormat="1" applyFont="1" applyBorder="1" applyAlignment="1" applyProtection="1">
      <alignment horizontal="center" vertical="center"/>
    </xf>
    <xf numFmtId="0" fontId="3" fillId="0" borderId="18" xfId="13" applyFont="1" applyBorder="1" applyAlignment="1" applyProtection="1">
      <alignment horizontal="center" vertical="center"/>
    </xf>
    <xf numFmtId="2" fontId="3" fillId="0" borderId="18" xfId="7" applyNumberFormat="1" applyFont="1" applyBorder="1" applyAlignment="1" applyProtection="1">
      <alignment horizontal="center" vertical="center"/>
    </xf>
    <xf numFmtId="8" fontId="3" fillId="0" borderId="19" xfId="7" applyNumberFormat="1" applyFont="1" applyBorder="1" applyAlignment="1" applyProtection="1">
      <alignment vertical="center"/>
    </xf>
    <xf numFmtId="0" fontId="12" fillId="2" borderId="1" xfId="7" applyFont="1" applyFill="1" applyBorder="1" applyAlignment="1" applyProtection="1">
      <alignment vertical="center"/>
    </xf>
    <xf numFmtId="0" fontId="12" fillId="2" borderId="2" xfId="7" applyFont="1" applyFill="1" applyBorder="1" applyAlignment="1" applyProtection="1">
      <alignment vertical="center"/>
    </xf>
    <xf numFmtId="0" fontId="12" fillId="2" borderId="2" xfId="7" applyFont="1" applyFill="1" applyBorder="1" applyAlignment="1" applyProtection="1">
      <alignment horizontal="center" vertical="center"/>
    </xf>
    <xf numFmtId="4" fontId="3" fillId="0" borderId="13" xfId="8" applyNumberFormat="1" applyFont="1" applyBorder="1" applyAlignment="1" applyProtection="1">
      <alignment horizontal="center" vertical="center" wrapText="1"/>
    </xf>
    <xf numFmtId="4" fontId="3" fillId="0" borderId="18" xfId="8" applyNumberFormat="1" applyFont="1" applyBorder="1" applyAlignment="1" applyProtection="1">
      <alignment horizontal="center" vertical="center" wrapText="1"/>
    </xf>
    <xf numFmtId="4" fontId="3" fillId="0" borderId="37" xfId="8" applyNumberFormat="1" applyFont="1" applyBorder="1" applyAlignment="1" applyProtection="1">
      <alignment horizontal="center" vertical="center" wrapText="1"/>
    </xf>
    <xf numFmtId="3" fontId="3" fillId="0" borderId="37" xfId="8" applyNumberFormat="1" applyFont="1" applyBorder="1" applyAlignment="1" applyProtection="1">
      <alignment horizontal="center" vertical="center" wrapText="1"/>
    </xf>
    <xf numFmtId="0" fontId="3" fillId="0" borderId="21" xfId="7" applyFont="1" applyBorder="1" applyAlignment="1" applyProtection="1">
      <alignment horizontal="center" vertical="center"/>
    </xf>
    <xf numFmtId="0" fontId="3" fillId="3" borderId="21" xfId="8" applyFont="1" applyFill="1" applyBorder="1" applyAlignment="1" applyProtection="1">
      <alignment horizontal="center" vertical="center" wrapText="1"/>
    </xf>
    <xf numFmtId="0" fontId="3" fillId="3" borderId="21" xfId="8" applyFont="1" applyFill="1" applyBorder="1" applyAlignment="1" applyProtection="1">
      <alignment horizontal="justify" vertical="center" wrapText="1"/>
    </xf>
    <xf numFmtId="173" fontId="3" fillId="0" borderId="21" xfId="7" applyNumberFormat="1" applyFont="1" applyBorder="1" applyAlignment="1" applyProtection="1">
      <alignment vertical="center"/>
    </xf>
    <xf numFmtId="0" fontId="12" fillId="2" borderId="10" xfId="7" applyFont="1" applyFill="1" applyBorder="1" applyAlignment="1" applyProtection="1">
      <alignment horizontal="center" vertical="center"/>
    </xf>
    <xf numFmtId="0" fontId="2" fillId="0" borderId="0" xfId="11" applyFont="1" applyProtection="1"/>
    <xf numFmtId="0" fontId="5" fillId="2" borderId="9" xfId="7" applyFont="1" applyFill="1" applyBorder="1" applyAlignment="1" applyProtection="1">
      <alignment vertical="center"/>
    </xf>
    <xf numFmtId="0" fontId="5" fillId="2" borderId="10" xfId="7" applyFont="1" applyFill="1" applyBorder="1" applyAlignment="1" applyProtection="1">
      <alignment vertical="center"/>
    </xf>
    <xf numFmtId="0" fontId="5" fillId="2" borderId="10" xfId="7" applyFont="1" applyFill="1" applyBorder="1" applyAlignment="1" applyProtection="1">
      <alignment horizontal="right" vertical="center"/>
    </xf>
    <xf numFmtId="169" fontId="5" fillId="2" borderId="11" xfId="7" applyNumberFormat="1" applyFont="1" applyFill="1" applyBorder="1" applyAlignment="1" applyProtection="1">
      <alignment vertical="center"/>
    </xf>
    <xf numFmtId="0" fontId="15" fillId="0" borderId="0" xfId="4" applyFont="1" applyProtection="1"/>
    <xf numFmtId="0" fontId="15" fillId="0" borderId="0" xfId="4" applyFont="1" applyAlignment="1" applyProtection="1">
      <alignment horizontal="center" vertical="center"/>
    </xf>
    <xf numFmtId="0" fontId="12" fillId="0" borderId="0" xfId="7" applyFont="1" applyAlignment="1" applyProtection="1">
      <alignment horizontal="center" vertical="center"/>
    </xf>
    <xf numFmtId="0" fontId="5" fillId="4" borderId="23" xfId="7" applyFont="1" applyFill="1" applyBorder="1" applyAlignment="1" applyProtection="1">
      <alignment horizontal="left" vertical="center"/>
    </xf>
    <xf numFmtId="0" fontId="5" fillId="4" borderId="24" xfId="7" applyFont="1" applyFill="1" applyBorder="1" applyAlignment="1" applyProtection="1">
      <alignment horizontal="left" vertical="center"/>
    </xf>
    <xf numFmtId="0" fontId="5" fillId="4" borderId="25" xfId="7" applyFont="1" applyFill="1" applyBorder="1" applyAlignment="1" applyProtection="1">
      <alignment horizontal="left" vertical="center"/>
    </xf>
    <xf numFmtId="169" fontId="5" fillId="4" borderId="15" xfId="7" applyNumberFormat="1" applyFont="1" applyFill="1" applyBorder="1" applyAlignment="1" applyProtection="1">
      <alignment vertical="center"/>
    </xf>
    <xf numFmtId="0" fontId="16" fillId="0" borderId="26" xfId="7" applyFont="1" applyBorder="1" applyAlignment="1" applyProtection="1">
      <alignment horizontal="left" vertical="center"/>
    </xf>
    <xf numFmtId="0" fontId="16" fillId="0" borderId="27" xfId="7" applyFont="1" applyBorder="1" applyAlignment="1" applyProtection="1">
      <alignment horizontal="left" vertical="center"/>
    </xf>
    <xf numFmtId="0" fontId="16" fillId="0" borderId="28" xfId="7" applyFont="1" applyBorder="1" applyAlignment="1" applyProtection="1">
      <alignment horizontal="left" vertical="center"/>
    </xf>
    <xf numFmtId="169" fontId="5" fillId="0" borderId="19" xfId="7" applyNumberFormat="1" applyFont="1" applyBorder="1" applyAlignment="1" applyProtection="1">
      <alignment vertical="center"/>
    </xf>
    <xf numFmtId="0" fontId="5" fillId="4" borderId="29" xfId="7" applyFont="1" applyFill="1" applyBorder="1" applyAlignment="1" applyProtection="1">
      <alignment horizontal="left" vertical="center"/>
    </xf>
    <xf numFmtId="0" fontId="5" fillId="4" borderId="30" xfId="7" applyFont="1" applyFill="1" applyBorder="1" applyAlignment="1" applyProtection="1">
      <alignment horizontal="left" vertical="center"/>
    </xf>
    <xf numFmtId="0" fontId="5" fillId="4" borderId="31" xfId="7" applyFont="1" applyFill="1" applyBorder="1" applyAlignment="1" applyProtection="1">
      <alignment horizontal="left" vertical="center"/>
    </xf>
    <xf numFmtId="169" fontId="5" fillId="4" borderId="22" xfId="7" applyNumberFormat="1" applyFont="1" applyFill="1" applyBorder="1" applyAlignment="1" applyProtection="1">
      <alignment vertical="center"/>
    </xf>
    <xf numFmtId="0" fontId="3" fillId="0" borderId="0" xfId="7" applyFont="1" applyAlignment="1" applyProtection="1">
      <alignment horizontal="left" vertical="center"/>
    </xf>
    <xf numFmtId="0" fontId="3" fillId="0" borderId="0" xfId="7" applyFont="1" applyAlignment="1" applyProtection="1">
      <alignment horizontal="center" vertical="center"/>
    </xf>
    <xf numFmtId="0" fontId="17" fillId="5" borderId="23" xfId="7" applyFont="1" applyFill="1" applyBorder="1" applyAlignment="1" applyProtection="1">
      <alignment horizontal="justify" vertical="center" wrapText="1"/>
    </xf>
    <xf numFmtId="0" fontId="17" fillId="5" borderId="24" xfId="7" applyFont="1" applyFill="1" applyBorder="1" applyAlignment="1" applyProtection="1">
      <alignment horizontal="justify" vertical="center" wrapText="1"/>
    </xf>
    <xf numFmtId="0" fontId="17" fillId="5" borderId="25" xfId="7" applyFont="1" applyFill="1" applyBorder="1" applyAlignment="1" applyProtection="1">
      <alignment horizontal="justify" vertical="center" wrapText="1"/>
    </xf>
    <xf numFmtId="0" fontId="6" fillId="5" borderId="13" xfId="7" applyFont="1" applyFill="1" applyBorder="1" applyAlignment="1" applyProtection="1">
      <alignment horizontal="center" vertical="center" wrapText="1"/>
    </xf>
    <xf numFmtId="168" fontId="6" fillId="5" borderId="15" xfId="7" applyNumberFormat="1" applyFont="1" applyFill="1" applyBorder="1" applyAlignment="1" applyProtection="1">
      <alignment horizontal="center" vertical="center" wrapText="1"/>
    </xf>
    <xf numFmtId="0" fontId="17" fillId="5" borderId="26" xfId="7" applyFont="1" applyFill="1" applyBorder="1" applyAlignment="1" applyProtection="1">
      <alignment horizontal="justify" vertical="top" wrapText="1"/>
    </xf>
    <xf numFmtId="0" fontId="17" fillId="5" borderId="27" xfId="7" applyFont="1" applyFill="1" applyBorder="1" applyAlignment="1" applyProtection="1">
      <alignment horizontal="justify" vertical="top" wrapText="1"/>
    </xf>
    <xf numFmtId="0" fontId="17" fillId="5" borderId="28" xfId="7" applyFont="1" applyFill="1" applyBorder="1" applyAlignment="1" applyProtection="1">
      <alignment horizontal="justify" vertical="top" wrapText="1"/>
    </xf>
    <xf numFmtId="0" fontId="6" fillId="5" borderId="18" xfId="7" applyFont="1" applyFill="1" applyBorder="1" applyAlignment="1" applyProtection="1">
      <alignment horizontal="center" vertical="center" wrapText="1"/>
    </xf>
    <xf numFmtId="174" fontId="6" fillId="5" borderId="18" xfId="7" applyNumberFormat="1" applyFont="1" applyFill="1" applyBorder="1" applyAlignment="1" applyProtection="1">
      <alignment horizontal="center" vertical="center" wrapText="1"/>
    </xf>
    <xf numFmtId="0" fontId="6" fillId="5" borderId="18" xfId="7" applyFont="1" applyFill="1" applyBorder="1" applyAlignment="1" applyProtection="1">
      <alignment horizontal="center" vertical="top" wrapText="1"/>
    </xf>
    <xf numFmtId="174" fontId="6" fillId="5" borderId="18" xfId="7" applyNumberFormat="1" applyFont="1" applyFill="1" applyBorder="1" applyAlignment="1" applyProtection="1">
      <alignment horizontal="center" vertical="top" wrapText="1"/>
    </xf>
    <xf numFmtId="0" fontId="17" fillId="5" borderId="29" xfId="7" applyFont="1" applyFill="1" applyBorder="1" applyAlignment="1" applyProtection="1">
      <alignment horizontal="justify" vertical="top" wrapText="1"/>
    </xf>
    <xf numFmtId="0" fontId="17" fillId="5" borderId="30" xfId="7" applyFont="1" applyFill="1" applyBorder="1" applyAlignment="1" applyProtection="1">
      <alignment horizontal="justify" vertical="top" wrapText="1"/>
    </xf>
    <xf numFmtId="0" fontId="16" fillId="5" borderId="30" xfId="7" applyFont="1" applyFill="1" applyBorder="1" applyAlignment="1" applyProtection="1">
      <alignment vertical="top" wrapText="1"/>
    </xf>
    <xf numFmtId="0" fontId="16" fillId="5" borderId="32" xfId="7" applyFont="1" applyFill="1" applyBorder="1" applyAlignment="1" applyProtection="1">
      <alignment vertical="top" wrapText="1"/>
    </xf>
    <xf numFmtId="170" fontId="3" fillId="3" borderId="18" xfId="1" applyFont="1" applyFill="1" applyBorder="1" applyAlignment="1" applyProtection="1">
      <alignment horizontal="right" vertical="center" wrapText="1"/>
      <protection locked="0"/>
    </xf>
    <xf numFmtId="170" fontId="3" fillId="0" borderId="13" xfId="1" applyFont="1" applyFill="1" applyBorder="1" applyAlignment="1" applyProtection="1">
      <alignment horizontal="right" vertical="center" wrapText="1"/>
      <protection locked="0"/>
    </xf>
    <xf numFmtId="170" fontId="3" fillId="0" borderId="37" xfId="1" applyFont="1" applyFill="1" applyBorder="1" applyAlignment="1" applyProtection="1">
      <alignment horizontal="right" vertical="center" wrapText="1"/>
      <protection locked="0"/>
    </xf>
    <xf numFmtId="170" fontId="3" fillId="0" borderId="18" xfId="1" applyFont="1" applyFill="1" applyBorder="1" applyAlignment="1" applyProtection="1">
      <alignment horizontal="right" vertical="center" wrapText="1"/>
      <protection locked="0"/>
    </xf>
    <xf numFmtId="170" fontId="3" fillId="3" borderId="21" xfId="1" applyFont="1" applyFill="1" applyBorder="1" applyAlignment="1" applyProtection="1">
      <alignment horizontal="right" vertical="center" wrapText="1"/>
      <protection locked="0"/>
    </xf>
    <xf numFmtId="0" fontId="6" fillId="0" borderId="0" xfId="6" applyFont="1" applyAlignment="1" applyProtection="1">
      <alignment horizontal="center" vertical="center" wrapText="1"/>
    </xf>
  </cellXfs>
  <cellStyles count="14">
    <cellStyle name="Hipervínculo" xfId="9" builtinId="8"/>
    <cellStyle name="Millares 2" xfId="5" xr:uid="{00000000-0005-0000-0000-000001000000}"/>
    <cellStyle name="Millares 2 2" xfId="10" xr:uid="{00000000-0005-0000-0000-000002000000}"/>
    <cellStyle name="Moneda" xfId="1" builtinId="4"/>
    <cellStyle name="Moneda [0]" xfId="2" builtinId="7"/>
    <cellStyle name="Moneda 2" xfId="12" xr:uid="{00000000-0005-0000-0000-000005000000}"/>
    <cellStyle name="Normal" xfId="0" builtinId="0"/>
    <cellStyle name="Normal 2 10 2 2" xfId="13" xr:uid="{00000000-0005-0000-0000-000007000000}"/>
    <cellStyle name="Normal 2 10 3" xfId="8" xr:uid="{00000000-0005-0000-0000-000008000000}"/>
    <cellStyle name="Normal 2 2" xfId="7" xr:uid="{00000000-0005-0000-0000-000009000000}"/>
    <cellStyle name="Normal 3" xfId="4" xr:uid="{00000000-0005-0000-0000-00000A000000}"/>
    <cellStyle name="Normal 3 11" xfId="6" xr:uid="{00000000-0005-0000-0000-00000B000000}"/>
    <cellStyle name="Normal 3 2" xfId="11" xr:uid="{00000000-0005-0000-0000-00000C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396072</xdr:colOff>
      <xdr:row>3</xdr:row>
      <xdr:rowOff>176125</xdr:rowOff>
    </xdr:from>
    <xdr:to>
      <xdr:col>8</xdr:col>
      <xdr:colOff>2144486</xdr:colOff>
      <xdr:row>3</xdr:row>
      <xdr:rowOff>1259061</xdr:rowOff>
    </xdr:to>
    <xdr:pic>
      <xdr:nvPicPr>
        <xdr:cNvPr id="2" name="Imagen 1">
          <a:extLst>
            <a:ext uri="{FF2B5EF4-FFF2-40B4-BE49-F238E27FC236}">
              <a16:creationId xmlns:a16="http://schemas.microsoft.com/office/drawing/2014/main" id="{271EDB4B-4C51-4167-AB4D-689E1CA04BCD}"/>
            </a:ext>
          </a:extLst>
        </xdr:cNvPr>
        <xdr:cNvPicPr>
          <a:picLocks noChangeAspect="1"/>
        </xdr:cNvPicPr>
      </xdr:nvPicPr>
      <xdr:blipFill rotWithShape="1">
        <a:blip xmlns:r="http://schemas.openxmlformats.org/officeDocument/2006/relationships" r:embed="rId1"/>
        <a:srcRect l="4433" t="8598" r="5309"/>
        <a:stretch/>
      </xdr:blipFill>
      <xdr:spPr>
        <a:xfrm>
          <a:off x="13448043" y="1090525"/>
          <a:ext cx="3468357" cy="1082936"/>
        </a:xfrm>
        <a:prstGeom prst="rect">
          <a:avLst/>
        </a:prstGeom>
      </xdr:spPr>
    </xdr:pic>
    <xdr:clientData/>
  </xdr:twoCellAnchor>
  <xdr:twoCellAnchor editAs="oneCell">
    <xdr:from>
      <xdr:col>1</xdr:col>
      <xdr:colOff>199850</xdr:colOff>
      <xdr:row>2</xdr:row>
      <xdr:rowOff>292188</xdr:rowOff>
    </xdr:from>
    <xdr:to>
      <xdr:col>3</xdr:col>
      <xdr:colOff>1319582</xdr:colOff>
      <xdr:row>4</xdr:row>
      <xdr:rowOff>16128</xdr:rowOff>
    </xdr:to>
    <xdr:pic>
      <xdr:nvPicPr>
        <xdr:cNvPr id="3" name="Imagen 2">
          <a:extLst>
            <a:ext uri="{FF2B5EF4-FFF2-40B4-BE49-F238E27FC236}">
              <a16:creationId xmlns:a16="http://schemas.microsoft.com/office/drawing/2014/main" id="{A2C72FAD-0145-89AD-52ED-7526E518D59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507" r="5980"/>
        <a:stretch/>
      </xdr:blipFill>
      <xdr:spPr bwMode="auto">
        <a:xfrm>
          <a:off x="450221" y="890902"/>
          <a:ext cx="2902020" cy="137856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396072</xdr:colOff>
      <xdr:row>3</xdr:row>
      <xdr:rowOff>176125</xdr:rowOff>
    </xdr:from>
    <xdr:to>
      <xdr:col>8</xdr:col>
      <xdr:colOff>2144486</xdr:colOff>
      <xdr:row>3</xdr:row>
      <xdr:rowOff>1259061</xdr:rowOff>
    </xdr:to>
    <xdr:pic>
      <xdr:nvPicPr>
        <xdr:cNvPr id="2" name="Imagen 1">
          <a:extLst>
            <a:ext uri="{FF2B5EF4-FFF2-40B4-BE49-F238E27FC236}">
              <a16:creationId xmlns:a16="http://schemas.microsoft.com/office/drawing/2014/main" id="{B937FABB-7285-47FB-9944-C696F911656E}"/>
            </a:ext>
          </a:extLst>
        </xdr:cNvPr>
        <xdr:cNvPicPr>
          <a:picLocks noChangeAspect="1"/>
        </xdr:cNvPicPr>
      </xdr:nvPicPr>
      <xdr:blipFill rotWithShape="1">
        <a:blip xmlns:r="http://schemas.openxmlformats.org/officeDocument/2006/relationships" r:embed="rId1"/>
        <a:srcRect l="4433" t="8598" r="5309"/>
        <a:stretch/>
      </xdr:blipFill>
      <xdr:spPr>
        <a:xfrm>
          <a:off x="12504252" y="1090525"/>
          <a:ext cx="3462914" cy="1082936"/>
        </a:xfrm>
        <a:prstGeom prst="rect">
          <a:avLst/>
        </a:prstGeom>
      </xdr:spPr>
    </xdr:pic>
    <xdr:clientData/>
  </xdr:twoCellAnchor>
  <xdr:twoCellAnchor editAs="oneCell">
    <xdr:from>
      <xdr:col>1</xdr:col>
      <xdr:colOff>199850</xdr:colOff>
      <xdr:row>2</xdr:row>
      <xdr:rowOff>292188</xdr:rowOff>
    </xdr:from>
    <xdr:to>
      <xdr:col>3</xdr:col>
      <xdr:colOff>1319582</xdr:colOff>
      <xdr:row>4</xdr:row>
      <xdr:rowOff>16128</xdr:rowOff>
    </xdr:to>
    <xdr:pic>
      <xdr:nvPicPr>
        <xdr:cNvPr id="3" name="Imagen 2">
          <a:extLst>
            <a:ext uri="{FF2B5EF4-FFF2-40B4-BE49-F238E27FC236}">
              <a16:creationId xmlns:a16="http://schemas.microsoft.com/office/drawing/2014/main" id="{B33CBE94-F3B9-4636-ABB9-AE94C25F60A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8507" r="5980"/>
        <a:stretch/>
      </xdr:blipFill>
      <xdr:spPr bwMode="auto">
        <a:xfrm>
          <a:off x="451310" y="886548"/>
          <a:ext cx="2902812" cy="1385100"/>
        </a:xfrm>
        <a:prstGeom prst="rect">
          <a:avLst/>
        </a:prstGeom>
        <a:noFill/>
        <a:ln>
          <a:noFill/>
        </a:ln>
      </xdr:spPr>
    </xdr:pic>
    <xdr:clientData/>
  </xdr:twoCellAnchor>
  <xdr:twoCellAnchor editAs="oneCell">
    <xdr:from>
      <xdr:col>7</xdr:col>
      <xdr:colOff>396072</xdr:colOff>
      <xdr:row>3</xdr:row>
      <xdr:rowOff>176125</xdr:rowOff>
    </xdr:from>
    <xdr:to>
      <xdr:col>8</xdr:col>
      <xdr:colOff>2144486</xdr:colOff>
      <xdr:row>3</xdr:row>
      <xdr:rowOff>1259061</xdr:rowOff>
    </xdr:to>
    <xdr:pic>
      <xdr:nvPicPr>
        <xdr:cNvPr id="4" name="Imagen 3">
          <a:extLst>
            <a:ext uri="{FF2B5EF4-FFF2-40B4-BE49-F238E27FC236}">
              <a16:creationId xmlns:a16="http://schemas.microsoft.com/office/drawing/2014/main" id="{C821A017-0E2B-4875-9020-2135114F2C77}"/>
            </a:ext>
          </a:extLst>
        </xdr:cNvPr>
        <xdr:cNvPicPr>
          <a:picLocks noChangeAspect="1"/>
        </xdr:cNvPicPr>
      </xdr:nvPicPr>
      <xdr:blipFill rotWithShape="1">
        <a:blip xmlns:r="http://schemas.openxmlformats.org/officeDocument/2006/relationships" r:embed="rId1"/>
        <a:srcRect l="4433" t="8598" r="5309"/>
        <a:stretch/>
      </xdr:blipFill>
      <xdr:spPr>
        <a:xfrm>
          <a:off x="12504252" y="1090525"/>
          <a:ext cx="3462914" cy="108293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74"/>
  <sheetViews>
    <sheetView view="pageBreakPreview" zoomScale="55" zoomScaleNormal="39" zoomScaleSheetLayoutView="55" workbookViewId="0">
      <selection sqref="A1:XFD1048576"/>
    </sheetView>
  </sheetViews>
  <sheetFormatPr baseColWidth="10" defaultColWidth="12" defaultRowHeight="18" x14ac:dyDescent="0.3"/>
  <cols>
    <col min="1" max="1" width="3.6640625" style="118" customWidth="1"/>
    <col min="2" max="2" width="8.21875" style="40" customWidth="1"/>
    <col min="3" max="3" width="17.77734375" style="41" customWidth="1"/>
    <col min="4" max="4" width="20.21875" style="41" customWidth="1"/>
    <col min="5" max="5" width="89.33203125" style="118" customWidth="1"/>
    <col min="6" max="6" width="16.6640625" style="118" customWidth="1"/>
    <col min="7" max="7" width="20.6640625" style="119" customWidth="1"/>
    <col min="8" max="8" width="25" style="118" customWidth="1"/>
    <col min="9" max="9" width="35.6640625" style="118" customWidth="1"/>
    <col min="10" max="10" width="3.6640625" style="118" customWidth="1"/>
    <col min="11" max="11" width="14.109375" style="1" customWidth="1"/>
    <col min="12" max="12" width="41.6640625" style="1" customWidth="1"/>
    <col min="13" max="16384" width="12" style="1"/>
  </cols>
  <sheetData>
    <row r="1" spans="1:10" ht="18.600000000000001" thickBot="1" x14ac:dyDescent="0.35">
      <c r="A1" s="40"/>
      <c r="E1" s="40"/>
      <c r="F1" s="40"/>
      <c r="G1" s="42"/>
      <c r="H1" s="40"/>
      <c r="I1" s="40"/>
      <c r="J1" s="40"/>
    </row>
    <row r="2" spans="1:10" ht="28.2" x14ac:dyDescent="0.5">
      <c r="A2" s="40"/>
      <c r="B2" s="43"/>
      <c r="C2" s="44"/>
      <c r="D2" s="45" t="s">
        <v>27</v>
      </c>
      <c r="E2" s="45"/>
      <c r="F2" s="45"/>
      <c r="G2" s="45"/>
      <c r="H2" s="45"/>
      <c r="I2" s="46"/>
      <c r="J2" s="40"/>
    </row>
    <row r="3" spans="1:10" ht="25.2" x14ac:dyDescent="0.45">
      <c r="A3" s="40"/>
      <c r="B3" s="47"/>
      <c r="C3" s="48"/>
      <c r="D3" s="49" t="s">
        <v>28</v>
      </c>
      <c r="E3" s="49"/>
      <c r="F3" s="49"/>
      <c r="G3" s="49"/>
      <c r="H3" s="49"/>
      <c r="I3" s="50"/>
      <c r="J3" s="40"/>
    </row>
    <row r="4" spans="1:10" ht="105.9" customHeight="1" x14ac:dyDescent="0.3">
      <c r="A4" s="40"/>
      <c r="B4" s="51"/>
      <c r="C4" s="52"/>
      <c r="D4" s="53" t="s">
        <v>26</v>
      </c>
      <c r="E4" s="53"/>
      <c r="F4" s="53"/>
      <c r="G4" s="53"/>
      <c r="H4" s="53"/>
      <c r="I4" s="54"/>
      <c r="J4" s="40"/>
    </row>
    <row r="5" spans="1:10" ht="15" customHeight="1" x14ac:dyDescent="0.3">
      <c r="A5" s="40"/>
      <c r="B5" s="51"/>
      <c r="C5" s="52"/>
      <c r="D5" s="52"/>
      <c r="E5" s="52"/>
      <c r="F5" s="52"/>
      <c r="G5" s="52"/>
      <c r="H5" s="52"/>
      <c r="I5" s="54"/>
      <c r="J5" s="40"/>
    </row>
    <row r="6" spans="1:10" ht="99.6" customHeight="1" x14ac:dyDescent="0.3">
      <c r="A6" s="55"/>
      <c r="B6" s="56"/>
      <c r="C6" s="57"/>
      <c r="D6" s="58" t="s">
        <v>128</v>
      </c>
      <c r="E6" s="58"/>
      <c r="F6" s="58"/>
      <c r="G6" s="58"/>
      <c r="H6" s="58"/>
      <c r="I6" s="59"/>
      <c r="J6" s="55"/>
    </row>
    <row r="7" spans="1:10" ht="14.25" customHeight="1" thickBot="1" x14ac:dyDescent="0.35">
      <c r="A7" s="40"/>
      <c r="B7" s="60"/>
      <c r="C7" s="61"/>
      <c r="D7" s="62"/>
      <c r="E7" s="62"/>
      <c r="F7" s="62"/>
      <c r="G7" s="62"/>
      <c r="H7" s="62"/>
      <c r="I7" s="63"/>
      <c r="J7" s="40"/>
    </row>
    <row r="8" spans="1:10" ht="30" customHeight="1" thickBot="1" x14ac:dyDescent="0.35">
      <c r="A8" s="40"/>
      <c r="B8" s="64"/>
      <c r="C8" s="65"/>
      <c r="D8" s="65"/>
      <c r="E8" s="65"/>
      <c r="F8" s="65"/>
      <c r="G8" s="65"/>
      <c r="H8" s="65"/>
      <c r="I8" s="66"/>
      <c r="J8" s="40"/>
    </row>
    <row r="9" spans="1:10" ht="36.6" customHeight="1" thickBot="1" x14ac:dyDescent="0.35">
      <c r="A9" s="67"/>
      <c r="B9" s="68" t="s">
        <v>48</v>
      </c>
      <c r="C9" s="69" t="s">
        <v>49</v>
      </c>
      <c r="D9" s="70" t="s">
        <v>29</v>
      </c>
      <c r="E9" s="71" t="s">
        <v>0</v>
      </c>
      <c r="F9" s="69" t="s">
        <v>1</v>
      </c>
      <c r="G9" s="69" t="s">
        <v>2</v>
      </c>
      <c r="H9" s="72" t="s">
        <v>3</v>
      </c>
      <c r="I9" s="73" t="s">
        <v>4</v>
      </c>
      <c r="J9" s="40"/>
    </row>
    <row r="10" spans="1:10" ht="18.600000000000001" thickBot="1" x14ac:dyDescent="0.35">
      <c r="A10" s="67"/>
      <c r="B10" s="74" t="s">
        <v>50</v>
      </c>
      <c r="C10" s="75"/>
      <c r="D10" s="75"/>
      <c r="E10" s="75"/>
      <c r="F10" s="75"/>
      <c r="G10" s="76"/>
      <c r="H10" s="77"/>
      <c r="I10" s="78"/>
      <c r="J10" s="40"/>
    </row>
    <row r="11" spans="1:10" ht="36" x14ac:dyDescent="0.3">
      <c r="A11" s="40"/>
      <c r="B11" s="8">
        <v>1.1000000000000001</v>
      </c>
      <c r="C11" s="79" t="s">
        <v>68</v>
      </c>
      <c r="D11" s="79" t="s">
        <v>69</v>
      </c>
      <c r="E11" s="80" t="s">
        <v>31</v>
      </c>
      <c r="F11" s="79" t="s">
        <v>13</v>
      </c>
      <c r="G11" s="9">
        <v>9093</v>
      </c>
      <c r="H11" s="10">
        <v>40205</v>
      </c>
      <c r="I11" s="20">
        <f t="shared" ref="I11:I14" si="0">ROUND(G11*H11,0)</f>
        <v>365584065</v>
      </c>
      <c r="J11" s="40"/>
    </row>
    <row r="12" spans="1:10" ht="36" x14ac:dyDescent="0.3">
      <c r="A12" s="40"/>
      <c r="B12" s="8">
        <v>1.2</v>
      </c>
      <c r="C12" s="79">
        <v>2.13</v>
      </c>
      <c r="D12" s="79" t="s">
        <v>70</v>
      </c>
      <c r="E12" s="80" t="s">
        <v>74</v>
      </c>
      <c r="F12" s="79" t="s">
        <v>13</v>
      </c>
      <c r="G12" s="9">
        <v>23</v>
      </c>
      <c r="H12" s="10">
        <v>96944</v>
      </c>
      <c r="I12" s="20">
        <f>ROUND(G12*H12,0)</f>
        <v>2229712</v>
      </c>
      <c r="J12" s="40"/>
    </row>
    <row r="13" spans="1:10" ht="36" x14ac:dyDescent="0.3">
      <c r="A13" s="40"/>
      <c r="B13" s="8">
        <v>1.3</v>
      </c>
      <c r="C13" s="79" t="s">
        <v>71</v>
      </c>
      <c r="D13" s="79" t="s">
        <v>72</v>
      </c>
      <c r="E13" s="80" t="s">
        <v>57</v>
      </c>
      <c r="F13" s="79" t="s">
        <v>13</v>
      </c>
      <c r="G13" s="9">
        <v>45</v>
      </c>
      <c r="H13" s="10">
        <v>308781</v>
      </c>
      <c r="I13" s="20">
        <f>ROUND(G13*H13,0)</f>
        <v>13895145</v>
      </c>
      <c r="J13" s="40"/>
    </row>
    <row r="14" spans="1:10" ht="36" x14ac:dyDescent="0.3">
      <c r="A14" s="40"/>
      <c r="B14" s="8">
        <v>1.4</v>
      </c>
      <c r="C14" s="79" t="s">
        <v>73</v>
      </c>
      <c r="D14" s="79" t="s">
        <v>32</v>
      </c>
      <c r="E14" s="80" t="s">
        <v>75</v>
      </c>
      <c r="F14" s="79" t="s">
        <v>33</v>
      </c>
      <c r="G14" s="9">
        <v>875168</v>
      </c>
      <c r="H14" s="10">
        <v>2462</v>
      </c>
      <c r="I14" s="20">
        <f t="shared" si="0"/>
        <v>2154663616</v>
      </c>
      <c r="J14" s="40"/>
    </row>
    <row r="15" spans="1:10" ht="18.600000000000001" thickBot="1" x14ac:dyDescent="0.35">
      <c r="A15" s="40"/>
      <c r="B15" s="81" t="s">
        <v>5</v>
      </c>
      <c r="C15" s="82"/>
      <c r="D15" s="82"/>
      <c r="E15" s="83" t="s">
        <v>6</v>
      </c>
      <c r="F15" s="82"/>
      <c r="G15" s="13"/>
      <c r="H15" s="15"/>
      <c r="I15" s="25">
        <f>SUBTOTAL(9,I11:I14)</f>
        <v>2536372538</v>
      </c>
      <c r="J15" s="40"/>
    </row>
    <row r="16" spans="1:10" ht="18.600000000000001" thickBot="1" x14ac:dyDescent="0.35">
      <c r="A16" s="40"/>
      <c r="B16" s="74" t="s">
        <v>34</v>
      </c>
      <c r="C16" s="75"/>
      <c r="D16" s="75"/>
      <c r="E16" s="75"/>
      <c r="F16" s="75"/>
      <c r="G16" s="76"/>
      <c r="H16" s="21"/>
      <c r="I16" s="78"/>
      <c r="J16" s="40"/>
    </row>
    <row r="17" spans="1:10" x14ac:dyDescent="0.3">
      <c r="A17" s="40"/>
      <c r="B17" s="16">
        <v>2.1</v>
      </c>
      <c r="C17" s="84">
        <v>3.1</v>
      </c>
      <c r="D17" s="85" t="s">
        <v>76</v>
      </c>
      <c r="E17" s="86" t="s">
        <v>85</v>
      </c>
      <c r="F17" s="87" t="s">
        <v>37</v>
      </c>
      <c r="G17" s="17">
        <v>7182</v>
      </c>
      <c r="H17" s="18">
        <v>11311</v>
      </c>
      <c r="I17" s="88">
        <f>ROUND(G17*H17,0)</f>
        <v>81235602</v>
      </c>
      <c r="J17" s="40"/>
    </row>
    <row r="18" spans="1:10" x14ac:dyDescent="0.3">
      <c r="A18" s="40"/>
      <c r="B18" s="29">
        <v>2.2000000000000002</v>
      </c>
      <c r="C18" s="89">
        <v>3.22</v>
      </c>
      <c r="D18" s="90" t="s">
        <v>32</v>
      </c>
      <c r="E18" s="91" t="s">
        <v>35</v>
      </c>
      <c r="F18" s="92" t="s">
        <v>13</v>
      </c>
      <c r="G18" s="35">
        <v>1847</v>
      </c>
      <c r="H18" s="36">
        <v>263699</v>
      </c>
      <c r="I18" s="88">
        <f>ROUND(G18*H18,0)</f>
        <v>487052053</v>
      </c>
      <c r="J18" s="40"/>
    </row>
    <row r="19" spans="1:10" x14ac:dyDescent="0.3">
      <c r="A19" s="40"/>
      <c r="B19" s="2">
        <v>2.2999999999999998</v>
      </c>
      <c r="C19" s="93">
        <v>3.15</v>
      </c>
      <c r="D19" s="94" t="s">
        <v>77</v>
      </c>
      <c r="E19" s="95" t="s">
        <v>36</v>
      </c>
      <c r="F19" s="94" t="s">
        <v>13</v>
      </c>
      <c r="G19" s="3">
        <v>616</v>
      </c>
      <c r="H19" s="19">
        <v>239797</v>
      </c>
      <c r="I19" s="88">
        <f t="shared" ref="I19:I27" si="1">ROUND(G19*H19,0)</f>
        <v>147714952</v>
      </c>
      <c r="J19" s="40"/>
    </row>
    <row r="20" spans="1:10" x14ac:dyDescent="0.3">
      <c r="A20" s="40"/>
      <c r="B20" s="2">
        <v>2.4</v>
      </c>
      <c r="C20" s="96" t="s">
        <v>78</v>
      </c>
      <c r="D20" s="94" t="s">
        <v>32</v>
      </c>
      <c r="E20" s="80" t="s">
        <v>51</v>
      </c>
      <c r="F20" s="79" t="s">
        <v>13</v>
      </c>
      <c r="G20" s="3">
        <v>2258</v>
      </c>
      <c r="H20" s="19">
        <v>306394</v>
      </c>
      <c r="I20" s="88">
        <f t="shared" si="1"/>
        <v>691837652</v>
      </c>
      <c r="J20" s="40"/>
    </row>
    <row r="21" spans="1:10" x14ac:dyDescent="0.3">
      <c r="A21" s="40"/>
      <c r="B21" s="2">
        <v>2.5</v>
      </c>
      <c r="C21" s="93" t="s">
        <v>79</v>
      </c>
      <c r="D21" s="94" t="s">
        <v>32</v>
      </c>
      <c r="E21" s="80" t="s">
        <v>86</v>
      </c>
      <c r="F21" s="79" t="s">
        <v>13</v>
      </c>
      <c r="G21" s="3">
        <v>2052</v>
      </c>
      <c r="H21" s="19">
        <v>348238</v>
      </c>
      <c r="I21" s="88">
        <f t="shared" si="1"/>
        <v>714584376</v>
      </c>
      <c r="J21" s="40"/>
    </row>
    <row r="22" spans="1:10" x14ac:dyDescent="0.3">
      <c r="A22" s="40"/>
      <c r="B22" s="2">
        <v>2.6</v>
      </c>
      <c r="C22" s="93">
        <v>3.5</v>
      </c>
      <c r="D22" s="94" t="s">
        <v>80</v>
      </c>
      <c r="E22" s="80" t="s">
        <v>52</v>
      </c>
      <c r="F22" s="79" t="s">
        <v>37</v>
      </c>
      <c r="G22" s="3">
        <v>10260</v>
      </c>
      <c r="H22" s="19">
        <v>9286</v>
      </c>
      <c r="I22" s="88">
        <f t="shared" si="1"/>
        <v>95274360</v>
      </c>
      <c r="J22" s="40"/>
    </row>
    <row r="23" spans="1:10" x14ac:dyDescent="0.3">
      <c r="A23" s="40"/>
      <c r="B23" s="8">
        <v>2.7</v>
      </c>
      <c r="C23" s="93">
        <v>3.6</v>
      </c>
      <c r="D23" s="94" t="s">
        <v>81</v>
      </c>
      <c r="E23" s="80" t="s">
        <v>53</v>
      </c>
      <c r="F23" s="79" t="s">
        <v>37</v>
      </c>
      <c r="G23" s="3">
        <v>10260</v>
      </c>
      <c r="H23" s="19">
        <v>36</v>
      </c>
      <c r="I23" s="88">
        <f t="shared" si="1"/>
        <v>369360</v>
      </c>
      <c r="J23" s="40"/>
    </row>
    <row r="24" spans="1:10" ht="31.8" customHeight="1" x14ac:dyDescent="0.3">
      <c r="A24" s="40"/>
      <c r="B24" s="2">
        <v>2.8</v>
      </c>
      <c r="C24" s="97" t="s">
        <v>82</v>
      </c>
      <c r="D24" s="98" t="s">
        <v>32</v>
      </c>
      <c r="E24" s="80" t="s">
        <v>87</v>
      </c>
      <c r="F24" s="79" t="s">
        <v>13</v>
      </c>
      <c r="G24" s="3">
        <v>1026</v>
      </c>
      <c r="H24" s="19">
        <v>1700196</v>
      </c>
      <c r="I24" s="88">
        <f t="shared" si="1"/>
        <v>1744401096</v>
      </c>
      <c r="J24" s="40"/>
    </row>
    <row r="25" spans="1:10" ht="36" x14ac:dyDescent="0.3">
      <c r="A25" s="40"/>
      <c r="B25" s="2">
        <v>2.9</v>
      </c>
      <c r="C25" s="99" t="s">
        <v>83</v>
      </c>
      <c r="D25" s="98" t="s">
        <v>32</v>
      </c>
      <c r="E25" s="80" t="s">
        <v>88</v>
      </c>
      <c r="F25" s="79" t="s">
        <v>37</v>
      </c>
      <c r="G25" s="3">
        <v>5680</v>
      </c>
      <c r="H25" s="19">
        <v>17656</v>
      </c>
      <c r="I25" s="20">
        <f t="shared" si="1"/>
        <v>100286080</v>
      </c>
      <c r="J25" s="40"/>
    </row>
    <row r="26" spans="1:10" x14ac:dyDescent="0.3">
      <c r="A26" s="40"/>
      <c r="B26" s="39">
        <v>2.1</v>
      </c>
      <c r="C26" s="99">
        <v>3.11</v>
      </c>
      <c r="D26" s="98" t="s">
        <v>32</v>
      </c>
      <c r="E26" s="80" t="s">
        <v>40</v>
      </c>
      <c r="F26" s="79" t="s">
        <v>89</v>
      </c>
      <c r="G26" s="3">
        <v>1832</v>
      </c>
      <c r="H26" s="19">
        <v>48686</v>
      </c>
      <c r="I26" s="20">
        <f t="shared" si="1"/>
        <v>89192752</v>
      </c>
      <c r="J26" s="40"/>
    </row>
    <row r="27" spans="1:10" x14ac:dyDescent="0.3">
      <c r="A27" s="40"/>
      <c r="B27" s="37">
        <v>2.11</v>
      </c>
      <c r="C27" s="99">
        <v>4.22</v>
      </c>
      <c r="D27" s="98" t="s">
        <v>84</v>
      </c>
      <c r="E27" s="80" t="s">
        <v>41</v>
      </c>
      <c r="F27" s="79" t="s">
        <v>13</v>
      </c>
      <c r="G27" s="3">
        <v>862</v>
      </c>
      <c r="H27" s="19">
        <v>328338</v>
      </c>
      <c r="I27" s="100">
        <f t="shared" si="1"/>
        <v>283027356</v>
      </c>
      <c r="J27" s="40"/>
    </row>
    <row r="28" spans="1:10" ht="18.600000000000001" thickBot="1" x14ac:dyDescent="0.35">
      <c r="A28" s="40"/>
      <c r="B28" s="81" t="s">
        <v>5</v>
      </c>
      <c r="C28" s="82"/>
      <c r="D28" s="82"/>
      <c r="E28" s="83" t="s">
        <v>6</v>
      </c>
      <c r="F28" s="82"/>
      <c r="G28" s="13"/>
      <c r="H28" s="15"/>
      <c r="I28" s="25">
        <f>SUBTOTAL(9,I17:I27)</f>
        <v>4434975639</v>
      </c>
      <c r="J28" s="40"/>
    </row>
    <row r="29" spans="1:10" ht="18.600000000000001" thickBot="1" x14ac:dyDescent="0.35">
      <c r="A29" s="67"/>
      <c r="B29" s="101" t="s">
        <v>90</v>
      </c>
      <c r="C29" s="102"/>
      <c r="D29" s="102"/>
      <c r="E29" s="102"/>
      <c r="F29" s="102"/>
      <c r="G29" s="103"/>
      <c r="H29" s="22"/>
      <c r="I29" s="78"/>
      <c r="J29" s="40"/>
    </row>
    <row r="30" spans="1:10" x14ac:dyDescent="0.3">
      <c r="A30" s="67"/>
      <c r="B30" s="16">
        <v>3.1</v>
      </c>
      <c r="C30" s="104" t="s">
        <v>91</v>
      </c>
      <c r="D30" s="85" t="s">
        <v>32</v>
      </c>
      <c r="E30" s="86" t="s">
        <v>130</v>
      </c>
      <c r="F30" s="85" t="s">
        <v>13</v>
      </c>
      <c r="G30" s="17">
        <v>459</v>
      </c>
      <c r="H30" s="18">
        <v>1104586</v>
      </c>
      <c r="I30" s="4">
        <f>ROUND(G30*H30,0)</f>
        <v>507004974</v>
      </c>
      <c r="J30" s="40"/>
    </row>
    <row r="31" spans="1:10" x14ac:dyDescent="0.3">
      <c r="A31" s="67"/>
      <c r="B31" s="29">
        <v>3.2</v>
      </c>
      <c r="C31" s="105" t="s">
        <v>92</v>
      </c>
      <c r="D31" s="94" t="s">
        <v>93</v>
      </c>
      <c r="E31" s="80" t="s">
        <v>42</v>
      </c>
      <c r="F31" s="94" t="s">
        <v>13</v>
      </c>
      <c r="G31" s="3">
        <v>15</v>
      </c>
      <c r="H31" s="19">
        <v>745776</v>
      </c>
      <c r="I31" s="28">
        <f>ROUND(G31*H31,0)</f>
        <v>11186640</v>
      </c>
      <c r="J31" s="40"/>
    </row>
    <row r="32" spans="1:10" x14ac:dyDescent="0.3">
      <c r="A32" s="67"/>
      <c r="B32" s="2">
        <v>3.3</v>
      </c>
      <c r="C32" s="105" t="s">
        <v>38</v>
      </c>
      <c r="D32" s="94" t="s">
        <v>32</v>
      </c>
      <c r="E32" s="80" t="s">
        <v>98</v>
      </c>
      <c r="F32" s="94" t="s">
        <v>13</v>
      </c>
      <c r="G32" s="3">
        <v>41</v>
      </c>
      <c r="H32" s="19">
        <v>1219037</v>
      </c>
      <c r="I32" s="28">
        <f t="shared" ref="I32:I35" si="2">ROUND(G32*H32,0)</f>
        <v>49980517</v>
      </c>
      <c r="J32" s="40"/>
    </row>
    <row r="33" spans="1:10" x14ac:dyDescent="0.3">
      <c r="A33" s="67"/>
      <c r="B33" s="29">
        <v>3.4</v>
      </c>
      <c r="C33" s="106" t="s">
        <v>39</v>
      </c>
      <c r="D33" s="90" t="s">
        <v>32</v>
      </c>
      <c r="E33" s="80" t="s">
        <v>99</v>
      </c>
      <c r="F33" s="94" t="s">
        <v>13</v>
      </c>
      <c r="G33" s="3">
        <v>43</v>
      </c>
      <c r="H33" s="19">
        <v>1458160</v>
      </c>
      <c r="I33" s="28">
        <f t="shared" si="2"/>
        <v>62700880</v>
      </c>
      <c r="J33" s="40"/>
    </row>
    <row r="34" spans="1:10" ht="36" x14ac:dyDescent="0.3">
      <c r="A34" s="67"/>
      <c r="B34" s="29">
        <v>3.5</v>
      </c>
      <c r="C34" s="106" t="s">
        <v>94</v>
      </c>
      <c r="D34" s="90" t="s">
        <v>95</v>
      </c>
      <c r="E34" s="80" t="s">
        <v>100</v>
      </c>
      <c r="F34" s="94" t="s">
        <v>89</v>
      </c>
      <c r="G34" s="3">
        <v>80</v>
      </c>
      <c r="H34" s="19">
        <v>1244865</v>
      </c>
      <c r="I34" s="28">
        <f t="shared" si="2"/>
        <v>99589200</v>
      </c>
      <c r="J34" s="40"/>
    </row>
    <row r="35" spans="1:10" x14ac:dyDescent="0.3">
      <c r="A35" s="67"/>
      <c r="B35" s="29">
        <v>3.6</v>
      </c>
      <c r="C35" s="107" t="s">
        <v>96</v>
      </c>
      <c r="D35" s="90" t="s">
        <v>97</v>
      </c>
      <c r="E35" s="80" t="s">
        <v>7</v>
      </c>
      <c r="F35" s="94" t="s">
        <v>14</v>
      </c>
      <c r="G35" s="3">
        <v>39870</v>
      </c>
      <c r="H35" s="19">
        <v>11484</v>
      </c>
      <c r="I35" s="28">
        <f t="shared" si="2"/>
        <v>457867080</v>
      </c>
      <c r="J35" s="40"/>
    </row>
    <row r="36" spans="1:10" ht="18.600000000000001" thickBot="1" x14ac:dyDescent="0.35">
      <c r="A36" s="40"/>
      <c r="B36" s="11">
        <v>3.7</v>
      </c>
      <c r="C36" s="108">
        <v>4.2300000000000004</v>
      </c>
      <c r="D36" s="109" t="s">
        <v>77</v>
      </c>
      <c r="E36" s="110" t="s">
        <v>56</v>
      </c>
      <c r="F36" s="109" t="s">
        <v>13</v>
      </c>
      <c r="G36" s="12">
        <v>139</v>
      </c>
      <c r="H36" s="14">
        <v>223826</v>
      </c>
      <c r="I36" s="26">
        <f>ROUND(G36*H36,0)</f>
        <v>31111814</v>
      </c>
      <c r="J36" s="40"/>
    </row>
    <row r="37" spans="1:10" ht="18.600000000000001" thickBot="1" x14ac:dyDescent="0.35">
      <c r="A37" s="40"/>
      <c r="B37" s="81" t="s">
        <v>5</v>
      </c>
      <c r="C37" s="82"/>
      <c r="D37" s="82"/>
      <c r="E37" s="83" t="s">
        <v>6</v>
      </c>
      <c r="F37" s="82"/>
      <c r="G37" s="13"/>
      <c r="H37" s="111"/>
      <c r="I37" s="25">
        <f>SUBTOTAL(9,I30:I36)</f>
        <v>1219441105</v>
      </c>
      <c r="J37" s="40"/>
    </row>
    <row r="38" spans="1:10" ht="18.600000000000001" thickBot="1" x14ac:dyDescent="0.35">
      <c r="A38" s="40"/>
      <c r="B38" s="64" t="s">
        <v>101</v>
      </c>
      <c r="C38" s="65"/>
      <c r="D38" s="65"/>
      <c r="E38" s="65" t="s">
        <v>6</v>
      </c>
      <c r="F38" s="65"/>
      <c r="G38" s="112"/>
      <c r="H38" s="23"/>
      <c r="I38" s="27"/>
      <c r="J38" s="40"/>
    </row>
    <row r="39" spans="1:10" ht="54" x14ac:dyDescent="0.3">
      <c r="A39" s="67"/>
      <c r="B39" s="16">
        <v>4.0999999999999996</v>
      </c>
      <c r="C39" s="104">
        <v>4.1500000000000004</v>
      </c>
      <c r="D39" s="85" t="s">
        <v>102</v>
      </c>
      <c r="E39" s="86" t="s">
        <v>108</v>
      </c>
      <c r="F39" s="85" t="s">
        <v>89</v>
      </c>
      <c r="G39" s="17">
        <v>164</v>
      </c>
      <c r="H39" s="18">
        <v>10192488</v>
      </c>
      <c r="I39" s="4">
        <f>ROUND(G39*H39,0)</f>
        <v>1671568032</v>
      </c>
      <c r="J39" s="40"/>
    </row>
    <row r="40" spans="1:10" x14ac:dyDescent="0.3">
      <c r="A40" s="67"/>
      <c r="B40" s="29">
        <v>4.2</v>
      </c>
      <c r="C40" s="105" t="s">
        <v>92</v>
      </c>
      <c r="D40" s="94" t="s">
        <v>103</v>
      </c>
      <c r="E40" s="80" t="s">
        <v>42</v>
      </c>
      <c r="F40" s="94" t="s">
        <v>13</v>
      </c>
      <c r="G40" s="3">
        <v>16</v>
      </c>
      <c r="H40" s="19">
        <v>745776</v>
      </c>
      <c r="I40" s="28">
        <f>ROUND(G40*H40,0)</f>
        <v>11932416</v>
      </c>
      <c r="J40" s="40"/>
    </row>
    <row r="41" spans="1:10" x14ac:dyDescent="0.3">
      <c r="A41" s="67"/>
      <c r="B41" s="2">
        <v>4.3</v>
      </c>
      <c r="C41" s="105" t="s">
        <v>38</v>
      </c>
      <c r="D41" s="94" t="s">
        <v>104</v>
      </c>
      <c r="E41" s="80" t="s">
        <v>109</v>
      </c>
      <c r="F41" s="94" t="s">
        <v>13</v>
      </c>
      <c r="G41" s="3">
        <v>154</v>
      </c>
      <c r="H41" s="19">
        <v>1219037</v>
      </c>
      <c r="I41" s="28">
        <f t="shared" ref="I41" si="3">ROUND(G41*H41,0)</f>
        <v>187731698</v>
      </c>
      <c r="J41" s="40"/>
    </row>
    <row r="42" spans="1:10" x14ac:dyDescent="0.3">
      <c r="A42" s="67"/>
      <c r="B42" s="29">
        <v>4.4000000000000004</v>
      </c>
      <c r="C42" s="106" t="s">
        <v>39</v>
      </c>
      <c r="D42" s="90" t="s">
        <v>104</v>
      </c>
      <c r="E42" s="80" t="s">
        <v>110</v>
      </c>
      <c r="F42" s="94" t="s">
        <v>13</v>
      </c>
      <c r="G42" s="3">
        <v>98</v>
      </c>
      <c r="H42" s="19">
        <v>1458160</v>
      </c>
      <c r="I42" s="28">
        <f>ROUND(G42*H42,0)</f>
        <v>142899680</v>
      </c>
      <c r="J42" s="40"/>
    </row>
    <row r="43" spans="1:10" x14ac:dyDescent="0.3">
      <c r="A43" s="67"/>
      <c r="B43" s="29">
        <v>4.5</v>
      </c>
      <c r="C43" s="106">
        <v>4.5199999999999996</v>
      </c>
      <c r="D43" s="90" t="s">
        <v>105</v>
      </c>
      <c r="E43" s="80" t="s">
        <v>7</v>
      </c>
      <c r="F43" s="94" t="s">
        <v>14</v>
      </c>
      <c r="G43" s="3">
        <v>19197</v>
      </c>
      <c r="H43" s="19">
        <v>11484</v>
      </c>
      <c r="I43" s="28">
        <f t="shared" ref="I43:I47" si="4">ROUND(G43*H43,0)</f>
        <v>220458348</v>
      </c>
      <c r="J43" s="40"/>
    </row>
    <row r="44" spans="1:10" ht="36" x14ac:dyDescent="0.3">
      <c r="A44" s="67"/>
      <c r="B44" s="29">
        <v>4.5999999999999996</v>
      </c>
      <c r="C44" s="106" t="s">
        <v>83</v>
      </c>
      <c r="D44" s="90" t="s">
        <v>32</v>
      </c>
      <c r="E44" s="80" t="s">
        <v>54</v>
      </c>
      <c r="F44" s="94" t="s">
        <v>37</v>
      </c>
      <c r="G44" s="3">
        <v>244</v>
      </c>
      <c r="H44" s="19">
        <v>17656</v>
      </c>
      <c r="I44" s="28">
        <f t="shared" si="4"/>
        <v>4308064</v>
      </c>
      <c r="J44" s="40"/>
    </row>
    <row r="45" spans="1:10" x14ac:dyDescent="0.3">
      <c r="A45" s="67"/>
      <c r="B45" s="29">
        <v>4.7</v>
      </c>
      <c r="C45" s="106">
        <v>4.22</v>
      </c>
      <c r="D45" s="90" t="s">
        <v>84</v>
      </c>
      <c r="E45" s="80" t="s">
        <v>41</v>
      </c>
      <c r="F45" s="94" t="s">
        <v>13</v>
      </c>
      <c r="G45" s="3">
        <v>110</v>
      </c>
      <c r="H45" s="19">
        <v>328338</v>
      </c>
      <c r="I45" s="28">
        <f t="shared" si="4"/>
        <v>36117180</v>
      </c>
      <c r="J45" s="40"/>
    </row>
    <row r="46" spans="1:10" x14ac:dyDescent="0.3">
      <c r="A46" s="67"/>
      <c r="B46" s="29">
        <v>4.8</v>
      </c>
      <c r="C46" s="106" t="s">
        <v>106</v>
      </c>
      <c r="D46" s="90" t="s">
        <v>32</v>
      </c>
      <c r="E46" s="80" t="s">
        <v>40</v>
      </c>
      <c r="F46" s="94" t="s">
        <v>55</v>
      </c>
      <c r="G46" s="3">
        <v>77</v>
      </c>
      <c r="H46" s="19">
        <v>48686</v>
      </c>
      <c r="I46" s="28">
        <f t="shared" si="4"/>
        <v>3748822</v>
      </c>
      <c r="J46" s="40"/>
    </row>
    <row r="47" spans="1:10" x14ac:dyDescent="0.3">
      <c r="A47" s="67"/>
      <c r="B47" s="29">
        <v>4.9000000000000004</v>
      </c>
      <c r="C47" s="107">
        <v>4.2</v>
      </c>
      <c r="D47" s="90" t="s">
        <v>32</v>
      </c>
      <c r="E47" s="80" t="s">
        <v>59</v>
      </c>
      <c r="F47" s="94" t="s">
        <v>58</v>
      </c>
      <c r="G47" s="3">
        <v>82</v>
      </c>
      <c r="H47" s="19">
        <v>35264</v>
      </c>
      <c r="I47" s="28">
        <f t="shared" si="4"/>
        <v>2891648</v>
      </c>
      <c r="J47" s="40"/>
    </row>
    <row r="48" spans="1:10" ht="18.600000000000001" thickBot="1" x14ac:dyDescent="0.35">
      <c r="A48" s="40"/>
      <c r="B48" s="38">
        <v>4.0999999999999996</v>
      </c>
      <c r="C48" s="108" t="s">
        <v>107</v>
      </c>
      <c r="D48" s="109"/>
      <c r="E48" s="110" t="s">
        <v>56</v>
      </c>
      <c r="F48" s="109" t="s">
        <v>13</v>
      </c>
      <c r="G48" s="12">
        <v>351</v>
      </c>
      <c r="H48" s="14">
        <v>223826</v>
      </c>
      <c r="I48" s="26">
        <f>ROUND(G48*H48,0)</f>
        <v>78562926</v>
      </c>
      <c r="J48" s="40"/>
    </row>
    <row r="49" spans="1:11" ht="18.600000000000001" thickBot="1" x14ac:dyDescent="0.35">
      <c r="A49" s="40"/>
      <c r="B49" s="81" t="s">
        <v>5</v>
      </c>
      <c r="C49" s="82"/>
      <c r="D49" s="82"/>
      <c r="E49" s="83" t="s">
        <v>6</v>
      </c>
      <c r="F49" s="82"/>
      <c r="G49" s="13"/>
      <c r="H49" s="111"/>
      <c r="I49" s="25">
        <f>SUBTOTAL(9,I39:I48)</f>
        <v>2360218814</v>
      </c>
      <c r="J49" s="40"/>
    </row>
    <row r="50" spans="1:11" ht="18.600000000000001" thickBot="1" x14ac:dyDescent="0.35">
      <c r="A50" s="40"/>
      <c r="B50" s="64" t="s">
        <v>111</v>
      </c>
      <c r="C50" s="65"/>
      <c r="D50" s="65"/>
      <c r="E50" s="65" t="s">
        <v>6</v>
      </c>
      <c r="F50" s="65"/>
      <c r="G50" s="112"/>
      <c r="H50" s="23"/>
      <c r="I50" s="27"/>
      <c r="J50" s="40"/>
    </row>
    <row r="51" spans="1:11" x14ac:dyDescent="0.3">
      <c r="A51" s="67"/>
      <c r="B51" s="16">
        <v>5.0999999999999996</v>
      </c>
      <c r="C51" s="104">
        <v>5.0999999999999996</v>
      </c>
      <c r="D51" s="85" t="s">
        <v>112</v>
      </c>
      <c r="E51" s="86" t="s">
        <v>123</v>
      </c>
      <c r="F51" s="85" t="s">
        <v>89</v>
      </c>
      <c r="G51" s="17">
        <v>5496</v>
      </c>
      <c r="H51" s="18">
        <v>7648</v>
      </c>
      <c r="I51" s="4">
        <f>ROUND(G51*H51,0)</f>
        <v>42033408</v>
      </c>
      <c r="J51" s="40"/>
    </row>
    <row r="52" spans="1:11" x14ac:dyDescent="0.3">
      <c r="A52" s="67"/>
      <c r="B52" s="29">
        <v>5.2</v>
      </c>
      <c r="C52" s="105">
        <v>7.7</v>
      </c>
      <c r="D52" s="94" t="s">
        <v>32</v>
      </c>
      <c r="E52" s="80" t="s">
        <v>64</v>
      </c>
      <c r="F52" s="94" t="s">
        <v>124</v>
      </c>
      <c r="G52" s="3">
        <v>10</v>
      </c>
      <c r="H52" s="19">
        <v>811587</v>
      </c>
      <c r="I52" s="28">
        <f>ROUND(G52*H52,0)</f>
        <v>8115870</v>
      </c>
      <c r="J52" s="40"/>
    </row>
    <row r="53" spans="1:11" ht="36" x14ac:dyDescent="0.3">
      <c r="A53" s="67"/>
      <c r="B53" s="29">
        <v>5.3</v>
      </c>
      <c r="C53" s="105" t="s">
        <v>113</v>
      </c>
      <c r="D53" s="94" t="s">
        <v>114</v>
      </c>
      <c r="E53" s="80" t="s">
        <v>125</v>
      </c>
      <c r="F53" s="94" t="s">
        <v>37</v>
      </c>
      <c r="G53" s="3">
        <v>1374</v>
      </c>
      <c r="H53" s="19">
        <v>3506</v>
      </c>
      <c r="I53" s="28">
        <f t="shared" ref="I53" si="5">ROUND(G53*H53,0)</f>
        <v>4817244</v>
      </c>
      <c r="J53" s="40"/>
    </row>
    <row r="54" spans="1:11" ht="54" x14ac:dyDescent="0.3">
      <c r="A54" s="67"/>
      <c r="B54" s="29">
        <v>5.4</v>
      </c>
      <c r="C54" s="106">
        <v>6.2</v>
      </c>
      <c r="D54" s="90" t="s">
        <v>115</v>
      </c>
      <c r="E54" s="80" t="s">
        <v>126</v>
      </c>
      <c r="F54" s="94" t="s">
        <v>124</v>
      </c>
      <c r="G54" s="3">
        <v>5</v>
      </c>
      <c r="H54" s="19">
        <v>361575</v>
      </c>
      <c r="I54" s="28">
        <f>ROUND(G54*H54,0)</f>
        <v>1807875</v>
      </c>
      <c r="J54" s="40"/>
    </row>
    <row r="55" spans="1:11" x14ac:dyDescent="0.3">
      <c r="A55" s="67"/>
      <c r="B55" s="29">
        <v>5.5</v>
      </c>
      <c r="C55" s="106" t="s">
        <v>116</v>
      </c>
      <c r="D55" s="90" t="s">
        <v>117</v>
      </c>
      <c r="E55" s="80" t="s">
        <v>127</v>
      </c>
      <c r="F55" s="94" t="s">
        <v>124</v>
      </c>
      <c r="G55" s="3">
        <v>916</v>
      </c>
      <c r="H55" s="19">
        <v>26319</v>
      </c>
      <c r="I55" s="28">
        <f t="shared" ref="I55:I59" si="6">ROUND(G55*H55,0)</f>
        <v>24108204</v>
      </c>
      <c r="J55" s="40"/>
    </row>
    <row r="56" spans="1:11" x14ac:dyDescent="0.3">
      <c r="A56" s="67"/>
      <c r="B56" s="29">
        <v>5.6</v>
      </c>
      <c r="C56" s="106">
        <v>5.5</v>
      </c>
      <c r="D56" s="90" t="s">
        <v>118</v>
      </c>
      <c r="E56" s="80" t="s">
        <v>60</v>
      </c>
      <c r="F56" s="94" t="s">
        <v>55</v>
      </c>
      <c r="G56" s="3">
        <v>420</v>
      </c>
      <c r="H56" s="19">
        <v>285617</v>
      </c>
      <c r="I56" s="28">
        <f t="shared" si="6"/>
        <v>119959140</v>
      </c>
      <c r="J56" s="40"/>
    </row>
    <row r="57" spans="1:11" x14ac:dyDescent="0.3">
      <c r="A57" s="67"/>
      <c r="B57" s="29">
        <v>5.7</v>
      </c>
      <c r="C57" s="106">
        <v>5.4</v>
      </c>
      <c r="D57" s="90" t="s">
        <v>119</v>
      </c>
      <c r="E57" s="80" t="s">
        <v>61</v>
      </c>
      <c r="F57" s="94" t="s">
        <v>58</v>
      </c>
      <c r="G57" s="3">
        <v>14</v>
      </c>
      <c r="H57" s="19">
        <v>135956</v>
      </c>
      <c r="I57" s="28">
        <f t="shared" si="6"/>
        <v>1903384</v>
      </c>
      <c r="J57" s="40"/>
    </row>
    <row r="58" spans="1:11" x14ac:dyDescent="0.3">
      <c r="A58" s="67"/>
      <c r="B58" s="29">
        <v>5.8</v>
      </c>
      <c r="C58" s="106">
        <v>5.3</v>
      </c>
      <c r="D58" s="90" t="s">
        <v>120</v>
      </c>
      <c r="E58" s="80" t="s">
        <v>62</v>
      </c>
      <c r="F58" s="94" t="s">
        <v>58</v>
      </c>
      <c r="G58" s="3">
        <v>140</v>
      </c>
      <c r="H58" s="19">
        <v>162441</v>
      </c>
      <c r="I58" s="28">
        <f t="shared" si="6"/>
        <v>22741740</v>
      </c>
      <c r="J58" s="40"/>
    </row>
    <row r="59" spans="1:11" x14ac:dyDescent="0.3">
      <c r="A59" s="67"/>
      <c r="B59" s="29">
        <v>5.9</v>
      </c>
      <c r="C59" s="107" t="s">
        <v>121</v>
      </c>
      <c r="D59" s="90" t="s">
        <v>32</v>
      </c>
      <c r="E59" s="80" t="s">
        <v>63</v>
      </c>
      <c r="F59" s="94" t="s">
        <v>58</v>
      </c>
      <c r="G59" s="3">
        <v>106</v>
      </c>
      <c r="H59" s="19">
        <v>66861</v>
      </c>
      <c r="I59" s="28">
        <f t="shared" si="6"/>
        <v>7087266</v>
      </c>
      <c r="J59" s="40"/>
    </row>
    <row r="60" spans="1:11" ht="18.600000000000001" thickBot="1" x14ac:dyDescent="0.35">
      <c r="A60" s="40"/>
      <c r="B60" s="38">
        <v>5.0999999999999996</v>
      </c>
      <c r="C60" s="108">
        <v>6.5</v>
      </c>
      <c r="D60" s="109" t="s">
        <v>122</v>
      </c>
      <c r="E60" s="110" t="s">
        <v>65</v>
      </c>
      <c r="F60" s="109" t="s">
        <v>66</v>
      </c>
      <c r="G60" s="12">
        <v>1</v>
      </c>
      <c r="H60" s="14">
        <v>1175001</v>
      </c>
      <c r="I60" s="26">
        <f>ROUND(G60*H60,0)</f>
        <v>1175001</v>
      </c>
      <c r="J60" s="40"/>
    </row>
    <row r="61" spans="1:11" ht="18.600000000000001" thickBot="1" x14ac:dyDescent="0.35">
      <c r="A61" s="40"/>
      <c r="B61" s="81" t="s">
        <v>5</v>
      </c>
      <c r="C61" s="82"/>
      <c r="D61" s="82"/>
      <c r="E61" s="83" t="s">
        <v>6</v>
      </c>
      <c r="F61" s="82"/>
      <c r="G61" s="13"/>
      <c r="H61" s="111"/>
      <c r="I61" s="25">
        <f>SUBTOTAL(9,I51:I60)</f>
        <v>233749132</v>
      </c>
      <c r="J61" s="40"/>
    </row>
    <row r="62" spans="1:11" ht="30" customHeight="1" thickBot="1" x14ac:dyDescent="0.35">
      <c r="A62" s="113"/>
      <c r="B62" s="114" t="s">
        <v>8</v>
      </c>
      <c r="C62" s="115"/>
      <c r="D62" s="115"/>
      <c r="E62" s="115"/>
      <c r="F62" s="115"/>
      <c r="G62" s="115"/>
      <c r="H62" s="116"/>
      <c r="I62" s="117">
        <f>+SUM(I11:I61)/2</f>
        <v>10784757228</v>
      </c>
      <c r="J62" s="113"/>
      <c r="K62" s="31"/>
    </row>
    <row r="63" spans="1:11" ht="11.4" customHeight="1" thickBot="1" x14ac:dyDescent="0.35">
      <c r="A63" s="113"/>
      <c r="J63" s="113"/>
      <c r="K63" s="31"/>
    </row>
    <row r="64" spans="1:11" ht="34.950000000000003" customHeight="1" x14ac:dyDescent="0.3">
      <c r="A64" s="113"/>
      <c r="B64" s="1"/>
      <c r="C64" s="120"/>
      <c r="D64" s="120"/>
      <c r="E64" s="121" t="s">
        <v>9</v>
      </c>
      <c r="F64" s="122"/>
      <c r="G64" s="122"/>
      <c r="H64" s="123"/>
      <c r="I64" s="124">
        <f>I62</f>
        <v>10784757228</v>
      </c>
      <c r="J64" s="113"/>
      <c r="K64" s="31"/>
    </row>
    <row r="65" spans="1:11" ht="28.2" x14ac:dyDescent="0.3">
      <c r="A65" s="113"/>
      <c r="B65" s="1"/>
      <c r="C65" s="120"/>
      <c r="D65" s="120"/>
      <c r="E65" s="125" t="s">
        <v>10</v>
      </c>
      <c r="F65" s="126"/>
      <c r="G65" s="126"/>
      <c r="H65" s="127"/>
      <c r="I65" s="128">
        <v>163138956</v>
      </c>
      <c r="J65" s="113"/>
      <c r="K65" s="32" t="s">
        <v>25</v>
      </c>
    </row>
    <row r="66" spans="1:11" ht="28.2" x14ac:dyDescent="0.3">
      <c r="A66" s="113"/>
      <c r="B66" s="1"/>
      <c r="C66" s="120"/>
      <c r="D66" s="120"/>
      <c r="E66" s="125" t="s">
        <v>11</v>
      </c>
      <c r="F66" s="126"/>
      <c r="G66" s="126"/>
      <c r="H66" s="127"/>
      <c r="I66" s="128">
        <v>82433699</v>
      </c>
      <c r="J66" s="113"/>
      <c r="K66" s="32" t="s">
        <v>25</v>
      </c>
    </row>
    <row r="67" spans="1:11" ht="34.950000000000003" customHeight="1" thickBot="1" x14ac:dyDescent="0.35">
      <c r="A67" s="113"/>
      <c r="B67" s="1"/>
      <c r="C67" s="120"/>
      <c r="D67" s="120"/>
      <c r="E67" s="129" t="s">
        <v>12</v>
      </c>
      <c r="F67" s="130"/>
      <c r="G67" s="130"/>
      <c r="H67" s="131"/>
      <c r="I67" s="132">
        <f>SUM(I64:I66)</f>
        <v>11030329883</v>
      </c>
      <c r="J67" s="113"/>
      <c r="K67" s="33"/>
    </row>
    <row r="68" spans="1:11" ht="15" customHeight="1" thickBot="1" x14ac:dyDescent="0.35">
      <c r="A68" s="113"/>
      <c r="B68" s="1"/>
      <c r="C68" s="120"/>
      <c r="D68" s="120"/>
      <c r="E68" s="133"/>
      <c r="F68" s="134"/>
      <c r="G68" s="5"/>
      <c r="H68" s="6"/>
      <c r="I68" s="7"/>
      <c r="J68" s="113"/>
    </row>
    <row r="69" spans="1:11" ht="25.2" x14ac:dyDescent="0.25">
      <c r="B69" s="135" t="s">
        <v>15</v>
      </c>
      <c r="C69" s="136"/>
      <c r="D69" s="136"/>
      <c r="E69" s="137"/>
      <c r="F69" s="138" t="s">
        <v>16</v>
      </c>
      <c r="G69" s="138"/>
      <c r="H69" s="138"/>
      <c r="I69" s="139" t="s">
        <v>17</v>
      </c>
    </row>
    <row r="70" spans="1:11" s="118" customFormat="1" ht="61.8" customHeight="1" x14ac:dyDescent="0.25">
      <c r="B70" s="140" t="s">
        <v>18</v>
      </c>
      <c r="C70" s="141"/>
      <c r="D70" s="141"/>
      <c r="E70" s="142"/>
      <c r="F70" s="143" t="s">
        <v>19</v>
      </c>
      <c r="G70" s="143"/>
      <c r="H70" s="144" t="s">
        <v>43</v>
      </c>
      <c r="I70" s="24">
        <v>0.315</v>
      </c>
      <c r="K70" s="1"/>
    </row>
    <row r="71" spans="1:11" s="118" customFormat="1" ht="22.2" customHeight="1" x14ac:dyDescent="0.25">
      <c r="B71" s="140" t="s">
        <v>20</v>
      </c>
      <c r="C71" s="141"/>
      <c r="D71" s="141"/>
      <c r="E71" s="142"/>
      <c r="F71" s="145" t="s">
        <v>21</v>
      </c>
      <c r="G71" s="145"/>
      <c r="H71" s="146" t="s">
        <v>44</v>
      </c>
      <c r="I71" s="24">
        <v>0.01</v>
      </c>
      <c r="K71" s="1"/>
    </row>
    <row r="72" spans="1:11" s="118" customFormat="1" ht="52.2" customHeight="1" x14ac:dyDescent="0.25">
      <c r="B72" s="140" t="s">
        <v>129</v>
      </c>
      <c r="C72" s="141"/>
      <c r="D72" s="141"/>
      <c r="E72" s="142"/>
      <c r="F72" s="143" t="s">
        <v>22</v>
      </c>
      <c r="G72" s="143"/>
      <c r="H72" s="144" t="s">
        <v>45</v>
      </c>
      <c r="I72" s="24">
        <v>2.5000000000000001E-2</v>
      </c>
      <c r="K72" s="1"/>
    </row>
    <row r="73" spans="1:11" ht="145.19999999999999" customHeight="1" x14ac:dyDescent="0.25">
      <c r="B73" s="140" t="s">
        <v>67</v>
      </c>
      <c r="C73" s="141"/>
      <c r="D73" s="141"/>
      <c r="E73" s="142"/>
      <c r="F73" s="143" t="s">
        <v>23</v>
      </c>
      <c r="G73" s="143"/>
      <c r="H73" s="144" t="s">
        <v>46</v>
      </c>
      <c r="I73" s="24">
        <f>SUM(I70:I72)</f>
        <v>0.35000000000000003</v>
      </c>
      <c r="K73" s="34"/>
    </row>
    <row r="74" spans="1:11" ht="91.2" customHeight="1" thickBot="1" x14ac:dyDescent="0.3">
      <c r="B74" s="147" t="s">
        <v>24</v>
      </c>
      <c r="C74" s="148"/>
      <c r="D74" s="148"/>
      <c r="E74" s="148"/>
      <c r="F74" s="149"/>
      <c r="G74" s="149"/>
      <c r="H74" s="149"/>
      <c r="I74" s="150"/>
    </row>
  </sheetData>
  <sheetProtection algorithmName="SHA-512" hashValue="8tFYlnhB8CFz5JcAqQKsXzp9trOsNtD56HOy+5OENfmnZrNKIqb/8vEnHOTjXPlTkvqrp3IBn2r9OUj3YEWahA==" saltValue="3HPyXsjZdlTTv4il+cLpuQ==" spinCount="100000" sheet="1" formatCells="0" formatColumns="0" formatRows="0"/>
  <mergeCells count="19">
    <mergeCell ref="D2:H2"/>
    <mergeCell ref="D3:H3"/>
    <mergeCell ref="D4:H4"/>
    <mergeCell ref="D6:H6"/>
    <mergeCell ref="E66:H66"/>
    <mergeCell ref="B73:E73"/>
    <mergeCell ref="F73:G73"/>
    <mergeCell ref="B74:E74"/>
    <mergeCell ref="B70:E70"/>
    <mergeCell ref="F70:G70"/>
    <mergeCell ref="B71:E71"/>
    <mergeCell ref="F71:G71"/>
    <mergeCell ref="B72:E72"/>
    <mergeCell ref="F72:G72"/>
    <mergeCell ref="E67:H67"/>
    <mergeCell ref="B69:E69"/>
    <mergeCell ref="F69:H69"/>
    <mergeCell ref="E64:H64"/>
    <mergeCell ref="E65:H65"/>
  </mergeCells>
  <phoneticPr fontId="20" type="noConversion"/>
  <dataValidations disablePrompts="1" count="1">
    <dataValidation allowBlank="1" showInputMessage="1" showErrorMessage="1" promptTitle="Objeto del Contrato" prompt="Escriba claramente el objeto del contrato de ejecución suscrito" sqref="F17:F27" xr:uid="{00000000-0002-0000-0000-000000000000}">
      <formula1>0</formula1>
      <formula2>0</formula2>
    </dataValidation>
  </dataValidations>
  <pageMargins left="0.7" right="0.7" top="0.75" bottom="0.75" header="0.3" footer="0.3"/>
  <pageSetup paperSize="9" scale="3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1259D-C234-4B78-ABED-C00DDB003834}">
  <sheetPr>
    <pageSetUpPr fitToPage="1"/>
  </sheetPr>
  <dimension ref="A1:K74"/>
  <sheetViews>
    <sheetView tabSelected="1" view="pageBreakPreview" zoomScale="55" zoomScaleNormal="39" zoomScaleSheetLayoutView="55" workbookViewId="0">
      <selection activeCell="H12" sqref="H12"/>
    </sheetView>
  </sheetViews>
  <sheetFormatPr baseColWidth="10" defaultColWidth="12" defaultRowHeight="18" x14ac:dyDescent="0.3"/>
  <cols>
    <col min="1" max="1" width="3.6640625" style="118" customWidth="1"/>
    <col min="2" max="2" width="8.21875" style="40" customWidth="1"/>
    <col min="3" max="3" width="17.77734375" style="41" customWidth="1"/>
    <col min="4" max="4" width="20.21875" style="41" customWidth="1"/>
    <col min="5" max="5" width="89.33203125" style="118" customWidth="1"/>
    <col min="6" max="6" width="16.6640625" style="118" customWidth="1"/>
    <col min="7" max="7" width="20.6640625" style="119" customWidth="1"/>
    <col min="8" max="8" width="25" style="118" customWidth="1"/>
    <col min="9" max="9" width="35.6640625" style="118" customWidth="1"/>
    <col min="10" max="10" width="3.6640625" style="118" customWidth="1"/>
    <col min="11" max="11" width="14.109375" style="1" customWidth="1"/>
    <col min="12" max="12" width="41.6640625" style="1" customWidth="1"/>
    <col min="13" max="16384" width="12" style="1"/>
  </cols>
  <sheetData>
    <row r="1" spans="1:10" ht="18.600000000000001" thickBot="1" x14ac:dyDescent="0.35">
      <c r="A1" s="40"/>
      <c r="E1" s="40"/>
      <c r="F1" s="40"/>
      <c r="G1" s="42"/>
      <c r="H1" s="40"/>
      <c r="I1" s="40"/>
      <c r="J1" s="40"/>
    </row>
    <row r="2" spans="1:10" ht="28.2" x14ac:dyDescent="0.5">
      <c r="A2" s="40"/>
      <c r="B2" s="43"/>
      <c r="C2" s="44"/>
      <c r="D2" s="45" t="s">
        <v>27</v>
      </c>
      <c r="E2" s="45"/>
      <c r="F2" s="45"/>
      <c r="G2" s="45"/>
      <c r="H2" s="45"/>
      <c r="I2" s="46"/>
      <c r="J2" s="40"/>
    </row>
    <row r="3" spans="1:10" ht="25.2" x14ac:dyDescent="0.45">
      <c r="A3" s="40"/>
      <c r="B3" s="47"/>
      <c r="C3" s="48"/>
      <c r="D3" s="49" t="s">
        <v>28</v>
      </c>
      <c r="E3" s="49"/>
      <c r="F3" s="49"/>
      <c r="G3" s="49"/>
      <c r="H3" s="49"/>
      <c r="I3" s="50"/>
      <c r="J3" s="40"/>
    </row>
    <row r="4" spans="1:10" ht="105.9" customHeight="1" x14ac:dyDescent="0.3">
      <c r="A4" s="40"/>
      <c r="B4" s="51"/>
      <c r="C4" s="52"/>
      <c r="D4" s="156" t="s">
        <v>47</v>
      </c>
      <c r="E4" s="53"/>
      <c r="F4" s="53"/>
      <c r="G4" s="53"/>
      <c r="H4" s="53"/>
      <c r="I4" s="54"/>
      <c r="J4" s="40"/>
    </row>
    <row r="5" spans="1:10" ht="15" customHeight="1" x14ac:dyDescent="0.3">
      <c r="A5" s="40"/>
      <c r="B5" s="51"/>
      <c r="C5" s="52"/>
      <c r="D5" s="52"/>
      <c r="E5" s="52"/>
      <c r="F5" s="52"/>
      <c r="G5" s="52"/>
      <c r="H5" s="52"/>
      <c r="I5" s="54"/>
      <c r="J5" s="40"/>
    </row>
    <row r="6" spans="1:10" ht="99.6" customHeight="1" x14ac:dyDescent="0.3">
      <c r="A6" s="55"/>
      <c r="B6" s="56"/>
      <c r="C6" s="57"/>
      <c r="D6" s="58" t="s">
        <v>128</v>
      </c>
      <c r="E6" s="58"/>
      <c r="F6" s="58"/>
      <c r="G6" s="58"/>
      <c r="H6" s="58"/>
      <c r="I6" s="59"/>
      <c r="J6" s="55"/>
    </row>
    <row r="7" spans="1:10" ht="14.25" customHeight="1" thickBot="1" x14ac:dyDescent="0.35">
      <c r="A7" s="40"/>
      <c r="B7" s="60"/>
      <c r="C7" s="61"/>
      <c r="D7" s="62"/>
      <c r="E7" s="62"/>
      <c r="F7" s="62"/>
      <c r="G7" s="62"/>
      <c r="H7" s="62"/>
      <c r="I7" s="63"/>
      <c r="J7" s="40"/>
    </row>
    <row r="8" spans="1:10" ht="30" customHeight="1" thickBot="1" x14ac:dyDescent="0.35">
      <c r="A8" s="40"/>
      <c r="B8" s="64"/>
      <c r="C8" s="65"/>
      <c r="D8" s="65"/>
      <c r="E8" s="65"/>
      <c r="F8" s="65"/>
      <c r="G8" s="65"/>
      <c r="H8" s="65"/>
      <c r="I8" s="66"/>
      <c r="J8" s="40"/>
    </row>
    <row r="9" spans="1:10" ht="36.6" customHeight="1" thickBot="1" x14ac:dyDescent="0.35">
      <c r="A9" s="67"/>
      <c r="B9" s="68" t="s">
        <v>48</v>
      </c>
      <c r="C9" s="69" t="s">
        <v>49</v>
      </c>
      <c r="D9" s="70" t="s">
        <v>29</v>
      </c>
      <c r="E9" s="71" t="s">
        <v>0</v>
      </c>
      <c r="F9" s="69" t="s">
        <v>1</v>
      </c>
      <c r="G9" s="69" t="s">
        <v>2</v>
      </c>
      <c r="H9" s="72" t="s">
        <v>3</v>
      </c>
      <c r="I9" s="73" t="s">
        <v>4</v>
      </c>
      <c r="J9" s="40"/>
    </row>
    <row r="10" spans="1:10" ht="18.600000000000001" thickBot="1" x14ac:dyDescent="0.35">
      <c r="A10" s="67"/>
      <c r="B10" s="74" t="s">
        <v>50</v>
      </c>
      <c r="C10" s="75"/>
      <c r="D10" s="75"/>
      <c r="E10" s="75"/>
      <c r="F10" s="75"/>
      <c r="G10" s="76"/>
      <c r="H10" s="77"/>
      <c r="I10" s="78"/>
      <c r="J10" s="40"/>
    </row>
    <row r="11" spans="1:10" ht="36" x14ac:dyDescent="0.3">
      <c r="A11" s="40"/>
      <c r="B11" s="8">
        <v>1.1000000000000001</v>
      </c>
      <c r="C11" s="79" t="s">
        <v>68</v>
      </c>
      <c r="D11" s="79" t="s">
        <v>69</v>
      </c>
      <c r="E11" s="80" t="s">
        <v>31</v>
      </c>
      <c r="F11" s="79" t="s">
        <v>13</v>
      </c>
      <c r="G11" s="9">
        <v>9093</v>
      </c>
      <c r="H11" s="151"/>
      <c r="I11" s="20">
        <f t="shared" ref="I11:I14" si="0">ROUND(G11*H11,0)</f>
        <v>0</v>
      </c>
      <c r="J11" s="40"/>
    </row>
    <row r="12" spans="1:10" ht="36" x14ac:dyDescent="0.3">
      <c r="A12" s="40"/>
      <c r="B12" s="8">
        <v>1.2</v>
      </c>
      <c r="C12" s="79">
        <v>2.13</v>
      </c>
      <c r="D12" s="79" t="s">
        <v>70</v>
      </c>
      <c r="E12" s="80" t="s">
        <v>74</v>
      </c>
      <c r="F12" s="79" t="s">
        <v>13</v>
      </c>
      <c r="G12" s="9">
        <v>23</v>
      </c>
      <c r="H12" s="151"/>
      <c r="I12" s="20">
        <f>ROUND(G12*H12,0)</f>
        <v>0</v>
      </c>
      <c r="J12" s="40"/>
    </row>
    <row r="13" spans="1:10" ht="36" x14ac:dyDescent="0.3">
      <c r="A13" s="40"/>
      <c r="B13" s="8">
        <v>1.3</v>
      </c>
      <c r="C13" s="79" t="s">
        <v>71</v>
      </c>
      <c r="D13" s="79" t="s">
        <v>72</v>
      </c>
      <c r="E13" s="80" t="s">
        <v>57</v>
      </c>
      <c r="F13" s="79" t="s">
        <v>13</v>
      </c>
      <c r="G13" s="9">
        <v>45</v>
      </c>
      <c r="H13" s="151"/>
      <c r="I13" s="20">
        <f>ROUND(G13*H13,0)</f>
        <v>0</v>
      </c>
      <c r="J13" s="40"/>
    </row>
    <row r="14" spans="1:10" ht="36" x14ac:dyDescent="0.3">
      <c r="A14" s="40"/>
      <c r="B14" s="8">
        <v>1.4</v>
      </c>
      <c r="C14" s="79" t="s">
        <v>73</v>
      </c>
      <c r="D14" s="79" t="s">
        <v>32</v>
      </c>
      <c r="E14" s="80" t="s">
        <v>75</v>
      </c>
      <c r="F14" s="79" t="s">
        <v>33</v>
      </c>
      <c r="G14" s="9">
        <v>875168</v>
      </c>
      <c r="H14" s="151"/>
      <c r="I14" s="20">
        <f t="shared" si="0"/>
        <v>0</v>
      </c>
      <c r="J14" s="40"/>
    </row>
    <row r="15" spans="1:10" ht="18.600000000000001" thickBot="1" x14ac:dyDescent="0.35">
      <c r="A15" s="40"/>
      <c r="B15" s="81" t="s">
        <v>5</v>
      </c>
      <c r="C15" s="82"/>
      <c r="D15" s="82"/>
      <c r="E15" s="83" t="s">
        <v>6</v>
      </c>
      <c r="F15" s="82"/>
      <c r="G15" s="13"/>
      <c r="H15" s="15"/>
      <c r="I15" s="25">
        <f>SUBTOTAL(9,I11:I14)</f>
        <v>0</v>
      </c>
      <c r="J15" s="40"/>
    </row>
    <row r="16" spans="1:10" ht="18.600000000000001" thickBot="1" x14ac:dyDescent="0.35">
      <c r="A16" s="40"/>
      <c r="B16" s="74" t="s">
        <v>34</v>
      </c>
      <c r="C16" s="75"/>
      <c r="D16" s="75"/>
      <c r="E16" s="75"/>
      <c r="F16" s="75"/>
      <c r="G16" s="76"/>
      <c r="H16" s="21"/>
      <c r="I16" s="78"/>
      <c r="J16" s="40"/>
    </row>
    <row r="17" spans="1:10" x14ac:dyDescent="0.3">
      <c r="A17" s="40"/>
      <c r="B17" s="16">
        <v>2.1</v>
      </c>
      <c r="C17" s="84">
        <v>3.1</v>
      </c>
      <c r="D17" s="85" t="s">
        <v>76</v>
      </c>
      <c r="E17" s="86" t="s">
        <v>85</v>
      </c>
      <c r="F17" s="87" t="s">
        <v>37</v>
      </c>
      <c r="G17" s="17">
        <v>7182</v>
      </c>
      <c r="H17" s="152"/>
      <c r="I17" s="88">
        <f>ROUND(G17*H17,0)</f>
        <v>0</v>
      </c>
      <c r="J17" s="40"/>
    </row>
    <row r="18" spans="1:10" x14ac:dyDescent="0.3">
      <c r="A18" s="40"/>
      <c r="B18" s="29">
        <v>2.2000000000000002</v>
      </c>
      <c r="C18" s="89">
        <v>3.22</v>
      </c>
      <c r="D18" s="90" t="s">
        <v>32</v>
      </c>
      <c r="E18" s="91" t="s">
        <v>35</v>
      </c>
      <c r="F18" s="92" t="s">
        <v>13</v>
      </c>
      <c r="G18" s="35">
        <v>1847</v>
      </c>
      <c r="H18" s="153"/>
      <c r="I18" s="88">
        <f>ROUND(G18*H18,0)</f>
        <v>0</v>
      </c>
      <c r="J18" s="40"/>
    </row>
    <row r="19" spans="1:10" x14ac:dyDescent="0.3">
      <c r="A19" s="40"/>
      <c r="B19" s="2">
        <v>2.2999999999999998</v>
      </c>
      <c r="C19" s="93">
        <v>3.15</v>
      </c>
      <c r="D19" s="94" t="s">
        <v>77</v>
      </c>
      <c r="E19" s="95" t="s">
        <v>36</v>
      </c>
      <c r="F19" s="94" t="s">
        <v>13</v>
      </c>
      <c r="G19" s="3">
        <v>616</v>
      </c>
      <c r="H19" s="154"/>
      <c r="I19" s="88">
        <f t="shared" ref="I19:I27" si="1">ROUND(G19*H19,0)</f>
        <v>0</v>
      </c>
      <c r="J19" s="40"/>
    </row>
    <row r="20" spans="1:10" x14ac:dyDescent="0.3">
      <c r="A20" s="40"/>
      <c r="B20" s="2">
        <v>2.4</v>
      </c>
      <c r="C20" s="96" t="s">
        <v>78</v>
      </c>
      <c r="D20" s="94" t="s">
        <v>32</v>
      </c>
      <c r="E20" s="80" t="s">
        <v>51</v>
      </c>
      <c r="F20" s="79" t="s">
        <v>13</v>
      </c>
      <c r="G20" s="3">
        <v>2258</v>
      </c>
      <c r="H20" s="154"/>
      <c r="I20" s="88">
        <f t="shared" si="1"/>
        <v>0</v>
      </c>
      <c r="J20" s="40"/>
    </row>
    <row r="21" spans="1:10" x14ac:dyDescent="0.3">
      <c r="A21" s="40"/>
      <c r="B21" s="2">
        <v>2.5</v>
      </c>
      <c r="C21" s="93" t="s">
        <v>79</v>
      </c>
      <c r="D21" s="94" t="s">
        <v>32</v>
      </c>
      <c r="E21" s="80" t="s">
        <v>86</v>
      </c>
      <c r="F21" s="79" t="s">
        <v>13</v>
      </c>
      <c r="G21" s="3">
        <v>2052</v>
      </c>
      <c r="H21" s="154"/>
      <c r="I21" s="88">
        <f t="shared" si="1"/>
        <v>0</v>
      </c>
      <c r="J21" s="40"/>
    </row>
    <row r="22" spans="1:10" x14ac:dyDescent="0.3">
      <c r="A22" s="40"/>
      <c r="B22" s="2">
        <v>2.6</v>
      </c>
      <c r="C22" s="93">
        <v>3.5</v>
      </c>
      <c r="D22" s="94" t="s">
        <v>80</v>
      </c>
      <c r="E22" s="80" t="s">
        <v>52</v>
      </c>
      <c r="F22" s="79" t="s">
        <v>37</v>
      </c>
      <c r="G22" s="3">
        <v>10260</v>
      </c>
      <c r="H22" s="154"/>
      <c r="I22" s="88">
        <f t="shared" si="1"/>
        <v>0</v>
      </c>
      <c r="J22" s="40"/>
    </row>
    <row r="23" spans="1:10" x14ac:dyDescent="0.3">
      <c r="A23" s="40"/>
      <c r="B23" s="8">
        <v>2.7</v>
      </c>
      <c r="C23" s="93">
        <v>3.6</v>
      </c>
      <c r="D23" s="94" t="s">
        <v>81</v>
      </c>
      <c r="E23" s="80" t="s">
        <v>53</v>
      </c>
      <c r="F23" s="79" t="s">
        <v>37</v>
      </c>
      <c r="G23" s="3">
        <v>10260</v>
      </c>
      <c r="H23" s="154"/>
      <c r="I23" s="88">
        <f t="shared" si="1"/>
        <v>0</v>
      </c>
      <c r="J23" s="40"/>
    </row>
    <row r="24" spans="1:10" ht="31.8" customHeight="1" x14ac:dyDescent="0.3">
      <c r="A24" s="40"/>
      <c r="B24" s="2">
        <v>2.8</v>
      </c>
      <c r="C24" s="97" t="s">
        <v>82</v>
      </c>
      <c r="D24" s="98" t="s">
        <v>32</v>
      </c>
      <c r="E24" s="80" t="s">
        <v>87</v>
      </c>
      <c r="F24" s="79" t="s">
        <v>13</v>
      </c>
      <c r="G24" s="3">
        <v>1026</v>
      </c>
      <c r="H24" s="154"/>
      <c r="I24" s="88">
        <f t="shared" si="1"/>
        <v>0</v>
      </c>
      <c r="J24" s="40"/>
    </row>
    <row r="25" spans="1:10" ht="36" x14ac:dyDescent="0.3">
      <c r="A25" s="40"/>
      <c r="B25" s="2">
        <v>2.9</v>
      </c>
      <c r="C25" s="99" t="s">
        <v>83</v>
      </c>
      <c r="D25" s="98" t="s">
        <v>32</v>
      </c>
      <c r="E25" s="80" t="s">
        <v>88</v>
      </c>
      <c r="F25" s="79" t="s">
        <v>37</v>
      </c>
      <c r="G25" s="3">
        <v>5680</v>
      </c>
      <c r="H25" s="154"/>
      <c r="I25" s="20">
        <f t="shared" si="1"/>
        <v>0</v>
      </c>
      <c r="J25" s="40"/>
    </row>
    <row r="26" spans="1:10" x14ac:dyDescent="0.3">
      <c r="A26" s="40"/>
      <c r="B26" s="39">
        <v>2.1</v>
      </c>
      <c r="C26" s="99">
        <v>3.11</v>
      </c>
      <c r="D26" s="98" t="s">
        <v>32</v>
      </c>
      <c r="E26" s="80" t="s">
        <v>40</v>
      </c>
      <c r="F26" s="79" t="s">
        <v>89</v>
      </c>
      <c r="G26" s="3">
        <v>1832</v>
      </c>
      <c r="H26" s="154"/>
      <c r="I26" s="20">
        <f t="shared" si="1"/>
        <v>0</v>
      </c>
      <c r="J26" s="40"/>
    </row>
    <row r="27" spans="1:10" x14ac:dyDescent="0.3">
      <c r="A27" s="40"/>
      <c r="B27" s="37">
        <v>2.11</v>
      </c>
      <c r="C27" s="99">
        <v>4.22</v>
      </c>
      <c r="D27" s="98" t="s">
        <v>84</v>
      </c>
      <c r="E27" s="80" t="s">
        <v>41</v>
      </c>
      <c r="F27" s="79" t="s">
        <v>13</v>
      </c>
      <c r="G27" s="3">
        <v>862</v>
      </c>
      <c r="H27" s="154"/>
      <c r="I27" s="100">
        <f t="shared" si="1"/>
        <v>0</v>
      </c>
      <c r="J27" s="40"/>
    </row>
    <row r="28" spans="1:10" ht="18.600000000000001" thickBot="1" x14ac:dyDescent="0.35">
      <c r="A28" s="40"/>
      <c r="B28" s="81" t="s">
        <v>5</v>
      </c>
      <c r="C28" s="82"/>
      <c r="D28" s="82"/>
      <c r="E28" s="83" t="s">
        <v>6</v>
      </c>
      <c r="F28" s="82"/>
      <c r="G28" s="13"/>
      <c r="H28" s="15"/>
      <c r="I28" s="25">
        <f>SUBTOTAL(9,I17:I27)</f>
        <v>0</v>
      </c>
      <c r="J28" s="40"/>
    </row>
    <row r="29" spans="1:10" ht="18.600000000000001" thickBot="1" x14ac:dyDescent="0.35">
      <c r="A29" s="67"/>
      <c r="B29" s="101" t="s">
        <v>90</v>
      </c>
      <c r="C29" s="102"/>
      <c r="D29" s="102"/>
      <c r="E29" s="102"/>
      <c r="F29" s="102"/>
      <c r="G29" s="103"/>
      <c r="H29" s="22"/>
      <c r="I29" s="78"/>
      <c r="J29" s="40"/>
    </row>
    <row r="30" spans="1:10" x14ac:dyDescent="0.3">
      <c r="A30" s="67"/>
      <c r="B30" s="16">
        <v>3.1</v>
      </c>
      <c r="C30" s="104" t="s">
        <v>91</v>
      </c>
      <c r="D30" s="85" t="s">
        <v>32</v>
      </c>
      <c r="E30" s="86" t="s">
        <v>130</v>
      </c>
      <c r="F30" s="85" t="s">
        <v>13</v>
      </c>
      <c r="G30" s="17">
        <v>459</v>
      </c>
      <c r="H30" s="152"/>
      <c r="I30" s="4">
        <f>ROUND(G30*H30,0)</f>
        <v>0</v>
      </c>
      <c r="J30" s="40"/>
    </row>
    <row r="31" spans="1:10" x14ac:dyDescent="0.3">
      <c r="A31" s="67"/>
      <c r="B31" s="29">
        <v>3.2</v>
      </c>
      <c r="C31" s="105" t="s">
        <v>92</v>
      </c>
      <c r="D31" s="94" t="s">
        <v>93</v>
      </c>
      <c r="E31" s="80" t="s">
        <v>42</v>
      </c>
      <c r="F31" s="94" t="s">
        <v>13</v>
      </c>
      <c r="G31" s="3">
        <v>15</v>
      </c>
      <c r="H31" s="154"/>
      <c r="I31" s="28">
        <f>ROUND(G31*H31,0)</f>
        <v>0</v>
      </c>
      <c r="J31" s="40"/>
    </row>
    <row r="32" spans="1:10" x14ac:dyDescent="0.3">
      <c r="A32" s="67"/>
      <c r="B32" s="2">
        <v>3.3</v>
      </c>
      <c r="C32" s="105" t="s">
        <v>38</v>
      </c>
      <c r="D32" s="94" t="s">
        <v>32</v>
      </c>
      <c r="E32" s="80" t="s">
        <v>98</v>
      </c>
      <c r="F32" s="94" t="s">
        <v>13</v>
      </c>
      <c r="G32" s="3">
        <v>41</v>
      </c>
      <c r="H32" s="154"/>
      <c r="I32" s="28">
        <f t="shared" ref="I32:I35" si="2">ROUND(G32*H32,0)</f>
        <v>0</v>
      </c>
      <c r="J32" s="40"/>
    </row>
    <row r="33" spans="1:10" x14ac:dyDescent="0.3">
      <c r="A33" s="67"/>
      <c r="B33" s="29">
        <v>3.4</v>
      </c>
      <c r="C33" s="106" t="s">
        <v>39</v>
      </c>
      <c r="D33" s="90" t="s">
        <v>32</v>
      </c>
      <c r="E33" s="80" t="s">
        <v>99</v>
      </c>
      <c r="F33" s="94" t="s">
        <v>13</v>
      </c>
      <c r="G33" s="3">
        <v>43</v>
      </c>
      <c r="H33" s="154"/>
      <c r="I33" s="28">
        <f t="shared" si="2"/>
        <v>0</v>
      </c>
      <c r="J33" s="40"/>
    </row>
    <row r="34" spans="1:10" ht="36" x14ac:dyDescent="0.3">
      <c r="A34" s="67"/>
      <c r="B34" s="29">
        <v>3.5</v>
      </c>
      <c r="C34" s="106" t="s">
        <v>94</v>
      </c>
      <c r="D34" s="90" t="s">
        <v>95</v>
      </c>
      <c r="E34" s="80" t="s">
        <v>100</v>
      </c>
      <c r="F34" s="94" t="s">
        <v>89</v>
      </c>
      <c r="G34" s="3">
        <v>80</v>
      </c>
      <c r="H34" s="154"/>
      <c r="I34" s="28">
        <f t="shared" si="2"/>
        <v>0</v>
      </c>
      <c r="J34" s="40"/>
    </row>
    <row r="35" spans="1:10" x14ac:dyDescent="0.3">
      <c r="A35" s="67"/>
      <c r="B35" s="29">
        <v>3.6</v>
      </c>
      <c r="C35" s="107" t="s">
        <v>96</v>
      </c>
      <c r="D35" s="90" t="s">
        <v>97</v>
      </c>
      <c r="E35" s="80" t="s">
        <v>7</v>
      </c>
      <c r="F35" s="94" t="s">
        <v>14</v>
      </c>
      <c r="G35" s="3">
        <v>39870</v>
      </c>
      <c r="H35" s="154"/>
      <c r="I35" s="28">
        <f t="shared" si="2"/>
        <v>0</v>
      </c>
      <c r="J35" s="40"/>
    </row>
    <row r="36" spans="1:10" ht="18.600000000000001" thickBot="1" x14ac:dyDescent="0.35">
      <c r="A36" s="40"/>
      <c r="B36" s="11">
        <v>3.7</v>
      </c>
      <c r="C36" s="108">
        <v>4.2300000000000004</v>
      </c>
      <c r="D36" s="109" t="s">
        <v>77</v>
      </c>
      <c r="E36" s="110" t="s">
        <v>56</v>
      </c>
      <c r="F36" s="109" t="s">
        <v>13</v>
      </c>
      <c r="G36" s="12">
        <v>139</v>
      </c>
      <c r="H36" s="155"/>
      <c r="I36" s="26">
        <f>ROUND(G36*H36,0)</f>
        <v>0</v>
      </c>
      <c r="J36" s="40"/>
    </row>
    <row r="37" spans="1:10" ht="18.600000000000001" thickBot="1" x14ac:dyDescent="0.35">
      <c r="A37" s="40"/>
      <c r="B37" s="81" t="s">
        <v>5</v>
      </c>
      <c r="C37" s="82"/>
      <c r="D37" s="82"/>
      <c r="E37" s="83" t="s">
        <v>6</v>
      </c>
      <c r="F37" s="82"/>
      <c r="G37" s="13"/>
      <c r="H37" s="111"/>
      <c r="I37" s="25">
        <f>SUBTOTAL(9,I30:I36)</f>
        <v>0</v>
      </c>
      <c r="J37" s="40"/>
    </row>
    <row r="38" spans="1:10" ht="18.600000000000001" thickBot="1" x14ac:dyDescent="0.35">
      <c r="A38" s="40"/>
      <c r="B38" s="64" t="s">
        <v>101</v>
      </c>
      <c r="C38" s="65"/>
      <c r="D38" s="65"/>
      <c r="E38" s="65" t="s">
        <v>6</v>
      </c>
      <c r="F38" s="65"/>
      <c r="G38" s="112"/>
      <c r="H38" s="23"/>
      <c r="I38" s="27"/>
      <c r="J38" s="40"/>
    </row>
    <row r="39" spans="1:10" ht="54" x14ac:dyDescent="0.3">
      <c r="A39" s="67"/>
      <c r="B39" s="16">
        <v>4.0999999999999996</v>
      </c>
      <c r="C39" s="104">
        <v>4.1500000000000004</v>
      </c>
      <c r="D39" s="85" t="s">
        <v>102</v>
      </c>
      <c r="E39" s="86" t="s">
        <v>108</v>
      </c>
      <c r="F39" s="85" t="s">
        <v>89</v>
      </c>
      <c r="G39" s="17">
        <v>164</v>
      </c>
      <c r="H39" s="152"/>
      <c r="I39" s="4">
        <f>ROUND(G39*H39,0)</f>
        <v>0</v>
      </c>
      <c r="J39" s="40"/>
    </row>
    <row r="40" spans="1:10" x14ac:dyDescent="0.3">
      <c r="A40" s="67"/>
      <c r="B40" s="29">
        <v>4.2</v>
      </c>
      <c r="C40" s="105" t="s">
        <v>92</v>
      </c>
      <c r="D40" s="94" t="s">
        <v>103</v>
      </c>
      <c r="E40" s="80" t="s">
        <v>42</v>
      </c>
      <c r="F40" s="94" t="s">
        <v>13</v>
      </c>
      <c r="G40" s="3">
        <v>16</v>
      </c>
      <c r="H40" s="154"/>
      <c r="I40" s="28">
        <f>ROUND(G40*H40,0)</f>
        <v>0</v>
      </c>
      <c r="J40" s="40"/>
    </row>
    <row r="41" spans="1:10" x14ac:dyDescent="0.3">
      <c r="A41" s="67"/>
      <c r="B41" s="2">
        <v>4.3</v>
      </c>
      <c r="C41" s="105" t="s">
        <v>38</v>
      </c>
      <c r="D41" s="94" t="s">
        <v>104</v>
      </c>
      <c r="E41" s="80" t="s">
        <v>109</v>
      </c>
      <c r="F41" s="94" t="s">
        <v>13</v>
      </c>
      <c r="G41" s="3">
        <v>154</v>
      </c>
      <c r="H41" s="154"/>
      <c r="I41" s="28">
        <f t="shared" ref="I41" si="3">ROUND(G41*H41,0)</f>
        <v>0</v>
      </c>
      <c r="J41" s="40"/>
    </row>
    <row r="42" spans="1:10" x14ac:dyDescent="0.3">
      <c r="A42" s="67"/>
      <c r="B42" s="29">
        <v>4.4000000000000004</v>
      </c>
      <c r="C42" s="106" t="s">
        <v>39</v>
      </c>
      <c r="D42" s="90" t="s">
        <v>104</v>
      </c>
      <c r="E42" s="80" t="s">
        <v>110</v>
      </c>
      <c r="F42" s="94" t="s">
        <v>13</v>
      </c>
      <c r="G42" s="3">
        <v>98</v>
      </c>
      <c r="H42" s="154"/>
      <c r="I42" s="28">
        <f>ROUND(G42*H42,0)</f>
        <v>0</v>
      </c>
      <c r="J42" s="40"/>
    </row>
    <row r="43" spans="1:10" x14ac:dyDescent="0.3">
      <c r="A43" s="67"/>
      <c r="B43" s="29">
        <v>4.5</v>
      </c>
      <c r="C43" s="106">
        <v>4.5199999999999996</v>
      </c>
      <c r="D43" s="90" t="s">
        <v>105</v>
      </c>
      <c r="E43" s="80" t="s">
        <v>7</v>
      </c>
      <c r="F43" s="94" t="s">
        <v>14</v>
      </c>
      <c r="G43" s="3">
        <v>19197</v>
      </c>
      <c r="H43" s="154"/>
      <c r="I43" s="28">
        <f t="shared" ref="I43:I47" si="4">ROUND(G43*H43,0)</f>
        <v>0</v>
      </c>
      <c r="J43" s="40"/>
    </row>
    <row r="44" spans="1:10" ht="36" x14ac:dyDescent="0.3">
      <c r="A44" s="67"/>
      <c r="B44" s="29">
        <v>4.5999999999999996</v>
      </c>
      <c r="C44" s="106" t="s">
        <v>83</v>
      </c>
      <c r="D44" s="90" t="s">
        <v>32</v>
      </c>
      <c r="E44" s="80" t="s">
        <v>54</v>
      </c>
      <c r="F44" s="94" t="s">
        <v>37</v>
      </c>
      <c r="G44" s="3">
        <v>244</v>
      </c>
      <c r="H44" s="154"/>
      <c r="I44" s="28">
        <f t="shared" si="4"/>
        <v>0</v>
      </c>
      <c r="J44" s="40"/>
    </row>
    <row r="45" spans="1:10" x14ac:dyDescent="0.3">
      <c r="A45" s="67"/>
      <c r="B45" s="29">
        <v>4.7</v>
      </c>
      <c r="C45" s="106">
        <v>4.22</v>
      </c>
      <c r="D45" s="90" t="s">
        <v>84</v>
      </c>
      <c r="E45" s="80" t="s">
        <v>41</v>
      </c>
      <c r="F45" s="94" t="s">
        <v>13</v>
      </c>
      <c r="G45" s="3">
        <v>110</v>
      </c>
      <c r="H45" s="154"/>
      <c r="I45" s="28">
        <f t="shared" si="4"/>
        <v>0</v>
      </c>
      <c r="J45" s="40"/>
    </row>
    <row r="46" spans="1:10" x14ac:dyDescent="0.3">
      <c r="A46" s="67"/>
      <c r="B46" s="29">
        <v>4.8</v>
      </c>
      <c r="C46" s="106" t="s">
        <v>106</v>
      </c>
      <c r="D46" s="90" t="s">
        <v>32</v>
      </c>
      <c r="E46" s="80" t="s">
        <v>40</v>
      </c>
      <c r="F46" s="94" t="s">
        <v>55</v>
      </c>
      <c r="G46" s="3">
        <v>77</v>
      </c>
      <c r="H46" s="154"/>
      <c r="I46" s="28">
        <f t="shared" si="4"/>
        <v>0</v>
      </c>
      <c r="J46" s="40"/>
    </row>
    <row r="47" spans="1:10" x14ac:dyDescent="0.3">
      <c r="A47" s="67"/>
      <c r="B47" s="29">
        <v>4.9000000000000004</v>
      </c>
      <c r="C47" s="107">
        <v>4.2</v>
      </c>
      <c r="D47" s="90" t="s">
        <v>32</v>
      </c>
      <c r="E47" s="80" t="s">
        <v>59</v>
      </c>
      <c r="F47" s="94" t="s">
        <v>58</v>
      </c>
      <c r="G47" s="3">
        <v>82</v>
      </c>
      <c r="H47" s="154"/>
      <c r="I47" s="28">
        <f t="shared" si="4"/>
        <v>0</v>
      </c>
      <c r="J47" s="40"/>
    </row>
    <row r="48" spans="1:10" ht="18.600000000000001" thickBot="1" x14ac:dyDescent="0.35">
      <c r="A48" s="40"/>
      <c r="B48" s="38">
        <v>4.0999999999999996</v>
      </c>
      <c r="C48" s="108" t="s">
        <v>107</v>
      </c>
      <c r="D48" s="109"/>
      <c r="E48" s="110" t="s">
        <v>56</v>
      </c>
      <c r="F48" s="109" t="s">
        <v>13</v>
      </c>
      <c r="G48" s="12">
        <v>351</v>
      </c>
      <c r="H48" s="155"/>
      <c r="I48" s="26">
        <f>ROUND(G48*H48,0)</f>
        <v>0</v>
      </c>
      <c r="J48" s="40"/>
    </row>
    <row r="49" spans="1:11" ht="18.600000000000001" thickBot="1" x14ac:dyDescent="0.35">
      <c r="A49" s="40"/>
      <c r="B49" s="81" t="s">
        <v>5</v>
      </c>
      <c r="C49" s="82"/>
      <c r="D49" s="82"/>
      <c r="E49" s="83" t="s">
        <v>6</v>
      </c>
      <c r="F49" s="82"/>
      <c r="G49" s="13"/>
      <c r="H49" s="111"/>
      <c r="I49" s="25">
        <f>SUBTOTAL(9,I39:I48)</f>
        <v>0</v>
      </c>
      <c r="J49" s="40"/>
    </row>
    <row r="50" spans="1:11" ht="18.600000000000001" thickBot="1" x14ac:dyDescent="0.35">
      <c r="A50" s="40"/>
      <c r="B50" s="64" t="s">
        <v>111</v>
      </c>
      <c r="C50" s="65"/>
      <c r="D50" s="65"/>
      <c r="E50" s="65" t="s">
        <v>6</v>
      </c>
      <c r="F50" s="65"/>
      <c r="G50" s="112"/>
      <c r="H50" s="23"/>
      <c r="I50" s="27"/>
      <c r="J50" s="40"/>
    </row>
    <row r="51" spans="1:11" x14ac:dyDescent="0.3">
      <c r="A51" s="67"/>
      <c r="B51" s="16">
        <v>5.0999999999999996</v>
      </c>
      <c r="C51" s="104">
        <v>5.0999999999999996</v>
      </c>
      <c r="D51" s="85" t="s">
        <v>112</v>
      </c>
      <c r="E51" s="86" t="s">
        <v>123</v>
      </c>
      <c r="F51" s="85" t="s">
        <v>89</v>
      </c>
      <c r="G51" s="17">
        <v>5496</v>
      </c>
      <c r="H51" s="152"/>
      <c r="I51" s="4">
        <f>ROUND(G51*H51,0)</f>
        <v>0</v>
      </c>
      <c r="J51" s="40"/>
    </row>
    <row r="52" spans="1:11" x14ac:dyDescent="0.3">
      <c r="A52" s="67"/>
      <c r="B52" s="29">
        <v>5.2</v>
      </c>
      <c r="C52" s="105">
        <v>7.7</v>
      </c>
      <c r="D52" s="94" t="s">
        <v>32</v>
      </c>
      <c r="E52" s="80" t="s">
        <v>64</v>
      </c>
      <c r="F52" s="94" t="s">
        <v>124</v>
      </c>
      <c r="G52" s="3">
        <v>10</v>
      </c>
      <c r="H52" s="154"/>
      <c r="I52" s="28">
        <f>ROUND(G52*H52,0)</f>
        <v>0</v>
      </c>
      <c r="J52" s="40"/>
    </row>
    <row r="53" spans="1:11" ht="36" x14ac:dyDescent="0.3">
      <c r="A53" s="67"/>
      <c r="B53" s="29">
        <v>5.3</v>
      </c>
      <c r="C53" s="105" t="s">
        <v>113</v>
      </c>
      <c r="D53" s="94" t="s">
        <v>114</v>
      </c>
      <c r="E53" s="80" t="s">
        <v>125</v>
      </c>
      <c r="F53" s="94" t="s">
        <v>37</v>
      </c>
      <c r="G53" s="3">
        <v>1374</v>
      </c>
      <c r="H53" s="154"/>
      <c r="I53" s="28">
        <f t="shared" ref="I53" si="5">ROUND(G53*H53,0)</f>
        <v>0</v>
      </c>
      <c r="J53" s="40"/>
    </row>
    <row r="54" spans="1:11" ht="54" x14ac:dyDescent="0.3">
      <c r="A54" s="67"/>
      <c r="B54" s="29">
        <v>5.4</v>
      </c>
      <c r="C54" s="106">
        <v>6.2</v>
      </c>
      <c r="D54" s="90" t="s">
        <v>115</v>
      </c>
      <c r="E54" s="80" t="s">
        <v>126</v>
      </c>
      <c r="F54" s="94" t="s">
        <v>124</v>
      </c>
      <c r="G54" s="3">
        <v>5</v>
      </c>
      <c r="H54" s="154"/>
      <c r="I54" s="28">
        <f>ROUND(G54*H54,0)</f>
        <v>0</v>
      </c>
      <c r="J54" s="40"/>
    </row>
    <row r="55" spans="1:11" x14ac:dyDescent="0.3">
      <c r="A55" s="67"/>
      <c r="B55" s="29">
        <v>5.5</v>
      </c>
      <c r="C55" s="106" t="s">
        <v>116</v>
      </c>
      <c r="D55" s="90" t="s">
        <v>117</v>
      </c>
      <c r="E55" s="80" t="s">
        <v>127</v>
      </c>
      <c r="F55" s="94" t="s">
        <v>124</v>
      </c>
      <c r="G55" s="3">
        <v>916</v>
      </c>
      <c r="H55" s="154"/>
      <c r="I55" s="28">
        <f t="shared" ref="I55:I59" si="6">ROUND(G55*H55,0)</f>
        <v>0</v>
      </c>
      <c r="J55" s="40"/>
    </row>
    <row r="56" spans="1:11" x14ac:dyDescent="0.3">
      <c r="A56" s="67"/>
      <c r="B56" s="29">
        <v>5.6</v>
      </c>
      <c r="C56" s="106">
        <v>5.5</v>
      </c>
      <c r="D56" s="90" t="s">
        <v>118</v>
      </c>
      <c r="E56" s="80" t="s">
        <v>60</v>
      </c>
      <c r="F56" s="94" t="s">
        <v>55</v>
      </c>
      <c r="G56" s="3">
        <v>420</v>
      </c>
      <c r="H56" s="154"/>
      <c r="I56" s="28">
        <f t="shared" si="6"/>
        <v>0</v>
      </c>
      <c r="J56" s="40"/>
    </row>
    <row r="57" spans="1:11" x14ac:dyDescent="0.3">
      <c r="A57" s="67"/>
      <c r="B57" s="29">
        <v>5.7</v>
      </c>
      <c r="C57" s="106">
        <v>5.4</v>
      </c>
      <c r="D57" s="90" t="s">
        <v>119</v>
      </c>
      <c r="E57" s="80" t="s">
        <v>61</v>
      </c>
      <c r="F57" s="94" t="s">
        <v>58</v>
      </c>
      <c r="G57" s="3">
        <v>14</v>
      </c>
      <c r="H57" s="154"/>
      <c r="I57" s="28">
        <f t="shared" si="6"/>
        <v>0</v>
      </c>
      <c r="J57" s="40"/>
    </row>
    <row r="58" spans="1:11" x14ac:dyDescent="0.3">
      <c r="A58" s="67"/>
      <c r="B58" s="29">
        <v>5.8</v>
      </c>
      <c r="C58" s="106">
        <v>5.3</v>
      </c>
      <c r="D58" s="90" t="s">
        <v>120</v>
      </c>
      <c r="E58" s="80" t="s">
        <v>62</v>
      </c>
      <c r="F58" s="94" t="s">
        <v>58</v>
      </c>
      <c r="G58" s="3">
        <v>140</v>
      </c>
      <c r="H58" s="154"/>
      <c r="I58" s="28">
        <f t="shared" si="6"/>
        <v>0</v>
      </c>
      <c r="J58" s="40"/>
    </row>
    <row r="59" spans="1:11" x14ac:dyDescent="0.3">
      <c r="A59" s="67"/>
      <c r="B59" s="29">
        <v>5.9</v>
      </c>
      <c r="C59" s="107" t="s">
        <v>121</v>
      </c>
      <c r="D59" s="90" t="s">
        <v>32</v>
      </c>
      <c r="E59" s="80" t="s">
        <v>63</v>
      </c>
      <c r="F59" s="94" t="s">
        <v>58</v>
      </c>
      <c r="G59" s="3">
        <v>106</v>
      </c>
      <c r="H59" s="154"/>
      <c r="I59" s="28">
        <f t="shared" si="6"/>
        <v>0</v>
      </c>
      <c r="J59" s="40"/>
    </row>
    <row r="60" spans="1:11" ht="18.600000000000001" thickBot="1" x14ac:dyDescent="0.35">
      <c r="A60" s="40"/>
      <c r="B60" s="38">
        <v>5.0999999999999996</v>
      </c>
      <c r="C60" s="108">
        <v>6.5</v>
      </c>
      <c r="D60" s="109" t="s">
        <v>122</v>
      </c>
      <c r="E60" s="110" t="s">
        <v>65</v>
      </c>
      <c r="F60" s="109" t="s">
        <v>66</v>
      </c>
      <c r="G60" s="12">
        <v>1</v>
      </c>
      <c r="H60" s="155"/>
      <c r="I60" s="26">
        <f>ROUND(G60*H60,0)</f>
        <v>0</v>
      </c>
      <c r="J60" s="40"/>
    </row>
    <row r="61" spans="1:11" ht="18.600000000000001" thickBot="1" x14ac:dyDescent="0.35">
      <c r="A61" s="40"/>
      <c r="B61" s="81" t="s">
        <v>5</v>
      </c>
      <c r="C61" s="82"/>
      <c r="D61" s="82"/>
      <c r="E61" s="83" t="s">
        <v>6</v>
      </c>
      <c r="F61" s="82"/>
      <c r="G61" s="13"/>
      <c r="H61" s="111"/>
      <c r="I61" s="25">
        <f>SUBTOTAL(9,I51:I60)</f>
        <v>0</v>
      </c>
      <c r="J61" s="40"/>
    </row>
    <row r="62" spans="1:11" ht="30" customHeight="1" thickBot="1" x14ac:dyDescent="0.35">
      <c r="A62" s="113"/>
      <c r="B62" s="114" t="s">
        <v>8</v>
      </c>
      <c r="C62" s="115"/>
      <c r="D62" s="115"/>
      <c r="E62" s="115"/>
      <c r="F62" s="115"/>
      <c r="G62" s="115"/>
      <c r="H62" s="116"/>
      <c r="I62" s="117">
        <f>+SUM(I11:I61)/2</f>
        <v>0</v>
      </c>
      <c r="J62" s="113"/>
      <c r="K62" s="31"/>
    </row>
    <row r="63" spans="1:11" ht="11.4" customHeight="1" thickBot="1" x14ac:dyDescent="0.35">
      <c r="A63" s="113"/>
      <c r="J63" s="113"/>
      <c r="K63" s="31"/>
    </row>
    <row r="64" spans="1:11" ht="34.950000000000003" customHeight="1" x14ac:dyDescent="0.3">
      <c r="A64" s="113"/>
      <c r="B64" s="1"/>
      <c r="C64" s="120"/>
      <c r="D64" s="120"/>
      <c r="E64" s="121" t="s">
        <v>9</v>
      </c>
      <c r="F64" s="122"/>
      <c r="G64" s="122"/>
      <c r="H64" s="123"/>
      <c r="I64" s="124">
        <f>I62</f>
        <v>0</v>
      </c>
      <c r="J64" s="113"/>
      <c r="K64" s="31"/>
    </row>
    <row r="65" spans="1:11" ht="28.2" x14ac:dyDescent="0.3">
      <c r="A65" s="113"/>
      <c r="B65" s="1"/>
      <c r="C65" s="120"/>
      <c r="D65" s="120"/>
      <c r="E65" s="125" t="s">
        <v>10</v>
      </c>
      <c r="F65" s="126"/>
      <c r="G65" s="126"/>
      <c r="H65" s="127"/>
      <c r="I65" s="128">
        <v>163138956</v>
      </c>
      <c r="J65" s="113"/>
      <c r="K65" s="32" t="s">
        <v>25</v>
      </c>
    </row>
    <row r="66" spans="1:11" ht="28.2" x14ac:dyDescent="0.3">
      <c r="A66" s="113"/>
      <c r="B66" s="1"/>
      <c r="C66" s="120"/>
      <c r="D66" s="120"/>
      <c r="E66" s="125" t="s">
        <v>11</v>
      </c>
      <c r="F66" s="126"/>
      <c r="G66" s="126"/>
      <c r="H66" s="127"/>
      <c r="I66" s="128">
        <v>82433699</v>
      </c>
      <c r="J66" s="113"/>
      <c r="K66" s="32" t="s">
        <v>25</v>
      </c>
    </row>
    <row r="67" spans="1:11" ht="34.950000000000003" customHeight="1" thickBot="1" x14ac:dyDescent="0.35">
      <c r="A67" s="113"/>
      <c r="B67" s="1"/>
      <c r="C67" s="120"/>
      <c r="D67" s="120"/>
      <c r="E67" s="129" t="s">
        <v>12</v>
      </c>
      <c r="F67" s="130"/>
      <c r="G67" s="130"/>
      <c r="H67" s="131"/>
      <c r="I67" s="132">
        <f>SUM(I64:I66)</f>
        <v>245572655</v>
      </c>
      <c r="J67" s="113"/>
      <c r="K67" s="33"/>
    </row>
    <row r="68" spans="1:11" ht="15" customHeight="1" thickBot="1" x14ac:dyDescent="0.35">
      <c r="A68" s="113"/>
      <c r="B68" s="1"/>
      <c r="C68" s="120"/>
      <c r="D68" s="120"/>
      <c r="E68" s="133"/>
      <c r="F68" s="134"/>
      <c r="G68" s="5"/>
      <c r="H68" s="6"/>
      <c r="I68" s="7"/>
      <c r="J68" s="113"/>
    </row>
    <row r="69" spans="1:11" ht="25.2" x14ac:dyDescent="0.25">
      <c r="B69" s="135" t="s">
        <v>15</v>
      </c>
      <c r="C69" s="136"/>
      <c r="D69" s="136"/>
      <c r="E69" s="137"/>
      <c r="F69" s="138" t="s">
        <v>16</v>
      </c>
      <c r="G69" s="138"/>
      <c r="H69" s="138"/>
      <c r="I69" s="139" t="s">
        <v>17</v>
      </c>
    </row>
    <row r="70" spans="1:11" s="118" customFormat="1" ht="61.8" customHeight="1" x14ac:dyDescent="0.25">
      <c r="B70" s="140" t="s">
        <v>18</v>
      </c>
      <c r="C70" s="141"/>
      <c r="D70" s="141"/>
      <c r="E70" s="142"/>
      <c r="F70" s="143" t="s">
        <v>19</v>
      </c>
      <c r="G70" s="143"/>
      <c r="H70" s="144" t="s">
        <v>43</v>
      </c>
      <c r="I70" s="30" t="s">
        <v>30</v>
      </c>
      <c r="K70" s="1"/>
    </row>
    <row r="71" spans="1:11" s="118" customFormat="1" ht="22.2" customHeight="1" x14ac:dyDescent="0.25">
      <c r="B71" s="140" t="s">
        <v>20</v>
      </c>
      <c r="C71" s="141"/>
      <c r="D71" s="141"/>
      <c r="E71" s="142"/>
      <c r="F71" s="145" t="s">
        <v>21</v>
      </c>
      <c r="G71" s="145"/>
      <c r="H71" s="146" t="s">
        <v>44</v>
      </c>
      <c r="I71" s="30" t="s">
        <v>30</v>
      </c>
      <c r="K71" s="1"/>
    </row>
    <row r="72" spans="1:11" s="118" customFormat="1" ht="52.2" customHeight="1" x14ac:dyDescent="0.25">
      <c r="B72" s="140" t="s">
        <v>129</v>
      </c>
      <c r="C72" s="141"/>
      <c r="D72" s="141"/>
      <c r="E72" s="142"/>
      <c r="F72" s="143" t="s">
        <v>22</v>
      </c>
      <c r="G72" s="143"/>
      <c r="H72" s="144" t="s">
        <v>45</v>
      </c>
      <c r="I72" s="30" t="s">
        <v>30</v>
      </c>
      <c r="K72" s="1"/>
    </row>
    <row r="73" spans="1:11" ht="145.19999999999999" customHeight="1" x14ac:dyDescent="0.25">
      <c r="B73" s="140" t="s">
        <v>67</v>
      </c>
      <c r="C73" s="141"/>
      <c r="D73" s="141"/>
      <c r="E73" s="142"/>
      <c r="F73" s="143" t="s">
        <v>23</v>
      </c>
      <c r="G73" s="143"/>
      <c r="H73" s="144" t="s">
        <v>46</v>
      </c>
      <c r="I73" s="24">
        <f>SUM(I70:I72)</f>
        <v>0</v>
      </c>
      <c r="K73" s="34"/>
    </row>
    <row r="74" spans="1:11" ht="91.2" customHeight="1" thickBot="1" x14ac:dyDescent="0.3">
      <c r="B74" s="147" t="s">
        <v>24</v>
      </c>
      <c r="C74" s="148"/>
      <c r="D74" s="148"/>
      <c r="E74" s="148"/>
      <c r="F74" s="149"/>
      <c r="G74" s="149"/>
      <c r="H74" s="149"/>
      <c r="I74" s="150"/>
    </row>
  </sheetData>
  <sheetProtection algorithmName="SHA-512" hashValue="OTERt8ytSOsnltbQ+JBHEYLu7SCMmq9hGv/1ma0emA9/rqxzDEnyQsl4HhxIx4YBMClyFX06+BF1ZtvxK49Nnw==" saltValue="O3BSl2kXrAXs4Yz8vpOrwQ==" spinCount="100000" sheet="1" formatCells="0" formatColumns="0" formatRows="0"/>
  <mergeCells count="19">
    <mergeCell ref="E65:H65"/>
    <mergeCell ref="D2:H2"/>
    <mergeCell ref="D3:H3"/>
    <mergeCell ref="D4:H4"/>
    <mergeCell ref="D6:H6"/>
    <mergeCell ref="E64:H64"/>
    <mergeCell ref="E66:H66"/>
    <mergeCell ref="E67:H67"/>
    <mergeCell ref="B69:E69"/>
    <mergeCell ref="F69:H69"/>
    <mergeCell ref="B70:E70"/>
    <mergeCell ref="F70:G70"/>
    <mergeCell ref="B74:E74"/>
    <mergeCell ref="B71:E71"/>
    <mergeCell ref="F71:G71"/>
    <mergeCell ref="B72:E72"/>
    <mergeCell ref="F72:G72"/>
    <mergeCell ref="B73:E73"/>
    <mergeCell ref="F73:G73"/>
  </mergeCells>
  <dataValidations disablePrompts="1" count="1">
    <dataValidation allowBlank="1" showInputMessage="1" showErrorMessage="1" promptTitle="Objeto del Contrato" prompt="Escriba claramente el objeto del contrato de ejecución suscrito" sqref="F17:F27" xr:uid="{D2452567-79C0-4492-9842-F58230459BEC}">
      <formula1>0</formula1>
      <formula2>0</formula2>
    </dataValidation>
  </dataValidations>
  <pageMargins left="0.7" right="0.7" top="0.75" bottom="0.75" header="0.3" footer="0.3"/>
  <pageSetup paperSize="9" scale="3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 (Entidad)</vt:lpstr>
      <vt:lpstr>Oferta Economica (Proponente)</vt:lpstr>
      <vt:lpstr>'Oferta Economica (Proponente)'!Área_de_impresión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Camilo Rubiano</cp:lastModifiedBy>
  <cp:lastPrinted>2026-03-06T20:06:28Z</cp:lastPrinted>
  <dcterms:created xsi:type="dcterms:W3CDTF">2025-05-29T17:00:42Z</dcterms:created>
  <dcterms:modified xsi:type="dcterms:W3CDTF">2026-05-08T19:21:15Z</dcterms:modified>
</cp:coreProperties>
</file>