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516"/>
  <workbookPr/>
  <mc:AlternateContent xmlns:mc="http://schemas.openxmlformats.org/markup-compatibility/2006">
    <mc:Choice Requires="x15">
      <x15ac:absPath xmlns:x15ac="http://schemas.microsoft.com/office/spreadsheetml/2010/11/ac" url="https://d.docs.live.net/38d47acca1736e17/Desktop/"/>
    </mc:Choice>
  </mc:AlternateContent>
  <xr:revisionPtr revIDLastSave="69" documentId="8_{CA8CA66C-85B1-4EB8-8315-372EC7029E6B}" xr6:coauthVersionLast="47" xr6:coauthVersionMax="47" xr10:uidLastSave="{1D6C5960-D2A1-4D71-8D17-AB3EC45385F1}"/>
  <bookViews>
    <workbookView xWindow="-108" yWindow="-108" windowWidth="23256" windowHeight="12456" firstSheet="1" activeTab="1" xr2:uid="{00000000-000D-0000-FFFF-FFFF00000000}"/>
  </bookViews>
  <sheets>
    <sheet name="SOFTWARE - AJUSTE DE CANTIDADES" sheetId="1" state="hidden" r:id="rId1"/>
    <sheet name="OFERTA LOTE 1" sheetId="2" r:id="rId2"/>
  </sheets>
  <definedNames>
    <definedName name="_xlnm.Print_Area" localSheetId="1">'OFERTA LOTE 1'!$A$1:$I$59</definedName>
    <definedName name="_xlnm.Print_Area" localSheetId="0">'SOFTWARE - AJUSTE DE CANTIDADES'!$B$3:$J$34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H57" i="2" l="1"/>
  <c r="I57" i="2"/>
  <c r="M34" i="1" l="1"/>
  <c r="L34" i="1"/>
  <c r="H34" i="1"/>
  <c r="N33" i="1"/>
  <c r="O33" i="1" s="1"/>
  <c r="M33" i="1"/>
  <c r="J33" i="1"/>
  <c r="K33" i="1" s="1"/>
  <c r="Q33" i="1" s="1"/>
  <c r="I33" i="1"/>
  <c r="N32" i="1"/>
  <c r="O32" i="1" s="1"/>
  <c r="M32" i="1"/>
  <c r="J32" i="1"/>
  <c r="K32" i="1" s="1"/>
  <c r="Q32" i="1" s="1"/>
  <c r="I32" i="1"/>
  <c r="N31" i="1"/>
  <c r="O31" i="1" s="1"/>
  <c r="M31" i="1"/>
  <c r="J31" i="1"/>
  <c r="K31" i="1" s="1"/>
  <c r="Q31" i="1" s="1"/>
  <c r="I31" i="1"/>
  <c r="N30" i="1"/>
  <c r="O30" i="1" s="1"/>
  <c r="M30" i="1"/>
  <c r="J30" i="1"/>
  <c r="K30" i="1" s="1"/>
  <c r="Q30" i="1" s="1"/>
  <c r="I30" i="1"/>
  <c r="N29" i="1"/>
  <c r="O29" i="1" s="1"/>
  <c r="M29" i="1"/>
  <c r="J29" i="1"/>
  <c r="K29" i="1" s="1"/>
  <c r="Q29" i="1" s="1"/>
  <c r="I29" i="1"/>
  <c r="N28" i="1"/>
  <c r="O28" i="1" s="1"/>
  <c r="M28" i="1"/>
  <c r="J28" i="1"/>
  <c r="K28" i="1" s="1"/>
  <c r="Q28" i="1" s="1"/>
  <c r="I28" i="1"/>
  <c r="N27" i="1"/>
  <c r="O27" i="1" s="1"/>
  <c r="M27" i="1"/>
  <c r="J27" i="1"/>
  <c r="K27" i="1" s="1"/>
  <c r="Q27" i="1" s="1"/>
  <c r="I27" i="1"/>
  <c r="N26" i="1"/>
  <c r="O26" i="1" s="1"/>
  <c r="M26" i="1"/>
  <c r="J26" i="1"/>
  <c r="K26" i="1" s="1"/>
  <c r="Q26" i="1" s="1"/>
  <c r="I26" i="1"/>
  <c r="N25" i="1"/>
  <c r="O25" i="1" s="1"/>
  <c r="M25" i="1"/>
  <c r="J25" i="1"/>
  <c r="K25" i="1" s="1"/>
  <c r="Q25" i="1" s="1"/>
  <c r="I25" i="1"/>
  <c r="N24" i="1"/>
  <c r="O24" i="1" s="1"/>
  <c r="M24" i="1"/>
  <c r="J24" i="1"/>
  <c r="K24" i="1" s="1"/>
  <c r="Q24" i="1" s="1"/>
  <c r="I24" i="1"/>
  <c r="N23" i="1"/>
  <c r="O23" i="1" s="1"/>
  <c r="M23" i="1"/>
  <c r="J23" i="1"/>
  <c r="K23" i="1" s="1"/>
  <c r="Q23" i="1" s="1"/>
  <c r="I23" i="1"/>
  <c r="N22" i="1"/>
  <c r="O22" i="1" s="1"/>
  <c r="M22" i="1"/>
  <c r="J22" i="1"/>
  <c r="K22" i="1" s="1"/>
  <c r="Q22" i="1" s="1"/>
  <c r="I22" i="1"/>
  <c r="N21" i="1"/>
  <c r="O21" i="1" s="1"/>
  <c r="M21" i="1"/>
  <c r="J21" i="1"/>
  <c r="K21" i="1" s="1"/>
  <c r="Q21" i="1" s="1"/>
  <c r="I21" i="1"/>
  <c r="N20" i="1"/>
  <c r="O20" i="1" s="1"/>
  <c r="M20" i="1"/>
  <c r="J20" i="1"/>
  <c r="K20" i="1" s="1"/>
  <c r="Q20" i="1" s="1"/>
  <c r="I20" i="1"/>
  <c r="N19" i="1"/>
  <c r="O19" i="1" s="1"/>
  <c r="M19" i="1"/>
  <c r="J19" i="1"/>
  <c r="K19" i="1" s="1"/>
  <c r="Q19" i="1" s="1"/>
  <c r="I19" i="1"/>
  <c r="N18" i="1"/>
  <c r="O18" i="1" s="1"/>
  <c r="M18" i="1"/>
  <c r="J18" i="1"/>
  <c r="K18" i="1" s="1"/>
  <c r="Q18" i="1" s="1"/>
  <c r="I18" i="1"/>
  <c r="N17" i="1"/>
  <c r="O17" i="1" s="1"/>
  <c r="M17" i="1"/>
  <c r="J17" i="1"/>
  <c r="K17" i="1" s="1"/>
  <c r="Q17" i="1" s="1"/>
  <c r="I17" i="1"/>
  <c r="N16" i="1"/>
  <c r="O16" i="1" s="1"/>
  <c r="M16" i="1"/>
  <c r="J16" i="1"/>
  <c r="K16" i="1" s="1"/>
  <c r="Q16" i="1" s="1"/>
  <c r="I16" i="1"/>
  <c r="N15" i="1"/>
  <c r="O15" i="1" s="1"/>
  <c r="M15" i="1"/>
  <c r="J15" i="1"/>
  <c r="K15" i="1" s="1"/>
  <c r="Q15" i="1" s="1"/>
  <c r="I15" i="1"/>
  <c r="N14" i="1"/>
  <c r="O14" i="1" s="1"/>
  <c r="M14" i="1"/>
  <c r="J14" i="1"/>
  <c r="K14" i="1" s="1"/>
  <c r="Q14" i="1" s="1"/>
  <c r="I14" i="1"/>
  <c r="N13" i="1"/>
  <c r="O13" i="1" s="1"/>
  <c r="M13" i="1"/>
  <c r="J13" i="1"/>
  <c r="K13" i="1" s="1"/>
  <c r="Q13" i="1" s="1"/>
  <c r="I13" i="1"/>
  <c r="N12" i="1"/>
  <c r="O12" i="1" s="1"/>
  <c r="M12" i="1"/>
  <c r="J12" i="1"/>
  <c r="K12" i="1" s="1"/>
  <c r="Q12" i="1" s="1"/>
  <c r="I12" i="1"/>
  <c r="N11" i="1"/>
  <c r="O11" i="1" s="1"/>
  <c r="M11" i="1"/>
  <c r="J11" i="1"/>
  <c r="K11" i="1" s="1"/>
  <c r="Q11" i="1" s="1"/>
  <c r="I11" i="1"/>
  <c r="N10" i="1"/>
  <c r="O10" i="1" s="1"/>
  <c r="M10" i="1"/>
  <c r="J10" i="1"/>
  <c r="K10" i="1" s="1"/>
  <c r="Q10" i="1" s="1"/>
  <c r="I10" i="1"/>
  <c r="N9" i="1"/>
  <c r="O9" i="1" s="1"/>
  <c r="M9" i="1"/>
  <c r="J9" i="1"/>
  <c r="K9" i="1" s="1"/>
  <c r="I9" i="1"/>
  <c r="N8" i="1"/>
  <c r="O8" i="1" s="1"/>
  <c r="M8" i="1"/>
  <c r="J8" i="1"/>
  <c r="J34" i="1" s="1"/>
  <c r="I8" i="1"/>
  <c r="I34" i="1" s="1"/>
  <c r="Q9" i="1" l="1"/>
  <c r="O34" i="1"/>
  <c r="P8" i="1"/>
  <c r="P9" i="1"/>
  <c r="P10" i="1"/>
  <c r="P11" i="1"/>
  <c r="P12" i="1"/>
  <c r="P13" i="1"/>
  <c r="P14" i="1"/>
  <c r="P15" i="1"/>
  <c r="P16" i="1"/>
  <c r="P17" i="1"/>
  <c r="P18" i="1"/>
  <c r="P19" i="1"/>
  <c r="P20" i="1"/>
  <c r="P21" i="1"/>
  <c r="P22" i="1"/>
  <c r="P23" i="1"/>
  <c r="P24" i="1"/>
  <c r="P25" i="1"/>
  <c r="P26" i="1"/>
  <c r="P27" i="1"/>
  <c r="P28" i="1"/>
  <c r="P29" i="1"/>
  <c r="P30" i="1"/>
  <c r="P31" i="1"/>
  <c r="P32" i="1"/>
  <c r="P33" i="1"/>
  <c r="N34" i="1"/>
  <c r="K8" i="1"/>
  <c r="K34" i="1" l="1"/>
  <c r="Q34" i="1" s="1"/>
  <c r="Q8" i="1"/>
</calcChain>
</file>

<file path=xl/sharedStrings.xml><?xml version="1.0" encoding="utf-8"?>
<sst xmlns="http://schemas.openxmlformats.org/spreadsheetml/2006/main" count="279" uniqueCount="177">
  <si>
    <t>CENTRO DE INDUSTRIA Y CONSTRUCCIÓN - SENA REGIONAL TOLIMA</t>
  </si>
  <si>
    <t>FORMATO No. 11
PRECOTIZACIONES</t>
  </si>
  <si>
    <t>EVENTO DE COTIZACIÓN No. SI-RT-9226-007-2025 - AJUSTE DE CANTIDADES</t>
  </si>
  <si>
    <r>
      <rPr>
        <b/>
        <sz val="12"/>
        <color rgb="FF000000"/>
        <rFont val="Arial"/>
        <family val="2"/>
      </rPr>
      <t xml:space="preserve">OBJETO: </t>
    </r>
    <r>
      <rPr>
        <sz val="12"/>
        <color rgb="FF000000"/>
        <rFont val="Arial"/>
        <family val="2"/>
      </rPr>
      <t xml:space="preserve"> Contratar la compra de materiales de formación para el área de Software y Sistemas Teleinformáticos del Centro de Industria y Construcción en la vigencia 2025</t>
    </r>
  </si>
  <si>
    <t>N°</t>
  </si>
  <si>
    <t>CODIGO NACIONES UNIDAS</t>
  </si>
  <si>
    <t>NOMBRE DEL BIEN</t>
  </si>
  <si>
    <t>DESCRIPCIÓN DETALLADA DEL BIEN</t>
  </si>
  <si>
    <t>CANTIDAD</t>
  </si>
  <si>
    <t>UNIDAD DE MEDIDA</t>
  </si>
  <si>
    <t>PROVEEDOR TICS TECNOEXPERTOS
NIT:65780854-5</t>
  </si>
  <si>
    <t>PROVEEDOR GARNICA INVERSIONES LOGISTICA Y SUMINISTROS SAS
Nit. 901.224.654-7</t>
  </si>
  <si>
    <t>VALORES PROMEDIO</t>
  </si>
  <si>
    <t>PRECIO UNITARIO</t>
  </si>
  <si>
    <t xml:space="preserve">
% IVA
</t>
  </si>
  <si>
    <t>PRECIO UNIT INCLUIDO IVA</t>
  </si>
  <si>
    <t>VALOR TOTAL PROVEEDOR IVA INCLUIDO</t>
  </si>
  <si>
    <t>VALOR  UNITARIO PROMEDIO CON IVA</t>
  </si>
  <si>
    <t>VALOR TOTAL PROMEDIO CON IVA</t>
  </si>
  <si>
    <t>Impresoras láser</t>
  </si>
  <si>
    <t>Impresora multifunción monocromática  LaserJet M141w con wifi 110V</t>
  </si>
  <si>
    <t>Unidad</t>
  </si>
  <si>
    <t>Suministros para impresora, fax y fotocopiadora (papel carta)</t>
  </si>
  <si>
    <t>Caja De 10 Resmas Tamaño Carta Color Blanco.</t>
  </si>
  <si>
    <t>Caja</t>
  </si>
  <si>
    <t xml:space="preserve">Impresoras de cinta térmica </t>
  </si>
  <si>
    <t>Impresora Térmica Pos-9210 Alta Velocidad De 110mm</t>
  </si>
  <si>
    <t>Suministros para impresora, fax y fotocopiadora (papel)</t>
  </si>
  <si>
    <t>Rollo Térmico 80x60 Caja X 60 Unidades Para Pos-fabricantes</t>
  </si>
  <si>
    <t>Pantallas o Monitores led</t>
  </si>
  <si>
    <t>Pantalla Ips 14.0 30 Pines Para Portatil  440 G6</t>
  </si>
  <si>
    <t>Equipo de lectura de código de barras, QR</t>
  </si>
  <si>
    <t>Lector inalámbrico de códigos de barras y códigos QR Pdv, cable USB de color EAN, negro, tipo de conector 110 V/220 V</t>
  </si>
  <si>
    <t>Brazos o soportes para monitores</t>
  </si>
  <si>
    <t>Soporte Dos Brazo Monitor Doble  F160 17 A 27 Color Negro</t>
  </si>
  <si>
    <t>Candados de números huellas pilas</t>
  </si>
  <si>
    <t xml:space="preserve">Candado de seguridad detector de huella digital </t>
  </si>
  <si>
    <t>Cámaras de seguridad wifi micro sd</t>
  </si>
  <si>
    <t>Cámara de seguridad  C200 V1 + MicroSD 64GB con resolución 2MP visión nocturna incluida color blanco</t>
  </si>
  <si>
    <t>Unidad de estado sólido ssd interno</t>
  </si>
  <si>
    <t>Disco sólido SSD interno 2TB  WD Green WDS200T2G0A negro 545MBS</t>
  </si>
  <si>
    <t>Proyectores de video</t>
  </si>
  <si>
    <t>Proyector mini HY320 Proyector 4K HY320 Hy320 12000lm negro 110V</t>
  </si>
  <si>
    <t>Pantalla activa lcd</t>
  </si>
  <si>
    <t>Monitor Yxk Usb 15.6 Fhd 1080p Portátil Negro</t>
  </si>
  <si>
    <t>Máquina de huellas para control de tiempo y de acceso</t>
  </si>
  <si>
    <t>Control Acceso Huellero Asistencia Empleados Huella</t>
  </si>
  <si>
    <t>Baterías recargables(aaa)</t>
  </si>
  <si>
    <t>Pilas Recargable Tamaño Aaa Gp 4 Piezas 650 Mah  Nimh</t>
  </si>
  <si>
    <t>Paquete</t>
  </si>
  <si>
    <t>Baterías recargables(cargador)</t>
  </si>
  <si>
    <t>Cargador  Aa / Aaa Y 9v + 4 Baterias Aa 2700 Mah</t>
  </si>
  <si>
    <t>Equipos de identificación biométrica</t>
  </si>
  <si>
    <t>Terminal Wifi De Reconocimiento Facial Ultra Rápido</t>
  </si>
  <si>
    <t>Cargadores de baterías portatiles</t>
  </si>
  <si>
    <t>Cargador Para Computador Portátil  240 G6</t>
  </si>
  <si>
    <t>Kits de limpieza de computadores o equipos de oficina</t>
  </si>
  <si>
    <t>Kit limpiador mantenimiento 3 piezas</t>
  </si>
  <si>
    <t>Probador de cable de red</t>
  </si>
  <si>
    <t>Kit Herramientas De Red. Profesional 9 En 1. Para Rj45 Rj11</t>
  </si>
  <si>
    <t>Sopladores o secadores</t>
  </si>
  <si>
    <t>Sopladora Aspiradora Blower Pc 700 Watt 13000r/min 110v</t>
  </si>
  <si>
    <t xml:space="preserve">Rj-45 Para Incrustar Cat 6 </t>
  </si>
  <si>
    <t>Conector De Red Rj45 Cat6 Bolsa 1000 Unidades Terminal Rj45</t>
  </si>
  <si>
    <t>Bolsa</t>
  </si>
  <si>
    <t>Cableado eléctrico o conductos de cables (Canaletas)</t>
  </si>
  <si>
    <t xml:space="preserve">Canaleta Adhesiva 20x12mm x 2m </t>
  </si>
  <si>
    <t>caja  Cable UTP CAT 6. 305 mts</t>
  </si>
  <si>
    <t>Cable Utp Cat 6 Exterior 100% Cobre - Caja X 305 Metros</t>
  </si>
  <si>
    <t>Paneles de conexión de puertos (face plate)</t>
  </si>
  <si>
    <t>Faceplate Datos Blanco - 2 Puertos Rj45</t>
  </si>
  <si>
    <t>Cajas de interruptores periféricos (caja tomacorriente)</t>
  </si>
  <si>
    <t>Toma Doble P/T  Blanco</t>
  </si>
  <si>
    <t>Conectores de cables eléctricos (clavijas)</t>
  </si>
  <si>
    <t>Clavija caucho polo tierra 15a</t>
  </si>
  <si>
    <t>TOTALES</t>
  </si>
  <si>
    <r>
      <rPr>
        <b/>
        <sz val="12"/>
        <color rgb="FF000000"/>
        <rFont val="Arial"/>
        <family val="2"/>
      </rPr>
      <t>OBSERVACIONES:</t>
    </r>
    <r>
      <rPr>
        <sz val="12"/>
        <color rgb="FF000000"/>
        <rFont val="Arial"/>
        <family val="2"/>
      </rPr>
      <t xml:space="preserve">Con las 2 cotizaciones recibidas se logra: I. Establecer el valor promedio unitario de la totalidad de ítems a contratar y la necesidad a satisfacerse por valor de </t>
    </r>
    <r>
      <rPr>
        <b/>
        <sz val="12"/>
        <color rgb="FF000000"/>
        <rFont val="Arial"/>
        <family val="2"/>
      </rPr>
      <t>$40.032.829,40</t>
    </r>
    <r>
      <rPr>
        <sz val="12"/>
        <color rgb="FF000000"/>
        <rFont val="Arial"/>
        <family val="2"/>
      </rPr>
      <t xml:space="preserve">. II. El valor promedio de los items a contratar </t>
    </r>
    <r>
      <rPr>
        <b/>
        <sz val="12"/>
        <color rgb="FF000000"/>
        <rFont val="Arial"/>
        <family val="2"/>
      </rPr>
      <t xml:space="preserve">supera </t>
    </r>
    <r>
      <rPr>
        <sz val="12"/>
        <color rgb="FF000000"/>
        <rFont val="Arial"/>
        <family val="2"/>
      </rPr>
      <t xml:space="preserve">el presupuesto de la entidad el cual corresponde a </t>
    </r>
    <r>
      <rPr>
        <b/>
        <sz val="12"/>
        <color rgb="FF000000"/>
        <rFont val="Arial"/>
        <family val="2"/>
      </rPr>
      <t xml:space="preserve">$35,000,000. </t>
    </r>
    <r>
      <rPr>
        <sz val="12"/>
        <color rgb="FF000000"/>
        <rFont val="Arial"/>
        <family val="2"/>
      </rPr>
      <t>III. Resulta necesario que el área técnica reduzca cantidades para adecuar la necesidad al presupuesto de la entidad.</t>
    </r>
  </si>
  <si>
    <t>Firma de quienes elaboran el analisis,</t>
  </si>
  <si>
    <t>MIGUEL ANGEL SOTOMAYOR SEGRERA</t>
  </si>
  <si>
    <t>JHON EDWARD VAQUIRO LEAL</t>
  </si>
  <si>
    <t>Jorge Yesid Vásquez Rey</t>
  </si>
  <si>
    <t>PROFESIONAL G09 - GESTIÓN CONTRACTUAL</t>
  </si>
  <si>
    <t>INSTRUCTOR G20</t>
  </si>
  <si>
    <t>INSTRUCTOR G19</t>
  </si>
  <si>
    <t>FORMATO OFERTA ECONOMICA</t>
  </si>
  <si>
    <t>SASI XXXXXX</t>
  </si>
  <si>
    <t>OBJETO: Contratar el mantenimiento preventivo y correctivo de bienes muebles de (Lote I. Automotriz; Lote II. Planta Eléctrica; Lote III. Confección; IV. Lote Equipos de Tecnoacademia; V. Patio de Maniobras VI. Maquinaria Amarilla) del Centro de Industria y la construcción en la vigencia 2026</t>
  </si>
  <si>
    <t>PRECIOS DE LA OFERTA</t>
  </si>
  <si>
    <t>VALOR  UNITARIO PROMEDIO IVA INCLUIDO</t>
  </si>
  <si>
    <t xml:space="preserve">VALOR TOTAL PROMEDIO </t>
  </si>
  <si>
    <t>VALOR UNITARIO IVA INCLUIDO OFERTADO</t>
  </si>
  <si>
    <t>VALOR TOTAL IVA INCLUIDO OFERTADO</t>
  </si>
  <si>
    <t>Calibrador pie de rey</t>
  </si>
  <si>
    <t>Escalas en fracciones de pulgadas y milímetros vernier escala de 1/128 Inch Mm</t>
  </si>
  <si>
    <t>Micrómetro</t>
  </si>
  <si>
    <t>Dimensiones  0,25 mm a 0,50 mm</t>
  </si>
  <si>
    <t>Comparador de caratulas</t>
  </si>
  <si>
    <t>Indicador de esfera, rosca UNF de 4 a 48, diámetro de varilla de 0,375, punta trasera, esfera blanca, lectura de 0 a 100, diámetro de esfera de 2,244, rango de 0 a 1, graduación de 0,001, precisión de -0,002:</t>
  </si>
  <si>
    <t>Alexometro</t>
  </si>
  <si>
    <t>alexometro de 50-160mm valor unitario rango 0.01mm</t>
  </si>
  <si>
    <t>Destornilladores</t>
  </si>
  <si>
    <t>Juego de destornilladores</t>
  </si>
  <si>
    <t>Juego</t>
  </si>
  <si>
    <t>Hombre solo</t>
  </si>
  <si>
    <t>Juego de copas</t>
  </si>
  <si>
    <t>Dimensiones en milímetros</t>
  </si>
  <si>
    <t>Extractor de rotulas</t>
  </si>
  <si>
    <t>Kit extractor de rotulas</t>
  </si>
  <si>
    <t>Compresimetro Automotriz</t>
  </si>
  <si>
    <t>Kit Compresimetro</t>
  </si>
  <si>
    <t>Analizador fugas de cilindros</t>
  </si>
  <si>
    <t>Kit analizador de fugas</t>
  </si>
  <si>
    <t>vacuómetro</t>
  </si>
  <si>
    <t>Kit vacuómetro</t>
  </si>
  <si>
    <t>Purgador de frenos manual</t>
  </si>
  <si>
    <t>Kit purgado de sistema de frenos</t>
  </si>
  <si>
    <t>Llave universal de cadena</t>
  </si>
  <si>
    <t>Torres</t>
  </si>
  <si>
    <t>3 y 6 toneladas de 29 y 43 cm</t>
  </si>
  <si>
    <t>Rampas</t>
  </si>
  <si>
    <t>Juegos de llaves mixtas</t>
  </si>
  <si>
    <t>Juegos</t>
  </si>
  <si>
    <t>Contenedor de drenaje de aceite</t>
  </si>
  <si>
    <t>Tamaño del producto: 58 cm x 33,5 cm x 12 cm/22,83 pulgadas x 13,19 pulgadas x 4,72 pulgadas Material: La bandeja de drenaje de aceite está hecha de material PP, resistente al desgaste, resistente y no se rompe fácilmente.</t>
  </si>
  <si>
    <t>unidades</t>
  </si>
  <si>
    <t>Rectificador de discos de campana</t>
  </si>
  <si>
    <t>Recorrido del eje 9.875” (251mm), Velocidad de avance del eje 0.002” (0.05mm)-0.02” (0.5mm) Rev, Graduacion 0.002” (0.05mm), Espesor del rotor 2.85” (73mm), Profundidad del tambor 9.875” (251mm), Velocidad del eje 70.88.118 RPM, Velocidad de alimentación bruta 0.002” (0.05mm)-0.01” (0.25mm) Rev, Diámetro del rotor 7” - 18” (180-457mm), Diámetro del tambor 6” - 17.7” (152-450mm), Fuente de alimentación 110V/220V/380V/ 50/60Hz</t>
  </si>
  <si>
    <t>Multímetro Automotriz</t>
  </si>
  <si>
    <t>PESO: 2.7 LIBRAS</t>
  </si>
  <si>
    <t>Unidades</t>
  </si>
  <si>
    <t>Osciloscopio Automotriz</t>
  </si>
  <si>
    <t>DIMENSIONES DEL PRODUCTO:  9X6,8 X 2,8 PULGADAS</t>
  </si>
  <si>
    <t>Juego de copas para filtros</t>
  </si>
  <si>
    <t>MODELO: 3980</t>
  </si>
  <si>
    <t>LIMENTACIÓN: 8 V - 35 V DC máx CONSUMO EN STAND-BY: 150 mA a 12 V CONSUMO EN RECARGA BATERÍA EN MODO OSCILOSCOPIO Y 2 CANALES ACTIVOS: 480 mA a 12 V DURACIÓN BATERÍA INTERNA EN MODO OSCILOSCOPIO Y 2 CANALES ACTIVOS: 1h y 45mín aprox.</t>
  </si>
  <si>
    <t>Pistola de inflador de llantas</t>
  </si>
  <si>
    <t>unidad</t>
  </si>
  <si>
    <t>Bloqueador eje de levas</t>
  </si>
  <si>
    <t>Kit de Martillos</t>
  </si>
  <si>
    <t>Juego de punzones</t>
  </si>
  <si>
    <t>KM-6628-A,2000012000</t>
  </si>
  <si>
    <t>Juegos de pinzas de anillos</t>
  </si>
  <si>
    <t>(goma, mazo, pasta, de golpe)</t>
  </si>
  <si>
    <t>Prensa Válvulas</t>
  </si>
  <si>
    <t>KA-8378A</t>
  </si>
  <si>
    <t>Compresor resorte de válvulas</t>
  </si>
  <si>
    <t>ZKTOOL OEM 303-1248 y 303-1530.303-507.</t>
  </si>
  <si>
    <t>Medidor de ángulo de torsion</t>
  </si>
  <si>
    <t>Juego de torquímetros</t>
  </si>
  <si>
    <t>Equipo fonómetro</t>
  </si>
  <si>
    <t>Frenometro Vteq Capacidad 3.0 ton</t>
  </si>
  <si>
    <t>Kit extractor de anillos</t>
  </si>
  <si>
    <t>Taladro</t>
  </si>
  <si>
    <t>De ½ y 3/8</t>
  </si>
  <si>
    <t>Juego de tarrajas y machuelos</t>
  </si>
  <si>
    <t>Pulidora</t>
  </si>
  <si>
    <t>Prensa de Banco</t>
  </si>
  <si>
    <t>Prensa Hidráulica</t>
  </si>
  <si>
    <t>10 toneladas</t>
  </si>
  <si>
    <t>Probadores de frenos</t>
  </si>
  <si>
    <t>Kit extractor e instalador de retenedores</t>
  </si>
  <si>
    <t>Kit extractor e instalador de sellos de válvulas</t>
  </si>
  <si>
    <t>Pinzas para desconectar conectores eléctricos</t>
  </si>
  <si>
    <t>Juego DESCONECTORES DE LINEAS DOMBUSTIBLE</t>
  </si>
  <si>
    <t>Máquina de alineación de cuatro ruedas</t>
  </si>
  <si>
    <t>ALINEADORA de ruedas 3D profesional, Cámara industrial HD de 5 MP, Actualización gratuita de bases de datos masivas, Sistema de cámara móvil (para 825M), Fácil operación. Garantia 2 años.</t>
  </si>
  <si>
    <t>Balanceadora digital LED Láser</t>
  </si>
  <si>
    <t>BALANCEADORA Usa unidad de levitacion magnetica, medicion de 512 angulos, admite 11 modos de equilibrio, pantalla LED, ubicacion laser de pesas, Diametro del rin 10"-30", Diametro maximo 1080mm, ancho max  415mm, peso max de llanta 80KG, Peso neto/bruto 120/140kg, 110 Voltios. Garantia 2 años.</t>
  </si>
  <si>
    <t>Llave de Impacto</t>
  </si>
  <si>
    <t>"Alto: 102 cm, Ancho:20 cm, modelo:  DCF961P2- B3.
Mandril de ½, potencia: 1100, largo: 21.5, velocidad: 1200 rpm, Voltaje:20V, Torque: 175 Nm, Inalámbrico si"</t>
  </si>
  <si>
    <t>Máquina de Humo Automotriz</t>
  </si>
  <si>
    <t>S3000 PRO. Detención  de Fugas en Vehículos para Pruebas de Fugas en Vacío</t>
  </si>
  <si>
    <t>FIRMA</t>
  </si>
  <si>
    <t>NOMBRE DE LA EMPRESA</t>
  </si>
  <si>
    <t>NIT</t>
  </si>
  <si>
    <t>NOMBRE REPRESENTANTE LEGAL</t>
  </si>
  <si>
    <t>NUMERO DE IDENTIFICACION REPRESENTANTE LEGAL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</si>
</sst>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64" formatCode="_-&quot;$&quot;\ * #,##0_-;\-&quot;$&quot;\ * #,##0_-;_-&quot;$&quot;\ * &quot;-&quot;_-;_-@_-"/>
    <numFmt numFmtId="165" formatCode="_-&quot;$&quot;\ * #,##0.00_-;\-&quot;$&quot;\ * #,##0.00_-;_-&quot;$&quot;\ * &quot;-&quot;??_-;_-@_-"/>
    <numFmt numFmtId="166" formatCode="\$\ #,##0.00"/>
    <numFmt numFmtId="167" formatCode="_-&quot;$&quot;\ * #,##0_-;\-&quot;$&quot;\ * #,##0_-;_-&quot;$&quot;\ * &quot;-&quot;??_-;_-@_-"/>
    <numFmt numFmtId="168" formatCode="\$\ #,##0"/>
    <numFmt numFmtId="169" formatCode="&quot;$&quot;#,##0"/>
  </numFmts>
  <fonts count="18">
    <font>
      <sz val="11"/>
      <name val="Aptos Narrow"/>
    </font>
    <font>
      <sz val="11"/>
      <color rgb="FF000000"/>
      <name val="Aptos Narrow"/>
      <family val="2"/>
    </font>
    <font>
      <sz val="12"/>
      <color rgb="FF000000"/>
      <name val="Arial"/>
      <family val="2"/>
    </font>
    <font>
      <b/>
      <sz val="12"/>
      <color rgb="FF000000"/>
      <name val="Arial"/>
      <family val="2"/>
    </font>
    <font>
      <b/>
      <sz val="12"/>
      <name val="Arial"/>
      <family val="2"/>
    </font>
    <font>
      <sz val="12"/>
      <name val="Arial"/>
      <family val="2"/>
    </font>
    <font>
      <sz val="10"/>
      <color rgb="FF000000"/>
      <name val="Arial"/>
      <family val="2"/>
    </font>
    <font>
      <sz val="11"/>
      <color rgb="FF000000"/>
      <name val="Calibri"/>
      <family val="2"/>
    </font>
    <font>
      <sz val="9"/>
      <color rgb="FF000000"/>
      <name val="Microsoft Sans Serif"/>
      <family val="2"/>
    </font>
    <font>
      <sz val="16"/>
      <color rgb="FF000000"/>
      <name val="Aptos Narrow"/>
      <family val="2"/>
    </font>
    <font>
      <b/>
      <sz val="11"/>
      <color rgb="FF000000"/>
      <name val="Aptos Narrow"/>
      <family val="2"/>
    </font>
    <font>
      <b/>
      <sz val="11"/>
      <color rgb="FF000000"/>
      <name val="Arial Narrow"/>
      <family val="2"/>
    </font>
    <font>
      <sz val="11"/>
      <color rgb="FF000000"/>
      <name val="Aptos Narrow"/>
      <family val="2"/>
    </font>
    <font>
      <sz val="12"/>
      <color rgb="FF000000"/>
      <name val="Aptos Narrow"/>
      <scheme val="minor"/>
    </font>
    <font>
      <b/>
      <sz val="12"/>
      <color rgb="FF000000"/>
      <name val="Aptos Narrow"/>
      <scheme val="minor"/>
    </font>
    <font>
      <b/>
      <sz val="12"/>
      <name val="Aptos Narrow"/>
      <scheme val="minor"/>
    </font>
    <font>
      <sz val="12"/>
      <color theme="1"/>
      <name val="Aptos Narrow"/>
      <scheme val="minor"/>
    </font>
    <font>
      <sz val="12"/>
      <name val="Aptos Narrow"/>
      <scheme val="minor"/>
    </font>
  </fonts>
  <fills count="14">
    <fill>
      <patternFill patternType="none"/>
    </fill>
    <fill>
      <patternFill patternType="gray125"/>
    </fill>
    <fill>
      <patternFill patternType="solid">
        <fgColor rgb="FFD0D0D0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FFFFFF"/>
        <bgColor rgb="FFFFFFFF"/>
      </patternFill>
    </fill>
    <fill>
      <patternFill patternType="solid">
        <fgColor rgb="FFD9F2D0"/>
        <bgColor indexed="64"/>
      </patternFill>
    </fill>
    <fill>
      <patternFill patternType="solid">
        <fgColor rgb="FFD9F2D0"/>
        <bgColor rgb="FFEAF1DD"/>
      </patternFill>
    </fill>
    <fill>
      <patternFill patternType="solid">
        <fgColor rgb="FFE8E8E8"/>
        <bgColor indexed="64"/>
      </patternFill>
    </fill>
    <fill>
      <patternFill patternType="solid">
        <fgColor rgb="FF156083"/>
        <bgColor rgb="FFEAF1DD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9" tint="0.79998168889431442"/>
        <bgColor indexed="64"/>
      </patternFill>
    </fill>
  </fills>
  <borders count="38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164" fontId="12" fillId="0" borderId="0">
      <alignment vertical="top"/>
      <protection locked="0"/>
    </xf>
    <xf numFmtId="165" fontId="12" fillId="0" borderId="0">
      <alignment vertical="top"/>
      <protection locked="0"/>
    </xf>
  </cellStyleXfs>
  <cellXfs count="107">
    <xf numFmtId="0" fontId="0" fillId="0" borderId="0" xfId="0">
      <alignment vertical="center"/>
    </xf>
    <xf numFmtId="1" fontId="1" fillId="0" borderId="0" xfId="0" applyNumberFormat="1" applyFont="1" applyAlignment="1">
      <alignment wrapText="1"/>
    </xf>
    <xf numFmtId="164" fontId="1" fillId="0" borderId="0" xfId="1" applyFont="1" applyAlignment="1" applyProtection="1">
      <alignment wrapText="1"/>
    </xf>
    <xf numFmtId="0" fontId="2" fillId="0" borderId="0" xfId="0" applyFont="1" applyAlignment="1"/>
    <xf numFmtId="164" fontId="2" fillId="0" borderId="0" xfId="1" applyFont="1" applyAlignment="1" applyProtection="1">
      <alignment wrapText="1"/>
    </xf>
    <xf numFmtId="0" fontId="3" fillId="0" borderId="0" xfId="0" applyFont="1" applyAlignment="1"/>
    <xf numFmtId="1" fontId="2" fillId="0" borderId="0" xfId="0" applyNumberFormat="1" applyFont="1" applyAlignment="1">
      <alignment horizontal="center" wrapText="1"/>
    </xf>
    <xf numFmtId="3" fontId="4" fillId="6" borderId="13" xfId="0" applyNumberFormat="1" applyFont="1" applyFill="1" applyBorder="1" applyAlignment="1">
      <alignment horizontal="center" vertical="center" wrapText="1"/>
    </xf>
    <xf numFmtId="3" fontId="4" fillId="6" borderId="15" xfId="0" applyNumberFormat="1" applyFont="1" applyFill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/>
    </xf>
    <xf numFmtId="0" fontId="6" fillId="0" borderId="15" xfId="0" applyFont="1" applyBorder="1" applyAlignment="1">
      <alignment horizontal="center" vertical="center" wrapText="1"/>
    </xf>
    <xf numFmtId="0" fontId="6" fillId="0" borderId="15" xfId="0" applyFont="1" applyBorder="1" applyAlignment="1">
      <alignment horizontal="left" vertical="center" wrapText="1"/>
    </xf>
    <xf numFmtId="166" fontId="7" fillId="0" borderId="22" xfId="0" applyNumberFormat="1" applyFont="1" applyBorder="1" applyAlignment="1">
      <alignment horizontal="center" vertical="center" shrinkToFit="1"/>
    </xf>
    <xf numFmtId="167" fontId="4" fillId="8" borderId="15" xfId="2" applyNumberFormat="1" applyFont="1" applyFill="1" applyBorder="1" applyAlignment="1" applyProtection="1">
      <alignment horizontal="center" vertical="center" wrapText="1"/>
    </xf>
    <xf numFmtId="168" fontId="8" fillId="0" borderId="22" xfId="0" applyNumberFormat="1" applyFont="1" applyBorder="1" applyAlignment="1">
      <alignment horizontal="right" vertical="top" shrinkToFit="1"/>
    </xf>
    <xf numFmtId="166" fontId="7" fillId="0" borderId="22" xfId="0" applyNumberFormat="1" applyFont="1" applyBorder="1" applyAlignment="1">
      <alignment horizontal="center" vertical="top" shrinkToFit="1"/>
    </xf>
    <xf numFmtId="166" fontId="7" fillId="0" borderId="23" xfId="0" applyNumberFormat="1" applyFont="1" applyBorder="1" applyAlignment="1">
      <alignment horizontal="center" vertical="center" shrinkToFit="1"/>
    </xf>
    <xf numFmtId="166" fontId="7" fillId="0" borderId="23" xfId="0" applyNumberFormat="1" applyFont="1" applyBorder="1" applyAlignment="1">
      <alignment horizontal="center" vertical="top" shrinkToFit="1"/>
    </xf>
    <xf numFmtId="0" fontId="4" fillId="0" borderId="25" xfId="0" applyFont="1" applyBorder="1" applyAlignment="1">
      <alignment horizontal="center" vertical="center"/>
    </xf>
    <xf numFmtId="0" fontId="6" fillId="0" borderId="26" xfId="0" applyFont="1" applyBorder="1" applyAlignment="1">
      <alignment horizontal="left" vertical="center" wrapText="1"/>
    </xf>
    <xf numFmtId="167" fontId="3" fillId="0" borderId="14" xfId="0" applyNumberFormat="1" applyFont="1" applyBorder="1" applyAlignment="1"/>
    <xf numFmtId="167" fontId="3" fillId="9" borderId="14" xfId="0" applyNumberFormat="1" applyFont="1" applyFill="1" applyBorder="1" applyAlignment="1"/>
    <xf numFmtId="165" fontId="3" fillId="0" borderId="15" xfId="0" applyNumberFormat="1" applyFont="1" applyBorder="1" applyAlignment="1"/>
    <xf numFmtId="165" fontId="3" fillId="10" borderId="15" xfId="0" applyNumberFormat="1" applyFont="1" applyFill="1" applyBorder="1" applyAlignment="1"/>
    <xf numFmtId="1" fontId="2" fillId="0" borderId="0" xfId="0" applyNumberFormat="1" applyFont="1" applyAlignment="1">
      <alignment wrapText="1"/>
    </xf>
    <xf numFmtId="0" fontId="2" fillId="0" borderId="0" xfId="0" applyFont="1" applyAlignment="1">
      <alignment horizontal="justify" vertical="justify"/>
    </xf>
    <xf numFmtId="165" fontId="9" fillId="0" borderId="0" xfId="0" applyNumberFormat="1" applyFont="1" applyAlignment="1"/>
    <xf numFmtId="0" fontId="10" fillId="0" borderId="0" xfId="0" applyFont="1" applyAlignment="1">
      <alignment wrapText="1"/>
    </xf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 wrapText="1"/>
    </xf>
    <xf numFmtId="0" fontId="1" fillId="0" borderId="0" xfId="0" applyFont="1" applyAlignment="1">
      <alignment wrapText="1"/>
    </xf>
    <xf numFmtId="0" fontId="1" fillId="0" borderId="0" xfId="0" applyFont="1" applyAlignment="1">
      <alignment vertical="top"/>
    </xf>
    <xf numFmtId="0" fontId="11" fillId="0" borderId="0" xfId="0" applyFont="1" applyAlignment="1"/>
    <xf numFmtId="0" fontId="2" fillId="0" borderId="15" xfId="0" applyFont="1" applyBorder="1" applyAlignment="1">
      <alignment horizontal="center" vertical="center" wrapText="1"/>
    </xf>
    <xf numFmtId="0" fontId="2" fillId="0" borderId="21" xfId="0" applyFont="1" applyBorder="1" applyAlignment="1">
      <alignment horizontal="center" vertical="center" wrapText="1"/>
    </xf>
    <xf numFmtId="167" fontId="2" fillId="5" borderId="22" xfId="2" applyNumberFormat="1" applyFont="1" applyFill="1" applyBorder="1" applyAlignment="1" applyProtection="1">
      <alignment horizontal="center" vertical="center" shrinkToFit="1"/>
    </xf>
    <xf numFmtId="167" fontId="2" fillId="7" borderId="22" xfId="2" applyNumberFormat="1" applyFont="1" applyFill="1" applyBorder="1" applyAlignment="1" applyProtection="1">
      <alignment horizontal="center" vertical="center" shrinkToFit="1"/>
    </xf>
    <xf numFmtId="167" fontId="2" fillId="5" borderId="24" xfId="2" applyNumberFormat="1" applyFont="1" applyFill="1" applyBorder="1" applyAlignment="1" applyProtection="1">
      <alignment horizontal="center" vertical="center" shrinkToFit="1"/>
    </xf>
    <xf numFmtId="0" fontId="2" fillId="0" borderId="26" xfId="0" applyFont="1" applyBorder="1" applyAlignment="1">
      <alignment horizontal="center" vertical="center" wrapText="1"/>
    </xf>
    <xf numFmtId="0" fontId="2" fillId="0" borderId="27" xfId="0" applyFont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3" fillId="2" borderId="3" xfId="0" applyFont="1" applyFill="1" applyBorder="1" applyAlignment="1">
      <alignment horizontal="center" vertical="center" wrapText="1"/>
    </xf>
    <xf numFmtId="0" fontId="3" fillId="2" borderId="4" xfId="0" applyFont="1" applyFill="1" applyBorder="1" applyAlignment="1">
      <alignment horizontal="center" vertical="center" wrapText="1"/>
    </xf>
    <xf numFmtId="164" fontId="4" fillId="5" borderId="14" xfId="1" applyFont="1" applyFill="1" applyBorder="1" applyAlignment="1" applyProtection="1">
      <alignment horizontal="center" vertical="center" wrapText="1"/>
    </xf>
    <xf numFmtId="164" fontId="4" fillId="5" borderId="6" xfId="1" applyFont="1" applyFill="1" applyBorder="1" applyAlignment="1" applyProtection="1">
      <alignment horizontal="center" vertical="center" wrapText="1"/>
    </xf>
    <xf numFmtId="164" fontId="4" fillId="5" borderId="13" xfId="1" applyFont="1" applyFill="1" applyBorder="1" applyAlignment="1" applyProtection="1">
      <alignment horizontal="center" vertical="center" wrapText="1"/>
    </xf>
    <xf numFmtId="49" fontId="4" fillId="4" borderId="1" xfId="0" applyNumberFormat="1" applyFont="1" applyFill="1" applyBorder="1" applyAlignment="1">
      <alignment horizontal="center" vertical="center"/>
    </xf>
    <xf numFmtId="0" fontId="5" fillId="0" borderId="16" xfId="0" applyFont="1" applyBorder="1" applyAlignment="1"/>
    <xf numFmtId="0" fontId="3" fillId="2" borderId="5" xfId="0" applyFont="1" applyFill="1" applyBorder="1" applyAlignment="1">
      <alignment horizontal="center" vertical="center" wrapText="1"/>
    </xf>
    <xf numFmtId="0" fontId="3" fillId="2" borderId="6" xfId="0" applyFont="1" applyFill="1" applyBorder="1" applyAlignment="1">
      <alignment horizontal="center" vertical="center" wrapText="1"/>
    </xf>
    <xf numFmtId="0" fontId="3" fillId="2" borderId="7" xfId="0" applyFont="1" applyFill="1" applyBorder="1" applyAlignment="1">
      <alignment horizontal="center" vertical="center" wrapText="1"/>
    </xf>
    <xf numFmtId="1" fontId="4" fillId="4" borderId="12" xfId="0" applyNumberFormat="1" applyFont="1" applyFill="1" applyBorder="1" applyAlignment="1">
      <alignment horizontal="center" vertical="center"/>
    </xf>
    <xf numFmtId="1" fontId="4" fillId="4" borderId="19" xfId="0" applyNumberFormat="1" applyFont="1" applyFill="1" applyBorder="1" applyAlignment="1">
      <alignment horizontal="center" vertical="center"/>
    </xf>
    <xf numFmtId="1" fontId="4" fillId="4" borderId="11" xfId="0" applyNumberFormat="1" applyFont="1" applyFill="1" applyBorder="1" applyAlignment="1">
      <alignment horizontal="center" vertical="center" wrapText="1"/>
    </xf>
    <xf numFmtId="1" fontId="4" fillId="4" borderId="18" xfId="0" applyNumberFormat="1" applyFont="1" applyFill="1" applyBorder="1" applyAlignment="1">
      <alignment horizontal="center" vertical="center" wrapText="1"/>
    </xf>
    <xf numFmtId="0" fontId="2" fillId="3" borderId="8" xfId="0" applyFont="1" applyFill="1" applyBorder="1" applyAlignment="1">
      <alignment horizontal="center" vertical="top" wrapText="1"/>
    </xf>
    <xf numFmtId="0" fontId="2" fillId="3" borderId="9" xfId="0" applyFont="1" applyFill="1" applyBorder="1" applyAlignment="1">
      <alignment horizontal="center" vertical="top" wrapText="1"/>
    </xf>
    <xf numFmtId="0" fontId="2" fillId="3" borderId="10" xfId="0" applyFont="1" applyFill="1" applyBorder="1" applyAlignment="1">
      <alignment horizontal="center" vertical="top" wrapText="1"/>
    </xf>
    <xf numFmtId="1" fontId="4" fillId="4" borderId="3" xfId="0" applyNumberFormat="1" applyFont="1" applyFill="1" applyBorder="1" applyAlignment="1">
      <alignment horizontal="center" vertical="center" wrapText="1"/>
    </xf>
    <xf numFmtId="1" fontId="5" fillId="0" borderId="17" xfId="0" applyNumberFormat="1" applyFont="1" applyBorder="1" applyAlignment="1">
      <alignment wrapText="1"/>
    </xf>
    <xf numFmtId="1" fontId="4" fillId="4" borderId="4" xfId="0" applyNumberFormat="1" applyFont="1" applyFill="1" applyBorder="1" applyAlignment="1">
      <alignment horizontal="center" vertical="center" wrapText="1"/>
    </xf>
    <xf numFmtId="1" fontId="5" fillId="0" borderId="20" xfId="0" applyNumberFormat="1" applyFont="1" applyBorder="1" applyAlignment="1">
      <alignment wrapText="1"/>
    </xf>
    <xf numFmtId="164" fontId="1" fillId="0" borderId="0" xfId="1" applyFont="1" applyAlignment="1" applyProtection="1">
      <alignment horizontal="left" wrapText="1"/>
    </xf>
    <xf numFmtId="0" fontId="2" fillId="0" borderId="29" xfId="0" applyFont="1" applyBorder="1" applyAlignment="1">
      <alignment horizontal="justify" vertical="justify"/>
    </xf>
    <xf numFmtId="0" fontId="2" fillId="0" borderId="30" xfId="0" applyFont="1" applyBorder="1" applyAlignment="1">
      <alignment horizontal="justify" vertical="justify"/>
    </xf>
    <xf numFmtId="0" fontId="2" fillId="0" borderId="31" xfId="0" applyFont="1" applyBorder="1" applyAlignment="1">
      <alignment horizontal="justify" vertical="justify"/>
    </xf>
    <xf numFmtId="164" fontId="4" fillId="5" borderId="15" xfId="1" applyFont="1" applyFill="1" applyBorder="1" applyAlignment="1" applyProtection="1">
      <alignment horizontal="center" vertical="center" wrapText="1"/>
    </xf>
    <xf numFmtId="0" fontId="3" fillId="0" borderId="28" xfId="0" applyFont="1" applyBorder="1" applyAlignment="1">
      <alignment horizontal="right"/>
    </xf>
    <xf numFmtId="0" fontId="1" fillId="0" borderId="0" xfId="0" applyFont="1" applyAlignment="1">
      <alignment horizontal="center" vertical="center"/>
    </xf>
    <xf numFmtId="1" fontId="10" fillId="0" borderId="0" xfId="0" applyNumberFormat="1" applyFont="1" applyAlignment="1">
      <alignment horizontal="center" wrapText="1"/>
    </xf>
    <xf numFmtId="0" fontId="10" fillId="0" borderId="0" xfId="0" applyFont="1" applyAlignment="1">
      <alignment horizontal="center" vertical="center"/>
    </xf>
    <xf numFmtId="0" fontId="13" fillId="11" borderId="15" xfId="0" applyFont="1" applyFill="1" applyBorder="1" applyAlignment="1">
      <alignment horizontal="center" vertical="center" wrapText="1"/>
    </xf>
    <xf numFmtId="0" fontId="14" fillId="0" borderId="0" xfId="0" applyFont="1" applyAlignment="1">
      <alignment horizontal="center" vertical="center" wrapText="1"/>
    </xf>
    <xf numFmtId="1" fontId="15" fillId="4" borderId="22" xfId="0" applyNumberFormat="1" applyFont="1" applyFill="1" applyBorder="1" applyAlignment="1">
      <alignment horizontal="center" vertical="center" wrapText="1"/>
    </xf>
    <xf numFmtId="0" fontId="15" fillId="0" borderId="22" xfId="0" applyFont="1" applyBorder="1" applyAlignment="1">
      <alignment horizontal="center" vertical="center" wrapText="1"/>
    </xf>
    <xf numFmtId="1" fontId="15" fillId="0" borderId="22" xfId="0" applyNumberFormat="1" applyFont="1" applyBorder="1" applyAlignment="1">
      <alignment horizontal="center" vertical="center" wrapText="1"/>
    </xf>
    <xf numFmtId="1" fontId="15" fillId="0" borderId="13" xfId="0" applyNumberFormat="1" applyFont="1" applyBorder="1" applyAlignment="1">
      <alignment horizontal="center" vertical="center" wrapText="1"/>
    </xf>
    <xf numFmtId="3" fontId="15" fillId="6" borderId="15" xfId="0" applyNumberFormat="1" applyFont="1" applyFill="1" applyBorder="1" applyAlignment="1">
      <alignment horizontal="center" vertical="center" wrapText="1"/>
    </xf>
    <xf numFmtId="0" fontId="16" fillId="0" borderId="22" xfId="0" applyFont="1" applyBorder="1" applyAlignment="1">
      <alignment horizontal="center" vertical="center" wrapText="1"/>
    </xf>
    <xf numFmtId="0" fontId="13" fillId="0" borderId="22" xfId="0" applyFont="1" applyBorder="1" applyAlignment="1">
      <alignment horizontal="center" vertical="center" wrapText="1"/>
    </xf>
    <xf numFmtId="0" fontId="17" fillId="0" borderId="22" xfId="0" applyFont="1" applyBorder="1" applyAlignment="1">
      <alignment horizontal="center" vertical="center" wrapText="1"/>
    </xf>
    <xf numFmtId="0" fontId="13" fillId="0" borderId="0" xfId="0" applyFont="1" applyAlignment="1">
      <alignment horizontal="center" vertical="center" wrapText="1"/>
    </xf>
    <xf numFmtId="0" fontId="13" fillId="0" borderId="34" xfId="0" applyFont="1" applyBorder="1" applyAlignment="1">
      <alignment horizontal="center" vertical="center" wrapText="1"/>
    </xf>
    <xf numFmtId="0" fontId="13" fillId="0" borderId="32" xfId="0" applyFont="1" applyBorder="1" applyAlignment="1">
      <alignment horizontal="center" vertical="center" wrapText="1"/>
    </xf>
    <xf numFmtId="1" fontId="13" fillId="0" borderId="0" xfId="0" applyNumberFormat="1" applyFont="1" applyAlignment="1">
      <alignment horizontal="center" vertical="center" wrapText="1"/>
    </xf>
    <xf numFmtId="0" fontId="13" fillId="0" borderId="0" xfId="0" applyFont="1" applyAlignment="1">
      <alignment horizontal="center" vertical="center" wrapText="1"/>
    </xf>
    <xf numFmtId="1" fontId="14" fillId="0" borderId="0" xfId="0" applyNumberFormat="1" applyFont="1" applyAlignment="1">
      <alignment vertical="center" wrapText="1"/>
    </xf>
    <xf numFmtId="1" fontId="14" fillId="0" borderId="0" xfId="0" applyNumberFormat="1" applyFont="1" applyAlignment="1">
      <alignment horizontal="center" vertical="center" wrapText="1"/>
    </xf>
    <xf numFmtId="0" fontId="15" fillId="12" borderId="22" xfId="0" applyFont="1" applyFill="1" applyBorder="1" applyAlignment="1">
      <alignment horizontal="center" vertical="center" wrapText="1"/>
    </xf>
    <xf numFmtId="0" fontId="14" fillId="12" borderId="22" xfId="0" applyFont="1" applyFill="1" applyBorder="1" applyAlignment="1">
      <alignment horizontal="center" vertical="center" wrapText="1"/>
    </xf>
    <xf numFmtId="0" fontId="13" fillId="12" borderId="22" xfId="0" applyFont="1" applyFill="1" applyBorder="1" applyAlignment="1">
      <alignment horizontal="center" vertical="center" wrapText="1"/>
    </xf>
    <xf numFmtId="3" fontId="15" fillId="6" borderId="14" xfId="0" applyNumberFormat="1" applyFont="1" applyFill="1" applyBorder="1" applyAlignment="1">
      <alignment horizontal="center" vertical="center" wrapText="1"/>
    </xf>
    <xf numFmtId="0" fontId="10" fillId="0" borderId="0" xfId="0" applyFont="1" applyBorder="1" applyAlignment="1">
      <alignment horizontal="center" vertical="center" wrapText="1"/>
    </xf>
    <xf numFmtId="169" fontId="13" fillId="13" borderId="15" xfId="0" applyNumberFormat="1" applyFont="1" applyFill="1" applyBorder="1" applyAlignment="1">
      <alignment horizontal="center" vertical="center" wrapText="1"/>
    </xf>
    <xf numFmtId="165" fontId="13" fillId="13" borderId="14" xfId="0" applyNumberFormat="1" applyFont="1" applyFill="1" applyBorder="1" applyAlignment="1">
      <alignment horizontal="center" vertical="center" wrapText="1"/>
    </xf>
    <xf numFmtId="165" fontId="13" fillId="13" borderId="33" xfId="0" applyNumberFormat="1" applyFont="1" applyFill="1" applyBorder="1" applyAlignment="1">
      <alignment horizontal="center" vertical="center" wrapText="1"/>
    </xf>
    <xf numFmtId="165" fontId="13" fillId="13" borderId="36" xfId="0" applyNumberFormat="1" applyFont="1" applyFill="1" applyBorder="1" applyAlignment="1">
      <alignment horizontal="center" vertical="center" wrapText="1"/>
    </xf>
    <xf numFmtId="0" fontId="13" fillId="12" borderId="24" xfId="0" applyFont="1" applyFill="1" applyBorder="1" applyAlignment="1">
      <alignment horizontal="center" vertical="center" wrapText="1"/>
    </xf>
    <xf numFmtId="0" fontId="14" fillId="2" borderId="22" xfId="0" applyFont="1" applyFill="1" applyBorder="1" applyAlignment="1">
      <alignment horizontal="center" vertical="center" wrapText="1"/>
    </xf>
    <xf numFmtId="0" fontId="14" fillId="3" borderId="22" xfId="0" applyFont="1" applyFill="1" applyBorder="1" applyAlignment="1">
      <alignment horizontal="center" vertical="center" wrapText="1"/>
    </xf>
    <xf numFmtId="49" fontId="15" fillId="4" borderId="23" xfId="0" applyNumberFormat="1" applyFont="1" applyFill="1" applyBorder="1" applyAlignment="1">
      <alignment horizontal="center" vertical="center" wrapText="1"/>
    </xf>
    <xf numFmtId="1" fontId="15" fillId="4" borderId="23" xfId="0" applyNumberFormat="1" applyFont="1" applyFill="1" applyBorder="1" applyAlignment="1">
      <alignment horizontal="center" vertical="center" wrapText="1"/>
    </xf>
    <xf numFmtId="1" fontId="15" fillId="4" borderId="37" xfId="0" applyNumberFormat="1" applyFont="1" applyFill="1" applyBorder="1" applyAlignment="1">
      <alignment horizontal="center" vertical="center" wrapText="1"/>
    </xf>
    <xf numFmtId="164" fontId="15" fillId="5" borderId="28" xfId="1" applyFont="1" applyFill="1" applyBorder="1" applyAlignment="1" applyProtection="1">
      <alignment horizontal="center" vertical="center" wrapText="1"/>
    </xf>
    <xf numFmtId="164" fontId="15" fillId="5" borderId="35" xfId="1" applyFont="1" applyFill="1" applyBorder="1" applyAlignment="1" applyProtection="1">
      <alignment horizontal="center" vertical="center" wrapText="1"/>
    </xf>
    <xf numFmtId="0" fontId="15" fillId="12" borderId="23" xfId="0" applyFont="1" applyFill="1" applyBorder="1" applyAlignment="1">
      <alignment horizontal="center" vertical="center" wrapText="1"/>
    </xf>
  </cellXfs>
  <cellStyles count="3">
    <cellStyle name="Moneda" xfId="2" builtinId="4"/>
    <cellStyle name="Moneda [0]" xfId="1" builtinId="7"/>
    <cellStyle name="Normal" xfId="0" builtinId="0"/>
  </cellStyles>
  <dxfs count="12"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b/>
        <color rgb="FFFFFF00"/>
      </font>
      <fill>
        <patternFill>
          <bgColor rgb="FFFF0000"/>
        </patternFill>
      </fill>
    </dxf>
    <dxf>
      <font>
        <b/>
        <color rgb="FFFFFF00"/>
      </font>
      <fill>
        <patternFill>
          <bgColor rgb="FFFF0000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18" Type="http://www.wps.cn/officeDocument/2020/cellImage" Target="NULL"/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B2:Q45"/>
  <sheetViews>
    <sheetView topLeftCell="A11" workbookViewId="0">
      <selection activeCell="C5" sqref="C5:I5"/>
    </sheetView>
  </sheetViews>
  <sheetFormatPr defaultColWidth="11" defaultRowHeight="14.45"/>
  <cols>
    <col min="1" max="1" width="5.42578125" customWidth="1"/>
    <col min="2" max="2" width="4.7109375" customWidth="1"/>
    <col min="3" max="3" width="15.28515625" style="1" customWidth="1"/>
    <col min="4" max="4" width="28.5703125" style="1" customWidth="1"/>
    <col min="5" max="5" width="45.7109375" style="1" customWidth="1"/>
    <col min="6" max="6" width="14.5703125" style="1" customWidth="1"/>
    <col min="7" max="7" width="13.5703125" style="1" customWidth="1"/>
    <col min="8" max="8" width="18.42578125" style="2" customWidth="1"/>
    <col min="9" max="9" width="17.7109375" style="2" customWidth="1"/>
    <col min="10" max="10" width="20" style="2" customWidth="1"/>
    <col min="11" max="11" width="24.5703125" style="2" customWidth="1"/>
    <col min="12" max="12" width="17.42578125" customWidth="1"/>
    <col min="13" max="13" width="16.7109375" customWidth="1"/>
    <col min="14" max="14" width="22.42578125" customWidth="1"/>
    <col min="15" max="15" width="18.5703125" customWidth="1"/>
    <col min="16" max="16" width="19.140625" customWidth="1"/>
    <col min="17" max="17" width="20.28515625" customWidth="1"/>
  </cols>
  <sheetData>
    <row r="2" spans="2:17" ht="33.75" customHeight="1">
      <c r="B2" s="3"/>
      <c r="C2" s="40" t="s">
        <v>0</v>
      </c>
      <c r="D2" s="41"/>
      <c r="E2" s="42"/>
      <c r="F2" s="42"/>
      <c r="G2" s="42"/>
      <c r="H2" s="42"/>
      <c r="I2" s="43"/>
      <c r="J2" s="4"/>
      <c r="K2" s="4"/>
      <c r="L2" s="3"/>
      <c r="M2" s="3"/>
      <c r="N2" s="3"/>
      <c r="O2" s="3"/>
      <c r="P2" s="3"/>
      <c r="Q2" s="3"/>
    </row>
    <row r="3" spans="2:17" ht="37.5" customHeight="1">
      <c r="B3" s="3"/>
      <c r="C3" s="49" t="s">
        <v>1</v>
      </c>
      <c r="D3" s="50"/>
      <c r="E3" s="50"/>
      <c r="F3" s="50"/>
      <c r="G3" s="50"/>
      <c r="H3" s="50"/>
      <c r="I3" s="51"/>
      <c r="J3" s="4"/>
      <c r="K3" s="4"/>
      <c r="L3" s="3"/>
      <c r="M3" s="3"/>
      <c r="N3" s="3"/>
      <c r="O3" s="3"/>
      <c r="P3" s="3"/>
      <c r="Q3" s="3"/>
    </row>
    <row r="4" spans="2:17" ht="18.75" customHeight="1">
      <c r="B4" s="5"/>
      <c r="C4" s="49" t="s">
        <v>2</v>
      </c>
      <c r="D4" s="50"/>
      <c r="E4" s="50"/>
      <c r="F4" s="50"/>
      <c r="G4" s="50"/>
      <c r="H4" s="50"/>
      <c r="I4" s="51"/>
      <c r="J4" s="6"/>
      <c r="K4" s="6"/>
      <c r="L4" s="3"/>
      <c r="M4" s="3"/>
      <c r="N4" s="3"/>
      <c r="O4" s="3"/>
      <c r="P4" s="3"/>
      <c r="Q4" s="3"/>
    </row>
    <row r="5" spans="2:17" ht="35.25" customHeight="1">
      <c r="B5" s="3"/>
      <c r="C5" s="56" t="s">
        <v>3</v>
      </c>
      <c r="D5" s="57"/>
      <c r="E5" s="57"/>
      <c r="F5" s="57"/>
      <c r="G5" s="57"/>
      <c r="H5" s="57"/>
      <c r="I5" s="58"/>
      <c r="J5" s="4"/>
      <c r="K5" s="4"/>
      <c r="L5" s="3"/>
      <c r="M5" s="3"/>
      <c r="N5" s="3"/>
      <c r="O5" s="3"/>
      <c r="P5" s="3"/>
      <c r="Q5" s="3"/>
    </row>
    <row r="6" spans="2:17" ht="15" customHeight="1">
      <c r="B6" s="47" t="s">
        <v>4</v>
      </c>
      <c r="C6" s="59" t="s">
        <v>5</v>
      </c>
      <c r="D6" s="54" t="s">
        <v>6</v>
      </c>
      <c r="E6" s="52" t="s">
        <v>7</v>
      </c>
      <c r="F6" s="59" t="s">
        <v>8</v>
      </c>
      <c r="G6" s="61" t="s">
        <v>9</v>
      </c>
      <c r="H6" s="45" t="s">
        <v>10</v>
      </c>
      <c r="I6" s="45"/>
      <c r="J6" s="45"/>
      <c r="K6" s="46"/>
      <c r="L6" s="44" t="s">
        <v>11</v>
      </c>
      <c r="M6" s="45"/>
      <c r="N6" s="45"/>
      <c r="O6" s="46"/>
      <c r="P6" s="67" t="s">
        <v>12</v>
      </c>
      <c r="Q6" s="67"/>
    </row>
    <row r="7" spans="2:17" ht="62.45">
      <c r="B7" s="48"/>
      <c r="C7" s="60"/>
      <c r="D7" s="55"/>
      <c r="E7" s="53"/>
      <c r="F7" s="60"/>
      <c r="G7" s="62"/>
      <c r="H7" s="7" t="s">
        <v>13</v>
      </c>
      <c r="I7" s="8" t="s">
        <v>14</v>
      </c>
      <c r="J7" s="8" t="s">
        <v>15</v>
      </c>
      <c r="K7" s="8" t="s">
        <v>16</v>
      </c>
      <c r="L7" s="8" t="s">
        <v>13</v>
      </c>
      <c r="M7" s="8" t="s">
        <v>14</v>
      </c>
      <c r="N7" s="8" t="s">
        <v>15</v>
      </c>
      <c r="O7" s="8" t="s">
        <v>16</v>
      </c>
      <c r="P7" s="8" t="s">
        <v>17</v>
      </c>
      <c r="Q7" s="8" t="s">
        <v>18</v>
      </c>
    </row>
    <row r="8" spans="2:17" ht="30" customHeight="1">
      <c r="B8" s="9">
        <v>1</v>
      </c>
      <c r="C8" s="10">
        <v>43212105</v>
      </c>
      <c r="D8" s="11" t="s">
        <v>19</v>
      </c>
      <c r="E8" s="11" t="s">
        <v>20</v>
      </c>
      <c r="F8" s="33">
        <v>1</v>
      </c>
      <c r="G8" s="34" t="s">
        <v>21</v>
      </c>
      <c r="H8" s="12">
        <v>929880</v>
      </c>
      <c r="I8" s="35">
        <f>H8*19/100</f>
        <v>176677.2</v>
      </c>
      <c r="J8" s="36">
        <f>H8</f>
        <v>929880</v>
      </c>
      <c r="K8" s="13">
        <f>J8*F8</f>
        <v>929880</v>
      </c>
      <c r="L8" s="14">
        <v>1006600</v>
      </c>
      <c r="M8" s="35">
        <f>L8*19/100</f>
        <v>191254</v>
      </c>
      <c r="N8" s="36">
        <f>L8</f>
        <v>1006600</v>
      </c>
      <c r="O8" s="13">
        <f>N8*F8</f>
        <v>1006600</v>
      </c>
      <c r="P8" s="13">
        <f>AVERAGE(J8,N8)</f>
        <v>968240</v>
      </c>
      <c r="Q8" s="13">
        <f>AVERAGE(K8,O8)</f>
        <v>968240</v>
      </c>
    </row>
    <row r="9" spans="2:17" ht="26.45">
      <c r="B9" s="9">
        <v>2</v>
      </c>
      <c r="C9" s="10">
        <v>44103101</v>
      </c>
      <c r="D9" s="11" t="s">
        <v>22</v>
      </c>
      <c r="E9" s="11" t="s">
        <v>23</v>
      </c>
      <c r="F9" s="33">
        <v>10</v>
      </c>
      <c r="G9" s="34" t="s">
        <v>24</v>
      </c>
      <c r="H9" s="12">
        <v>225493.2</v>
      </c>
      <c r="I9" s="35">
        <f t="shared" ref="I9:I28" si="0">H9*19/100</f>
        <v>42843.707999999999</v>
      </c>
      <c r="J9" s="36">
        <f t="shared" ref="J9:J33" si="1">H9</f>
        <v>225493.2</v>
      </c>
      <c r="K9" s="13">
        <f t="shared" ref="K9:K28" si="2">J9*F9</f>
        <v>2254932</v>
      </c>
      <c r="L9" s="14">
        <v>191695</v>
      </c>
      <c r="M9" s="35">
        <f t="shared" ref="M9:M33" si="3">L9*19/100</f>
        <v>36422.050000000003</v>
      </c>
      <c r="N9" s="36">
        <f t="shared" ref="N9:N33" si="4">L9</f>
        <v>191695</v>
      </c>
      <c r="O9" s="13">
        <f t="shared" ref="O9:O28" si="5">N9*F9</f>
        <v>1916950</v>
      </c>
      <c r="P9" s="13">
        <f t="shared" ref="P9:Q28" si="6">AVERAGE(J9,N9)</f>
        <v>208594.1</v>
      </c>
      <c r="Q9" s="13">
        <f t="shared" si="6"/>
        <v>2085941</v>
      </c>
    </row>
    <row r="10" spans="2:17" ht="30.75" customHeight="1">
      <c r="B10" s="9">
        <v>3</v>
      </c>
      <c r="C10" s="10">
        <v>43212108</v>
      </c>
      <c r="D10" s="11" t="s">
        <v>25</v>
      </c>
      <c r="E10" s="11" t="s">
        <v>26</v>
      </c>
      <c r="F10" s="33">
        <v>1</v>
      </c>
      <c r="G10" s="34" t="s">
        <v>21</v>
      </c>
      <c r="H10" s="15">
        <v>357754.8</v>
      </c>
      <c r="I10" s="35">
        <f t="shared" si="0"/>
        <v>67973.411999999997</v>
      </c>
      <c r="J10" s="36">
        <f t="shared" si="1"/>
        <v>357754.8</v>
      </c>
      <c r="K10" s="13">
        <f t="shared" si="2"/>
        <v>357754.8</v>
      </c>
      <c r="L10" s="14">
        <v>425460</v>
      </c>
      <c r="M10" s="35">
        <f t="shared" si="3"/>
        <v>80837.399999999994</v>
      </c>
      <c r="N10" s="36">
        <f t="shared" si="4"/>
        <v>425460</v>
      </c>
      <c r="O10" s="13">
        <f t="shared" si="5"/>
        <v>425460</v>
      </c>
      <c r="P10" s="13">
        <f t="shared" si="6"/>
        <v>391607.4</v>
      </c>
      <c r="Q10" s="13">
        <f t="shared" si="6"/>
        <v>391607.4</v>
      </c>
    </row>
    <row r="11" spans="2:17" ht="26.45">
      <c r="B11" s="9">
        <v>4</v>
      </c>
      <c r="C11" s="10">
        <v>44103101</v>
      </c>
      <c r="D11" s="11" t="s">
        <v>27</v>
      </c>
      <c r="E11" s="11" t="s">
        <v>28</v>
      </c>
      <c r="F11" s="33">
        <v>2</v>
      </c>
      <c r="G11" s="34" t="s">
        <v>24</v>
      </c>
      <c r="H11" s="12">
        <v>297600</v>
      </c>
      <c r="I11" s="35">
        <f t="shared" si="0"/>
        <v>56544</v>
      </c>
      <c r="J11" s="36">
        <f t="shared" si="1"/>
        <v>297600</v>
      </c>
      <c r="K11" s="13">
        <f t="shared" si="2"/>
        <v>595200</v>
      </c>
      <c r="L11" s="14">
        <v>278600</v>
      </c>
      <c r="M11" s="35">
        <f t="shared" si="3"/>
        <v>52934</v>
      </c>
      <c r="N11" s="36">
        <f t="shared" si="4"/>
        <v>278600</v>
      </c>
      <c r="O11" s="13">
        <f t="shared" si="5"/>
        <v>557200</v>
      </c>
      <c r="P11" s="13">
        <f t="shared" si="6"/>
        <v>288100</v>
      </c>
      <c r="Q11" s="13">
        <f t="shared" si="6"/>
        <v>576200</v>
      </c>
    </row>
    <row r="12" spans="2:17" ht="15.6">
      <c r="B12" s="9">
        <v>5</v>
      </c>
      <c r="C12" s="10">
        <v>43211902</v>
      </c>
      <c r="D12" s="11" t="s">
        <v>29</v>
      </c>
      <c r="E12" s="11" t="s">
        <v>30</v>
      </c>
      <c r="F12" s="33">
        <v>10</v>
      </c>
      <c r="G12" s="34" t="s">
        <v>21</v>
      </c>
      <c r="H12" s="12">
        <v>282000</v>
      </c>
      <c r="I12" s="35">
        <f t="shared" si="0"/>
        <v>53580</v>
      </c>
      <c r="J12" s="36">
        <f t="shared" si="1"/>
        <v>282000</v>
      </c>
      <c r="K12" s="13">
        <f t="shared" si="2"/>
        <v>2820000</v>
      </c>
      <c r="L12" s="14">
        <v>322000</v>
      </c>
      <c r="M12" s="35">
        <f t="shared" si="3"/>
        <v>61180</v>
      </c>
      <c r="N12" s="36">
        <f t="shared" si="4"/>
        <v>322000</v>
      </c>
      <c r="O12" s="13">
        <f t="shared" si="5"/>
        <v>3220000</v>
      </c>
      <c r="P12" s="13">
        <f t="shared" si="6"/>
        <v>302000</v>
      </c>
      <c r="Q12" s="13">
        <f t="shared" si="6"/>
        <v>3020000</v>
      </c>
    </row>
    <row r="13" spans="2:17" ht="39.6">
      <c r="B13" s="9">
        <v>6</v>
      </c>
      <c r="C13" s="10">
        <v>43211701</v>
      </c>
      <c r="D13" s="11" t="s">
        <v>31</v>
      </c>
      <c r="E13" s="11" t="s">
        <v>32</v>
      </c>
      <c r="F13" s="33">
        <v>5</v>
      </c>
      <c r="G13" s="34" t="s">
        <v>21</v>
      </c>
      <c r="H13" s="16">
        <v>191904</v>
      </c>
      <c r="I13" s="35">
        <f t="shared" si="0"/>
        <v>36461.760000000002</v>
      </c>
      <c r="J13" s="36">
        <f t="shared" si="1"/>
        <v>191904</v>
      </c>
      <c r="K13" s="13">
        <f t="shared" si="2"/>
        <v>959520</v>
      </c>
      <c r="L13" s="14">
        <v>231000</v>
      </c>
      <c r="M13" s="35">
        <f t="shared" si="3"/>
        <v>43890</v>
      </c>
      <c r="N13" s="36">
        <f t="shared" si="4"/>
        <v>231000</v>
      </c>
      <c r="O13" s="13">
        <f t="shared" si="5"/>
        <v>1155000</v>
      </c>
      <c r="P13" s="13">
        <f t="shared" si="6"/>
        <v>211452</v>
      </c>
      <c r="Q13" s="13">
        <f t="shared" si="6"/>
        <v>1057260</v>
      </c>
    </row>
    <row r="14" spans="2:17" ht="26.45">
      <c r="B14" s="9">
        <v>7</v>
      </c>
      <c r="C14" s="10">
        <v>43212002</v>
      </c>
      <c r="D14" s="11" t="s">
        <v>33</v>
      </c>
      <c r="E14" s="11" t="s">
        <v>34</v>
      </c>
      <c r="F14" s="33">
        <v>10</v>
      </c>
      <c r="G14" s="34" t="s">
        <v>21</v>
      </c>
      <c r="H14" s="12">
        <v>227880</v>
      </c>
      <c r="I14" s="35">
        <f t="shared" si="0"/>
        <v>43297.2</v>
      </c>
      <c r="J14" s="36">
        <f t="shared" si="1"/>
        <v>227880</v>
      </c>
      <c r="K14" s="13">
        <f t="shared" si="2"/>
        <v>2278800</v>
      </c>
      <c r="L14" s="14">
        <v>280000</v>
      </c>
      <c r="M14" s="35">
        <f t="shared" si="3"/>
        <v>53200</v>
      </c>
      <c r="N14" s="36">
        <f t="shared" si="4"/>
        <v>280000</v>
      </c>
      <c r="O14" s="13">
        <f t="shared" si="5"/>
        <v>2800000</v>
      </c>
      <c r="P14" s="13">
        <f t="shared" si="6"/>
        <v>253940</v>
      </c>
      <c r="Q14" s="13">
        <f t="shared" si="6"/>
        <v>2539400</v>
      </c>
    </row>
    <row r="15" spans="2:17" ht="26.45">
      <c r="B15" s="9">
        <v>8</v>
      </c>
      <c r="C15" s="10">
        <v>46171508</v>
      </c>
      <c r="D15" s="11" t="s">
        <v>35</v>
      </c>
      <c r="E15" s="11" t="s">
        <v>36</v>
      </c>
      <c r="F15" s="33">
        <v>10</v>
      </c>
      <c r="G15" s="34" t="s">
        <v>21</v>
      </c>
      <c r="H15" s="15">
        <v>72000</v>
      </c>
      <c r="I15" s="35">
        <f t="shared" si="0"/>
        <v>13680</v>
      </c>
      <c r="J15" s="36">
        <f t="shared" si="1"/>
        <v>72000</v>
      </c>
      <c r="K15" s="13">
        <f t="shared" si="2"/>
        <v>720000</v>
      </c>
      <c r="L15" s="14">
        <v>83860</v>
      </c>
      <c r="M15" s="35">
        <f t="shared" si="3"/>
        <v>15933.4</v>
      </c>
      <c r="N15" s="36">
        <f t="shared" si="4"/>
        <v>83860</v>
      </c>
      <c r="O15" s="13">
        <f t="shared" si="5"/>
        <v>838600</v>
      </c>
      <c r="P15" s="13">
        <f t="shared" si="6"/>
        <v>77930</v>
      </c>
      <c r="Q15" s="13">
        <f t="shared" si="6"/>
        <v>779300</v>
      </c>
    </row>
    <row r="16" spans="2:17" ht="26.45">
      <c r="B16" s="9">
        <v>9</v>
      </c>
      <c r="C16" s="10">
        <v>46171610</v>
      </c>
      <c r="D16" s="11" t="s">
        <v>37</v>
      </c>
      <c r="E16" s="11" t="s">
        <v>38</v>
      </c>
      <c r="F16" s="33">
        <v>10</v>
      </c>
      <c r="G16" s="34" t="s">
        <v>21</v>
      </c>
      <c r="H16" s="12">
        <v>152743.20000000001</v>
      </c>
      <c r="I16" s="35">
        <f t="shared" si="0"/>
        <v>29021.208000000002</v>
      </c>
      <c r="J16" s="36">
        <f t="shared" si="1"/>
        <v>152743.20000000001</v>
      </c>
      <c r="K16" s="13">
        <f t="shared" si="2"/>
        <v>1527432</v>
      </c>
      <c r="L16" s="14">
        <v>273000</v>
      </c>
      <c r="M16" s="35">
        <f t="shared" si="3"/>
        <v>51870</v>
      </c>
      <c r="N16" s="36">
        <f t="shared" si="4"/>
        <v>273000</v>
      </c>
      <c r="O16" s="13">
        <f t="shared" si="5"/>
        <v>2730000</v>
      </c>
      <c r="P16" s="13">
        <f t="shared" si="6"/>
        <v>212871.6</v>
      </c>
      <c r="Q16" s="13">
        <f t="shared" si="6"/>
        <v>2128716</v>
      </c>
    </row>
    <row r="17" spans="2:17" ht="26.45">
      <c r="B17" s="9">
        <v>10</v>
      </c>
      <c r="C17" s="10">
        <v>43201830</v>
      </c>
      <c r="D17" s="11" t="s">
        <v>39</v>
      </c>
      <c r="E17" s="11" t="s">
        <v>40</v>
      </c>
      <c r="F17" s="33">
        <v>8</v>
      </c>
      <c r="G17" s="34" t="s">
        <v>21</v>
      </c>
      <c r="H17" s="12">
        <v>587880</v>
      </c>
      <c r="I17" s="35">
        <f t="shared" si="0"/>
        <v>111697.2</v>
      </c>
      <c r="J17" s="36">
        <f t="shared" si="1"/>
        <v>587880</v>
      </c>
      <c r="K17" s="13">
        <f t="shared" si="2"/>
        <v>4703040</v>
      </c>
      <c r="L17" s="14">
        <v>640000</v>
      </c>
      <c r="M17" s="35">
        <f t="shared" si="3"/>
        <v>121600</v>
      </c>
      <c r="N17" s="36">
        <f t="shared" si="4"/>
        <v>640000</v>
      </c>
      <c r="O17" s="13">
        <f t="shared" si="5"/>
        <v>5120000</v>
      </c>
      <c r="P17" s="13">
        <f t="shared" si="6"/>
        <v>613940</v>
      </c>
      <c r="Q17" s="13">
        <f t="shared" si="6"/>
        <v>4911520</v>
      </c>
    </row>
    <row r="18" spans="2:17" ht="26.45">
      <c r="B18" s="9">
        <v>11</v>
      </c>
      <c r="C18" s="10">
        <v>45111616</v>
      </c>
      <c r="D18" s="11" t="s">
        <v>41</v>
      </c>
      <c r="E18" s="11" t="s">
        <v>42</v>
      </c>
      <c r="F18" s="33">
        <v>5</v>
      </c>
      <c r="G18" s="34" t="s">
        <v>21</v>
      </c>
      <c r="H18" s="15">
        <v>394680</v>
      </c>
      <c r="I18" s="35">
        <f t="shared" si="0"/>
        <v>74989.2</v>
      </c>
      <c r="J18" s="36">
        <f t="shared" si="1"/>
        <v>394680</v>
      </c>
      <c r="K18" s="13">
        <f t="shared" si="2"/>
        <v>1973400</v>
      </c>
      <c r="L18" s="14">
        <v>486472</v>
      </c>
      <c r="M18" s="35">
        <f t="shared" si="3"/>
        <v>92429.68</v>
      </c>
      <c r="N18" s="36">
        <f t="shared" si="4"/>
        <v>486472</v>
      </c>
      <c r="O18" s="13">
        <f t="shared" si="5"/>
        <v>2432360</v>
      </c>
      <c r="P18" s="13">
        <f t="shared" si="6"/>
        <v>440576</v>
      </c>
      <c r="Q18" s="13">
        <f t="shared" si="6"/>
        <v>2202880</v>
      </c>
    </row>
    <row r="19" spans="2:17" ht="15.6">
      <c r="B19" s="9">
        <v>12</v>
      </c>
      <c r="C19" s="10">
        <v>43211913</v>
      </c>
      <c r="D19" s="11" t="s">
        <v>43</v>
      </c>
      <c r="E19" s="11" t="s">
        <v>44</v>
      </c>
      <c r="F19" s="33">
        <v>5</v>
      </c>
      <c r="G19" s="34" t="s">
        <v>21</v>
      </c>
      <c r="H19" s="16">
        <v>360000</v>
      </c>
      <c r="I19" s="35">
        <f t="shared" si="0"/>
        <v>68400</v>
      </c>
      <c r="J19" s="36">
        <f t="shared" si="1"/>
        <v>360000</v>
      </c>
      <c r="K19" s="13">
        <f t="shared" si="2"/>
        <v>1800000</v>
      </c>
      <c r="L19" s="14">
        <v>490000</v>
      </c>
      <c r="M19" s="35">
        <f t="shared" si="3"/>
        <v>93100</v>
      </c>
      <c r="N19" s="36">
        <f t="shared" si="4"/>
        <v>490000</v>
      </c>
      <c r="O19" s="13">
        <f t="shared" si="5"/>
        <v>2450000</v>
      </c>
      <c r="P19" s="13">
        <f t="shared" si="6"/>
        <v>425000</v>
      </c>
      <c r="Q19" s="13">
        <f t="shared" si="6"/>
        <v>2125000</v>
      </c>
    </row>
    <row r="20" spans="2:17" ht="29.25" customHeight="1">
      <c r="B20" s="9">
        <v>13</v>
      </c>
      <c r="C20" s="10">
        <v>44103206</v>
      </c>
      <c r="D20" s="11" t="s">
        <v>45</v>
      </c>
      <c r="E20" s="11" t="s">
        <v>46</v>
      </c>
      <c r="F20" s="33">
        <v>5</v>
      </c>
      <c r="G20" s="34" t="s">
        <v>21</v>
      </c>
      <c r="H20" s="12">
        <v>216000</v>
      </c>
      <c r="I20" s="35">
        <f t="shared" si="0"/>
        <v>41040</v>
      </c>
      <c r="J20" s="36">
        <f t="shared" si="1"/>
        <v>216000</v>
      </c>
      <c r="K20" s="13">
        <f t="shared" si="2"/>
        <v>1080000</v>
      </c>
      <c r="L20" s="14">
        <v>280000</v>
      </c>
      <c r="M20" s="35">
        <f t="shared" si="3"/>
        <v>53200</v>
      </c>
      <c r="N20" s="36">
        <f t="shared" si="4"/>
        <v>280000</v>
      </c>
      <c r="O20" s="13">
        <f t="shared" si="5"/>
        <v>1400000</v>
      </c>
      <c r="P20" s="13">
        <f t="shared" si="6"/>
        <v>248000</v>
      </c>
      <c r="Q20" s="13">
        <f t="shared" si="6"/>
        <v>1240000</v>
      </c>
    </row>
    <row r="21" spans="2:17" ht="33.75" customHeight="1">
      <c r="B21" s="9">
        <v>14</v>
      </c>
      <c r="C21" s="10">
        <v>26111701</v>
      </c>
      <c r="D21" s="11" t="s">
        <v>47</v>
      </c>
      <c r="E21" s="11" t="s">
        <v>48</v>
      </c>
      <c r="F21" s="33">
        <v>50</v>
      </c>
      <c r="G21" s="34" t="s">
        <v>49</v>
      </c>
      <c r="H21" s="15">
        <v>29428.799999999999</v>
      </c>
      <c r="I21" s="35">
        <f t="shared" si="0"/>
        <v>5591.4719999999998</v>
      </c>
      <c r="J21" s="36">
        <f t="shared" si="1"/>
        <v>29428.799999999999</v>
      </c>
      <c r="K21" s="13">
        <f t="shared" si="2"/>
        <v>1471440</v>
      </c>
      <c r="L21" s="14">
        <v>42000</v>
      </c>
      <c r="M21" s="35">
        <f t="shared" si="3"/>
        <v>7980</v>
      </c>
      <c r="N21" s="36">
        <f t="shared" si="4"/>
        <v>42000</v>
      </c>
      <c r="O21" s="13">
        <f t="shared" si="5"/>
        <v>2100000</v>
      </c>
      <c r="P21" s="13">
        <f t="shared" si="6"/>
        <v>35714.400000000001</v>
      </c>
      <c r="Q21" s="13">
        <f t="shared" si="6"/>
        <v>1785720</v>
      </c>
    </row>
    <row r="22" spans="2:17" ht="27.75" customHeight="1">
      <c r="B22" s="9">
        <v>15</v>
      </c>
      <c r="C22" s="10">
        <v>26111701</v>
      </c>
      <c r="D22" s="11" t="s">
        <v>50</v>
      </c>
      <c r="E22" s="11" t="s">
        <v>51</v>
      </c>
      <c r="F22" s="33">
        <v>10</v>
      </c>
      <c r="G22" s="34" t="s">
        <v>21</v>
      </c>
      <c r="H22" s="15">
        <v>72120</v>
      </c>
      <c r="I22" s="35">
        <f t="shared" si="0"/>
        <v>13702.8</v>
      </c>
      <c r="J22" s="36">
        <f t="shared" si="1"/>
        <v>72120</v>
      </c>
      <c r="K22" s="13">
        <f t="shared" si="2"/>
        <v>721200</v>
      </c>
      <c r="L22" s="14">
        <v>66640</v>
      </c>
      <c r="M22" s="35">
        <f t="shared" si="3"/>
        <v>12661.6</v>
      </c>
      <c r="N22" s="36">
        <f t="shared" si="4"/>
        <v>66640</v>
      </c>
      <c r="O22" s="13">
        <f t="shared" si="5"/>
        <v>666400</v>
      </c>
      <c r="P22" s="13">
        <f t="shared" si="6"/>
        <v>69380</v>
      </c>
      <c r="Q22" s="13">
        <f t="shared" si="6"/>
        <v>693800</v>
      </c>
    </row>
    <row r="23" spans="2:17" ht="36" customHeight="1">
      <c r="B23" s="9">
        <v>16</v>
      </c>
      <c r="C23" s="10">
        <v>43211714</v>
      </c>
      <c r="D23" s="11" t="s">
        <v>52</v>
      </c>
      <c r="E23" s="11" t="s">
        <v>53</v>
      </c>
      <c r="F23" s="33">
        <v>2</v>
      </c>
      <c r="G23" s="34" t="s">
        <v>21</v>
      </c>
      <c r="H23" s="12">
        <v>983880</v>
      </c>
      <c r="I23" s="35">
        <f t="shared" si="0"/>
        <v>186937.2</v>
      </c>
      <c r="J23" s="36">
        <f t="shared" si="1"/>
        <v>983880</v>
      </c>
      <c r="K23" s="13">
        <f t="shared" si="2"/>
        <v>1967760</v>
      </c>
      <c r="L23" s="14">
        <v>663600</v>
      </c>
      <c r="M23" s="35">
        <f t="shared" si="3"/>
        <v>126084</v>
      </c>
      <c r="N23" s="36">
        <f t="shared" si="4"/>
        <v>663600</v>
      </c>
      <c r="O23" s="13">
        <f t="shared" si="5"/>
        <v>1327200</v>
      </c>
      <c r="P23" s="13">
        <f t="shared" si="6"/>
        <v>823740</v>
      </c>
      <c r="Q23" s="13">
        <f t="shared" si="6"/>
        <v>1647480</v>
      </c>
    </row>
    <row r="24" spans="2:17" ht="33.75" customHeight="1">
      <c r="B24" s="9">
        <v>17</v>
      </c>
      <c r="C24" s="10">
        <v>26111704</v>
      </c>
      <c r="D24" s="11" t="s">
        <v>54</v>
      </c>
      <c r="E24" s="11" t="s">
        <v>55</v>
      </c>
      <c r="F24" s="33">
        <v>50</v>
      </c>
      <c r="G24" s="34" t="s">
        <v>21</v>
      </c>
      <c r="H24" s="12">
        <v>57018</v>
      </c>
      <c r="I24" s="35">
        <f t="shared" si="0"/>
        <v>10833.42</v>
      </c>
      <c r="J24" s="36">
        <f t="shared" si="1"/>
        <v>57018</v>
      </c>
      <c r="K24" s="13">
        <f t="shared" si="2"/>
        <v>2850900</v>
      </c>
      <c r="L24" s="14">
        <v>72520</v>
      </c>
      <c r="M24" s="35">
        <f t="shared" si="3"/>
        <v>13778.8</v>
      </c>
      <c r="N24" s="36">
        <f t="shared" si="4"/>
        <v>72520</v>
      </c>
      <c r="O24" s="13">
        <f t="shared" si="5"/>
        <v>3626000</v>
      </c>
      <c r="P24" s="13">
        <f t="shared" si="6"/>
        <v>64769</v>
      </c>
      <c r="Q24" s="13">
        <f t="shared" si="6"/>
        <v>3238450</v>
      </c>
    </row>
    <row r="25" spans="2:17" ht="26.45">
      <c r="B25" s="9">
        <v>18</v>
      </c>
      <c r="C25" s="10">
        <v>44102906</v>
      </c>
      <c r="D25" s="11" t="s">
        <v>56</v>
      </c>
      <c r="E25" s="11" t="s">
        <v>57</v>
      </c>
      <c r="F25" s="33">
        <v>20</v>
      </c>
      <c r="G25" s="34" t="s">
        <v>21</v>
      </c>
      <c r="H25" s="12">
        <v>70800</v>
      </c>
      <c r="I25" s="35">
        <f t="shared" si="0"/>
        <v>13452</v>
      </c>
      <c r="J25" s="36">
        <f t="shared" si="1"/>
        <v>70800</v>
      </c>
      <c r="K25" s="13">
        <f t="shared" si="2"/>
        <v>1416000</v>
      </c>
      <c r="L25" s="14">
        <v>82600</v>
      </c>
      <c r="M25" s="35">
        <f t="shared" si="3"/>
        <v>15694</v>
      </c>
      <c r="N25" s="36">
        <f t="shared" si="4"/>
        <v>82600</v>
      </c>
      <c r="O25" s="13">
        <f t="shared" si="5"/>
        <v>1652000</v>
      </c>
      <c r="P25" s="13">
        <f t="shared" si="6"/>
        <v>76700</v>
      </c>
      <c r="Q25" s="13">
        <f t="shared" si="6"/>
        <v>1534000</v>
      </c>
    </row>
    <row r="26" spans="2:17" ht="26.45">
      <c r="B26" s="9">
        <v>19</v>
      </c>
      <c r="C26" s="10">
        <v>43222643</v>
      </c>
      <c r="D26" s="11" t="s">
        <v>58</v>
      </c>
      <c r="E26" s="11" t="s">
        <v>59</v>
      </c>
      <c r="F26" s="33">
        <v>5</v>
      </c>
      <c r="G26" s="34" t="s">
        <v>21</v>
      </c>
      <c r="H26" s="12">
        <v>113886</v>
      </c>
      <c r="I26" s="35">
        <f t="shared" si="0"/>
        <v>21638.34</v>
      </c>
      <c r="J26" s="36">
        <f t="shared" si="1"/>
        <v>113886</v>
      </c>
      <c r="K26" s="13">
        <f t="shared" si="2"/>
        <v>569430</v>
      </c>
      <c r="L26" s="14">
        <v>126000</v>
      </c>
      <c r="M26" s="35">
        <f t="shared" si="3"/>
        <v>23940</v>
      </c>
      <c r="N26" s="36">
        <f t="shared" si="4"/>
        <v>126000</v>
      </c>
      <c r="O26" s="13">
        <f t="shared" si="5"/>
        <v>630000</v>
      </c>
      <c r="P26" s="13">
        <f t="shared" si="6"/>
        <v>119943</v>
      </c>
      <c r="Q26" s="13">
        <f t="shared" si="6"/>
        <v>599715</v>
      </c>
    </row>
    <row r="27" spans="2:17" ht="26.45">
      <c r="B27" s="9">
        <v>20</v>
      </c>
      <c r="C27" s="10">
        <v>23151601</v>
      </c>
      <c r="D27" s="11" t="s">
        <v>60</v>
      </c>
      <c r="E27" s="11" t="s">
        <v>61</v>
      </c>
      <c r="F27" s="33">
        <v>5</v>
      </c>
      <c r="G27" s="34" t="s">
        <v>21</v>
      </c>
      <c r="H27" s="15">
        <v>106680</v>
      </c>
      <c r="I27" s="35">
        <f t="shared" si="0"/>
        <v>20269.2</v>
      </c>
      <c r="J27" s="36">
        <f t="shared" si="1"/>
        <v>106680</v>
      </c>
      <c r="K27" s="13">
        <f t="shared" si="2"/>
        <v>533400</v>
      </c>
      <c r="L27" s="14">
        <v>180600</v>
      </c>
      <c r="M27" s="35">
        <f t="shared" si="3"/>
        <v>34314</v>
      </c>
      <c r="N27" s="36">
        <f t="shared" si="4"/>
        <v>180600</v>
      </c>
      <c r="O27" s="13">
        <f t="shared" si="5"/>
        <v>903000</v>
      </c>
      <c r="P27" s="13">
        <f t="shared" si="6"/>
        <v>143640</v>
      </c>
      <c r="Q27" s="13">
        <f t="shared" si="6"/>
        <v>718200</v>
      </c>
    </row>
    <row r="28" spans="2:17" ht="26.45">
      <c r="B28" s="9">
        <v>21</v>
      </c>
      <c r="C28" s="10">
        <v>39121462</v>
      </c>
      <c r="D28" s="11" t="s">
        <v>62</v>
      </c>
      <c r="E28" s="11" t="s">
        <v>63</v>
      </c>
      <c r="F28" s="33">
        <v>10</v>
      </c>
      <c r="G28" s="34" t="s">
        <v>64</v>
      </c>
      <c r="H28" s="17">
        <v>179880</v>
      </c>
      <c r="I28" s="37">
        <f t="shared" si="0"/>
        <v>34177.199999999997</v>
      </c>
      <c r="J28" s="36">
        <f t="shared" si="1"/>
        <v>179880</v>
      </c>
      <c r="K28" s="13">
        <f t="shared" si="2"/>
        <v>1798800</v>
      </c>
      <c r="L28" s="14">
        <v>163800</v>
      </c>
      <c r="M28" s="35">
        <f t="shared" si="3"/>
        <v>31122</v>
      </c>
      <c r="N28" s="36">
        <f t="shared" si="4"/>
        <v>163800</v>
      </c>
      <c r="O28" s="13">
        <f t="shared" si="5"/>
        <v>1638000</v>
      </c>
      <c r="P28" s="13">
        <f t="shared" si="6"/>
        <v>171840</v>
      </c>
      <c r="Q28" s="13">
        <f t="shared" si="6"/>
        <v>1718400</v>
      </c>
    </row>
    <row r="29" spans="2:17" ht="42" customHeight="1">
      <c r="B29" s="9">
        <v>22</v>
      </c>
      <c r="C29" s="10">
        <v>39131709</v>
      </c>
      <c r="D29" s="11" t="s">
        <v>65</v>
      </c>
      <c r="E29" s="11" t="s">
        <v>66</v>
      </c>
      <c r="F29" s="33">
        <v>10</v>
      </c>
      <c r="G29" s="34" t="s">
        <v>21</v>
      </c>
      <c r="H29" s="15">
        <v>11880</v>
      </c>
      <c r="I29" s="35">
        <f>H29*19/100</f>
        <v>2257.1999999999998</v>
      </c>
      <c r="J29" s="36">
        <f t="shared" si="1"/>
        <v>11880</v>
      </c>
      <c r="K29" s="13">
        <f>J29*F29</f>
        <v>118800</v>
      </c>
      <c r="L29" s="14">
        <v>16660</v>
      </c>
      <c r="M29" s="35">
        <f t="shared" si="3"/>
        <v>3165.4</v>
      </c>
      <c r="N29" s="36">
        <f t="shared" si="4"/>
        <v>16660</v>
      </c>
      <c r="O29" s="13">
        <f>N29*F29</f>
        <v>166600</v>
      </c>
      <c r="P29" s="13">
        <f>AVERAGE(J29,N29)</f>
        <v>14270</v>
      </c>
      <c r="Q29" s="13">
        <f>AVERAGE(K29,O29)</f>
        <v>142700</v>
      </c>
    </row>
    <row r="30" spans="2:17" ht="27" customHeight="1">
      <c r="B30" s="9">
        <v>23</v>
      </c>
      <c r="C30" s="10">
        <v>26121616</v>
      </c>
      <c r="D30" s="11" t="s">
        <v>67</v>
      </c>
      <c r="E30" s="11" t="s">
        <v>68</v>
      </c>
      <c r="F30" s="33">
        <v>1</v>
      </c>
      <c r="G30" s="34" t="s">
        <v>24</v>
      </c>
      <c r="H30" s="12">
        <v>738000</v>
      </c>
      <c r="I30" s="35">
        <f t="shared" ref="I30:I33" si="7">H30*19/100</f>
        <v>140220</v>
      </c>
      <c r="J30" s="36">
        <f t="shared" si="1"/>
        <v>738000</v>
      </c>
      <c r="K30" s="13">
        <f t="shared" ref="K30:K33" si="8">J30*F30</f>
        <v>738000</v>
      </c>
      <c r="L30" s="14">
        <v>880600</v>
      </c>
      <c r="M30" s="35">
        <f t="shared" si="3"/>
        <v>167314</v>
      </c>
      <c r="N30" s="36">
        <f t="shared" si="4"/>
        <v>880600</v>
      </c>
      <c r="O30" s="13">
        <f t="shared" ref="O30:O33" si="9">N30*F30</f>
        <v>880600</v>
      </c>
      <c r="P30" s="13">
        <f t="shared" ref="P30:Q34" si="10">AVERAGE(J30,N30)</f>
        <v>809300</v>
      </c>
      <c r="Q30" s="13">
        <f t="shared" si="10"/>
        <v>809300</v>
      </c>
    </row>
    <row r="31" spans="2:17" ht="26.45">
      <c r="B31" s="9">
        <v>24</v>
      </c>
      <c r="C31" s="10">
        <v>43222819</v>
      </c>
      <c r="D31" s="11" t="s">
        <v>69</v>
      </c>
      <c r="E31" s="11" t="s">
        <v>70</v>
      </c>
      <c r="F31" s="33">
        <v>100</v>
      </c>
      <c r="G31" s="34" t="s">
        <v>21</v>
      </c>
      <c r="H31" s="12">
        <v>14280</v>
      </c>
      <c r="I31" s="35">
        <f t="shared" si="7"/>
        <v>2713.2</v>
      </c>
      <c r="J31" s="36">
        <f t="shared" si="1"/>
        <v>14280</v>
      </c>
      <c r="K31" s="13">
        <f t="shared" si="8"/>
        <v>1428000</v>
      </c>
      <c r="L31" s="14">
        <v>3290</v>
      </c>
      <c r="M31" s="35">
        <f t="shared" si="3"/>
        <v>625.1</v>
      </c>
      <c r="N31" s="36">
        <f t="shared" si="4"/>
        <v>3290</v>
      </c>
      <c r="O31" s="13">
        <f t="shared" si="9"/>
        <v>329000</v>
      </c>
      <c r="P31" s="13">
        <f t="shared" si="10"/>
        <v>8785</v>
      </c>
      <c r="Q31" s="13">
        <f t="shared" si="10"/>
        <v>878500</v>
      </c>
    </row>
    <row r="32" spans="2:17" ht="26.45">
      <c r="B32" s="9">
        <v>25</v>
      </c>
      <c r="C32" s="10">
        <v>43211604</v>
      </c>
      <c r="D32" s="11" t="s">
        <v>71</v>
      </c>
      <c r="E32" s="11" t="s">
        <v>72</v>
      </c>
      <c r="F32" s="33">
        <v>100</v>
      </c>
      <c r="G32" s="34" t="s">
        <v>21</v>
      </c>
      <c r="H32" s="15">
        <v>19080</v>
      </c>
      <c r="I32" s="35">
        <f t="shared" si="7"/>
        <v>3625.2</v>
      </c>
      <c r="J32" s="36">
        <f t="shared" si="1"/>
        <v>19080</v>
      </c>
      <c r="K32" s="13">
        <f t="shared" si="8"/>
        <v>1908000</v>
      </c>
      <c r="L32" s="14">
        <v>7700</v>
      </c>
      <c r="M32" s="35">
        <f t="shared" si="3"/>
        <v>1463</v>
      </c>
      <c r="N32" s="36">
        <f t="shared" si="4"/>
        <v>7700</v>
      </c>
      <c r="O32" s="13">
        <f t="shared" si="9"/>
        <v>770000</v>
      </c>
      <c r="P32" s="13">
        <f t="shared" si="10"/>
        <v>13390</v>
      </c>
      <c r="Q32" s="13">
        <f t="shared" si="10"/>
        <v>1339000</v>
      </c>
    </row>
    <row r="33" spans="2:17" ht="29.25" customHeight="1">
      <c r="B33" s="18">
        <v>26</v>
      </c>
      <c r="C33" s="10">
        <v>39121409</v>
      </c>
      <c r="D33" s="19" t="s">
        <v>73</v>
      </c>
      <c r="E33" s="19" t="s">
        <v>74</v>
      </c>
      <c r="F33" s="38">
        <v>100</v>
      </c>
      <c r="G33" s="39" t="s">
        <v>21</v>
      </c>
      <c r="H33" s="15">
        <v>10680</v>
      </c>
      <c r="I33" s="35">
        <f t="shared" si="7"/>
        <v>2029.2</v>
      </c>
      <c r="J33" s="36">
        <f t="shared" si="1"/>
        <v>10680</v>
      </c>
      <c r="K33" s="13">
        <f t="shared" si="8"/>
        <v>1068000</v>
      </c>
      <c r="L33" s="14">
        <v>7350</v>
      </c>
      <c r="M33" s="35">
        <f t="shared" si="3"/>
        <v>1396.5</v>
      </c>
      <c r="N33" s="36">
        <f t="shared" si="4"/>
        <v>7350</v>
      </c>
      <c r="O33" s="13">
        <f t="shared" si="9"/>
        <v>735000</v>
      </c>
      <c r="P33" s="13">
        <f t="shared" si="10"/>
        <v>9015</v>
      </c>
      <c r="Q33" s="13">
        <f t="shared" si="10"/>
        <v>901500</v>
      </c>
    </row>
    <row r="34" spans="2:17" ht="35.25" customHeight="1">
      <c r="B34" s="68" t="s">
        <v>75</v>
      </c>
      <c r="C34" s="68"/>
      <c r="D34" s="68"/>
      <c r="E34" s="68"/>
      <c r="F34" s="68"/>
      <c r="G34" s="68"/>
      <c r="H34" s="20">
        <f t="shared" ref="H34:O34" si="11">SUM(H8:H33)</f>
        <v>6703428</v>
      </c>
      <c r="I34" s="20">
        <f t="shared" si="11"/>
        <v>1273651.3199999996</v>
      </c>
      <c r="J34" s="20">
        <f t="shared" si="11"/>
        <v>6703428</v>
      </c>
      <c r="K34" s="21">
        <f t="shared" si="11"/>
        <v>38589688.799999997</v>
      </c>
      <c r="L34" s="20">
        <f t="shared" si="11"/>
        <v>7302047</v>
      </c>
      <c r="M34" s="20">
        <f t="shared" si="11"/>
        <v>1387388.93</v>
      </c>
      <c r="N34" s="20">
        <f t="shared" si="11"/>
        <v>7302047</v>
      </c>
      <c r="O34" s="21">
        <f t="shared" si="11"/>
        <v>41475970</v>
      </c>
      <c r="P34" s="22"/>
      <c r="Q34" s="23">
        <f t="shared" si="10"/>
        <v>40032829.399999999</v>
      </c>
    </row>
    <row r="35" spans="2:17" ht="23.25" customHeight="1">
      <c r="B35" s="3"/>
      <c r="C35" s="24"/>
      <c r="D35" s="24"/>
      <c r="E35" s="24"/>
      <c r="F35" s="24"/>
      <c r="G35" s="24"/>
      <c r="H35" s="4"/>
      <c r="I35" s="4"/>
      <c r="J35" s="4"/>
      <c r="K35" s="4"/>
      <c r="L35" s="3"/>
      <c r="M35" s="3"/>
      <c r="N35" s="3"/>
      <c r="O35" s="3"/>
      <c r="P35" s="3"/>
      <c r="Q35" s="3"/>
    </row>
    <row r="36" spans="2:17" ht="48" customHeight="1">
      <c r="B36" s="64" t="s">
        <v>76</v>
      </c>
      <c r="C36" s="65"/>
      <c r="D36" s="65"/>
      <c r="E36" s="65"/>
      <c r="F36" s="65"/>
      <c r="G36" s="65"/>
      <c r="H36" s="65"/>
      <c r="I36" s="65"/>
      <c r="J36" s="66"/>
      <c r="K36" s="25"/>
      <c r="L36" s="3"/>
      <c r="M36" s="3"/>
      <c r="N36" s="3"/>
      <c r="O36" s="3"/>
      <c r="P36" s="3"/>
      <c r="Q36" s="3"/>
    </row>
    <row r="37" spans="2:17" ht="21">
      <c r="M37" s="26"/>
    </row>
    <row r="38" spans="2:17" ht="21">
      <c r="M38" s="26"/>
    </row>
    <row r="39" spans="2:17">
      <c r="E39" s="27" t="s">
        <v>77</v>
      </c>
      <c r="F39" s="28"/>
      <c r="G39" s="29"/>
    </row>
    <row r="40" spans="2:17" ht="23.25" customHeight="1">
      <c r="C40" s="30"/>
      <c r="D40" s="30"/>
      <c r="E40" s="31"/>
      <c r="F40" s="28"/>
      <c r="G40" s="29"/>
    </row>
    <row r="41" spans="2:17">
      <c r="C41" s="30"/>
      <c r="D41" s="30"/>
      <c r="E41" s="31"/>
      <c r="F41" s="28"/>
      <c r="G41" s="29"/>
    </row>
    <row r="42" spans="2:17">
      <c r="C42" s="30"/>
      <c r="D42" s="30"/>
      <c r="E42" s="31"/>
      <c r="F42" s="28"/>
      <c r="G42" s="29"/>
    </row>
    <row r="43" spans="2:17">
      <c r="C43" s="30"/>
      <c r="D43" s="30"/>
      <c r="E43" s="31"/>
      <c r="F43" s="28"/>
      <c r="G43" s="29"/>
    </row>
    <row r="44" spans="2:17" ht="24" customHeight="1">
      <c r="C44" s="71" t="s">
        <v>78</v>
      </c>
      <c r="D44" s="71"/>
      <c r="F44" s="70" t="s">
        <v>79</v>
      </c>
      <c r="G44" s="70"/>
      <c r="H44" s="1"/>
      <c r="I44" s="70" t="s">
        <v>80</v>
      </c>
      <c r="J44" s="70"/>
      <c r="K44" s="32"/>
      <c r="L44" s="32"/>
      <c r="M44" s="32"/>
    </row>
    <row r="45" spans="2:17">
      <c r="C45" s="69" t="s">
        <v>81</v>
      </c>
      <c r="D45" s="69"/>
      <c r="E45" s="31"/>
      <c r="F45" s="69" t="s">
        <v>82</v>
      </c>
      <c r="G45" s="69"/>
      <c r="I45" s="69" t="s">
        <v>83</v>
      </c>
      <c r="J45" s="69"/>
      <c r="M45" s="63"/>
      <c r="N45" s="63"/>
    </row>
  </sheetData>
  <mergeCells count="22">
    <mergeCell ref="M45:N45"/>
    <mergeCell ref="B36:J36"/>
    <mergeCell ref="P6:Q6"/>
    <mergeCell ref="C4:I4"/>
    <mergeCell ref="F6:F7"/>
    <mergeCell ref="B34:G34"/>
    <mergeCell ref="I45:J45"/>
    <mergeCell ref="I44:J44"/>
    <mergeCell ref="F44:G44"/>
    <mergeCell ref="C44:D44"/>
    <mergeCell ref="F45:G45"/>
    <mergeCell ref="C45:D45"/>
    <mergeCell ref="C2:I2"/>
    <mergeCell ref="L6:O6"/>
    <mergeCell ref="B6:B7"/>
    <mergeCell ref="C3:I3"/>
    <mergeCell ref="H6:K6"/>
    <mergeCell ref="E6:E7"/>
    <mergeCell ref="D6:D7"/>
    <mergeCell ref="C5:I5"/>
    <mergeCell ref="C6:C7"/>
    <mergeCell ref="G6:G7"/>
  </mergeCells>
  <conditionalFormatting sqref="B6:D6 B7:C7 F7:Q7 B8:B33">
    <cfRule type="cellIs" dxfId="11" priority="10" operator="equal">
      <formula>53333</formula>
    </cfRule>
  </conditionalFormatting>
  <conditionalFormatting sqref="F8:G9">
    <cfRule type="cellIs" dxfId="10" priority="4" operator="equal">
      <formula>53333</formula>
    </cfRule>
  </conditionalFormatting>
  <conditionalFormatting sqref="F29:G30">
    <cfRule type="cellIs" dxfId="9" priority="6" operator="equal">
      <formula>53333</formula>
    </cfRule>
  </conditionalFormatting>
  <conditionalFormatting sqref="F6:H6">
    <cfRule type="cellIs" dxfId="8" priority="9" operator="equal">
      <formula>53333</formula>
    </cfRule>
  </conditionalFormatting>
  <conditionalFormatting sqref="G10:G28">
    <cfRule type="cellIs" dxfId="7" priority="3" operator="lessThanOrEqual">
      <formula>0</formula>
    </cfRule>
  </conditionalFormatting>
  <conditionalFormatting sqref="G31:G33">
    <cfRule type="cellIs" dxfId="6" priority="5" operator="lessThanOrEqual">
      <formula>0</formula>
    </cfRule>
  </conditionalFormatting>
  <conditionalFormatting sqref="H8:Q33">
    <cfRule type="cellIs" dxfId="5" priority="1" operator="equal">
      <formula>53333</formula>
    </cfRule>
  </conditionalFormatting>
  <conditionalFormatting sqref="L6">
    <cfRule type="cellIs" dxfId="4" priority="7" operator="equal">
      <formula>53333</formula>
    </cfRule>
  </conditionalFormatting>
  <conditionalFormatting sqref="P6">
    <cfRule type="cellIs" dxfId="3" priority="8" operator="equal">
      <formula>53333</formula>
    </cfRule>
  </conditionalFormatting>
  <pageMargins left="0.7" right="0.7" top="0.75" bottom="0.75" header="0.3" footer="0.3"/>
  <pageSetup paperSize="120" scale="43" orientation="landscape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B2:K67"/>
  <sheetViews>
    <sheetView tabSelected="1" zoomScale="70" zoomScaleNormal="70" zoomScaleSheetLayoutView="70" workbookViewId="0">
      <selection activeCell="H8" sqref="H8:I8"/>
    </sheetView>
  </sheetViews>
  <sheetFormatPr defaultColWidth="11.28515625" defaultRowHeight="14.25" customHeight="1"/>
  <cols>
    <col min="1" max="1" width="5.28515625" style="82" customWidth="1"/>
    <col min="2" max="2" width="7.28515625" style="82" customWidth="1"/>
    <col min="3" max="3" width="15.140625" style="85" customWidth="1"/>
    <col min="4" max="4" width="24.5703125" style="85" customWidth="1"/>
    <col min="5" max="5" width="41.140625" style="85" customWidth="1"/>
    <col min="6" max="6" width="11.140625" style="85" customWidth="1"/>
    <col min="7" max="7" width="10.28515625" style="85" customWidth="1"/>
    <col min="8" max="9" width="23.28515625" style="82" customWidth="1"/>
    <col min="10" max="10" width="15" style="82" customWidth="1"/>
    <col min="11" max="11" width="15.85546875" style="82" customWidth="1"/>
    <col min="12" max="16384" width="11.28515625" style="82"/>
  </cols>
  <sheetData>
    <row r="2" spans="2:11" s="73" customFormat="1" ht="33.75" customHeight="1">
      <c r="B2" s="99" t="s">
        <v>0</v>
      </c>
      <c r="C2" s="99"/>
      <c r="D2" s="99"/>
      <c r="E2" s="99"/>
      <c r="F2" s="99"/>
      <c r="G2" s="99"/>
      <c r="H2" s="99"/>
      <c r="I2" s="99"/>
      <c r="J2" s="99"/>
      <c r="K2" s="99"/>
    </row>
    <row r="3" spans="2:11" s="73" customFormat="1" ht="37.5" customHeight="1">
      <c r="B3" s="99" t="s">
        <v>84</v>
      </c>
      <c r="C3" s="99"/>
      <c r="D3" s="99"/>
      <c r="E3" s="99"/>
      <c r="F3" s="99"/>
      <c r="G3" s="99"/>
      <c r="H3" s="99"/>
      <c r="I3" s="99"/>
      <c r="J3" s="99"/>
      <c r="K3" s="99"/>
    </row>
    <row r="4" spans="2:11" s="73" customFormat="1" ht="18.75" customHeight="1">
      <c r="B4" s="99" t="s">
        <v>85</v>
      </c>
      <c r="C4" s="99"/>
      <c r="D4" s="99"/>
      <c r="E4" s="99"/>
      <c r="F4" s="99"/>
      <c r="G4" s="99"/>
      <c r="H4" s="99"/>
      <c r="I4" s="99"/>
      <c r="J4" s="99"/>
      <c r="K4" s="99"/>
    </row>
    <row r="5" spans="2:11" s="73" customFormat="1" ht="40.5" customHeight="1">
      <c r="B5" s="100" t="s">
        <v>86</v>
      </c>
      <c r="C5" s="100"/>
      <c r="D5" s="100"/>
      <c r="E5" s="100"/>
      <c r="F5" s="100"/>
      <c r="G5" s="100"/>
      <c r="H5" s="100"/>
      <c r="I5" s="100"/>
      <c r="J5" s="100"/>
      <c r="K5" s="100"/>
    </row>
    <row r="6" spans="2:11" s="73" customFormat="1" ht="43.5" customHeight="1">
      <c r="B6" s="101" t="s">
        <v>4</v>
      </c>
      <c r="C6" s="102" t="s">
        <v>5</v>
      </c>
      <c r="D6" s="102" t="s">
        <v>6</v>
      </c>
      <c r="E6" s="102" t="s">
        <v>7</v>
      </c>
      <c r="F6" s="102" t="s">
        <v>9</v>
      </c>
      <c r="G6" s="103" t="s">
        <v>8</v>
      </c>
      <c r="H6" s="104" t="s">
        <v>12</v>
      </c>
      <c r="I6" s="105"/>
      <c r="J6" s="106" t="s">
        <v>87</v>
      </c>
      <c r="K6" s="106"/>
    </row>
    <row r="7" spans="2:11" s="73" customFormat="1" ht="61.5" customHeight="1">
      <c r="B7" s="75"/>
      <c r="C7" s="74"/>
      <c r="D7" s="74"/>
      <c r="E7" s="74"/>
      <c r="F7" s="76"/>
      <c r="G7" s="77"/>
      <c r="H7" s="78" t="s">
        <v>88</v>
      </c>
      <c r="I7" s="92" t="s">
        <v>89</v>
      </c>
      <c r="J7" s="89" t="s">
        <v>90</v>
      </c>
      <c r="K7" s="90" t="s">
        <v>91</v>
      </c>
    </row>
    <row r="8" spans="2:11" ht="214.15" customHeight="1">
      <c r="B8" s="79">
        <v>1</v>
      </c>
      <c r="C8" s="72">
        <v>41111621</v>
      </c>
      <c r="D8" s="72" t="s">
        <v>92</v>
      </c>
      <c r="E8" s="72" t="s">
        <v>93</v>
      </c>
      <c r="F8" s="80" t="s">
        <v>21</v>
      </c>
      <c r="G8" s="81">
        <v>2</v>
      </c>
      <c r="H8" s="94">
        <v>218205.5</v>
      </c>
      <c r="I8" s="95">
        <v>436411</v>
      </c>
      <c r="J8" s="91"/>
      <c r="K8" s="91"/>
    </row>
    <row r="9" spans="2:11" ht="214.15" customHeight="1">
      <c r="B9" s="79">
        <v>2</v>
      </c>
      <c r="C9" s="72">
        <v>41111601</v>
      </c>
      <c r="D9" s="72" t="s">
        <v>94</v>
      </c>
      <c r="E9" s="72" t="s">
        <v>95</v>
      </c>
      <c r="F9" s="80" t="s">
        <v>21</v>
      </c>
      <c r="G9" s="81">
        <v>2</v>
      </c>
      <c r="H9" s="94">
        <v>1000000</v>
      </c>
      <c r="I9" s="95">
        <v>2000000</v>
      </c>
      <c r="J9" s="91"/>
      <c r="K9" s="91"/>
    </row>
    <row r="10" spans="2:11" ht="214.15" customHeight="1">
      <c r="B10" s="79">
        <v>3</v>
      </c>
      <c r="C10" s="72">
        <v>41113702</v>
      </c>
      <c r="D10" s="72" t="s">
        <v>96</v>
      </c>
      <c r="E10" s="72" t="s">
        <v>97</v>
      </c>
      <c r="F10" s="80" t="s">
        <v>21</v>
      </c>
      <c r="G10" s="81">
        <v>1</v>
      </c>
      <c r="H10" s="94">
        <v>1379327.5</v>
      </c>
      <c r="I10" s="95">
        <v>1379327.5</v>
      </c>
      <c r="J10" s="91"/>
      <c r="K10" s="91"/>
    </row>
    <row r="11" spans="2:11" ht="214.15" customHeight="1">
      <c r="B11" s="79">
        <v>4</v>
      </c>
      <c r="C11" s="72">
        <v>41111624</v>
      </c>
      <c r="D11" s="72" t="s">
        <v>98</v>
      </c>
      <c r="E11" s="72" t="s">
        <v>99</v>
      </c>
      <c r="F11" s="80" t="s">
        <v>21</v>
      </c>
      <c r="G11" s="81">
        <v>1</v>
      </c>
      <c r="H11" s="94">
        <v>830000</v>
      </c>
      <c r="I11" s="95">
        <v>830000</v>
      </c>
      <c r="J11" s="91"/>
      <c r="K11" s="91"/>
    </row>
    <row r="12" spans="2:11" ht="214.15" customHeight="1">
      <c r="B12" s="79">
        <v>5</v>
      </c>
      <c r="C12" s="72">
        <v>27111728</v>
      </c>
      <c r="D12" s="72" t="s">
        <v>100</v>
      </c>
      <c r="E12" s="72" t="s">
        <v>101</v>
      </c>
      <c r="F12" s="80" t="s">
        <v>102</v>
      </c>
      <c r="G12" s="81">
        <v>3</v>
      </c>
      <c r="H12" s="94">
        <v>250000</v>
      </c>
      <c r="I12" s="95">
        <v>750000</v>
      </c>
      <c r="J12" s="91"/>
      <c r="K12" s="91"/>
    </row>
    <row r="13" spans="2:11" ht="214.15" customHeight="1">
      <c r="B13" s="79">
        <v>6</v>
      </c>
      <c r="C13" s="72">
        <v>27112107</v>
      </c>
      <c r="D13" s="72" t="s">
        <v>103</v>
      </c>
      <c r="E13" s="72" t="s">
        <v>103</v>
      </c>
      <c r="F13" s="80" t="s">
        <v>21</v>
      </c>
      <c r="G13" s="81">
        <v>10</v>
      </c>
      <c r="H13" s="94">
        <v>80000</v>
      </c>
      <c r="I13" s="95">
        <v>800000</v>
      </c>
      <c r="J13" s="91"/>
      <c r="K13" s="91"/>
    </row>
    <row r="14" spans="2:11" ht="214.15" customHeight="1">
      <c r="B14" s="79">
        <v>7</v>
      </c>
      <c r="C14" s="72">
        <v>27113200</v>
      </c>
      <c r="D14" s="72" t="s">
        <v>104</v>
      </c>
      <c r="E14" s="72" t="s">
        <v>105</v>
      </c>
      <c r="F14" s="80" t="s">
        <v>21</v>
      </c>
      <c r="G14" s="81">
        <v>3</v>
      </c>
      <c r="H14" s="94">
        <v>1240000</v>
      </c>
      <c r="I14" s="95">
        <v>3720000</v>
      </c>
      <c r="J14" s="91"/>
      <c r="K14" s="91"/>
    </row>
    <row r="15" spans="2:11" ht="214.15" customHeight="1">
      <c r="B15" s="79">
        <v>8</v>
      </c>
      <c r="C15" s="72">
        <v>27111712</v>
      </c>
      <c r="D15" s="72" t="s">
        <v>106</v>
      </c>
      <c r="E15" s="72" t="s">
        <v>107</v>
      </c>
      <c r="F15" s="80" t="s">
        <v>21</v>
      </c>
      <c r="G15" s="81">
        <v>2</v>
      </c>
      <c r="H15" s="94">
        <v>546000</v>
      </c>
      <c r="I15" s="95">
        <v>1092000</v>
      </c>
      <c r="J15" s="91"/>
      <c r="K15" s="91"/>
    </row>
    <row r="16" spans="2:11" ht="214.15" customHeight="1">
      <c r="B16" s="79">
        <v>9</v>
      </c>
      <c r="C16" s="72">
        <v>25191800</v>
      </c>
      <c r="D16" s="72" t="s">
        <v>108</v>
      </c>
      <c r="E16" s="72" t="s">
        <v>109</v>
      </c>
      <c r="F16" s="80" t="s">
        <v>21</v>
      </c>
      <c r="G16" s="81">
        <v>2</v>
      </c>
      <c r="H16" s="94">
        <v>500000</v>
      </c>
      <c r="I16" s="95">
        <v>1000000</v>
      </c>
      <c r="J16" s="91"/>
      <c r="K16" s="91"/>
    </row>
    <row r="17" spans="2:11" ht="214.15" customHeight="1">
      <c r="B17" s="79">
        <v>10</v>
      </c>
      <c r="C17" s="72">
        <v>25191800</v>
      </c>
      <c r="D17" s="72" t="s">
        <v>110</v>
      </c>
      <c r="E17" s="72" t="s">
        <v>111</v>
      </c>
      <c r="F17" s="80" t="s">
        <v>21</v>
      </c>
      <c r="G17" s="81">
        <v>2</v>
      </c>
      <c r="H17" s="94">
        <v>620000</v>
      </c>
      <c r="I17" s="95">
        <v>1240000</v>
      </c>
      <c r="J17" s="91"/>
      <c r="K17" s="91"/>
    </row>
    <row r="18" spans="2:11" ht="214.15" customHeight="1">
      <c r="B18" s="79">
        <v>11</v>
      </c>
      <c r="C18" s="72">
        <v>25191800</v>
      </c>
      <c r="D18" s="72" t="s">
        <v>112</v>
      </c>
      <c r="E18" s="72" t="s">
        <v>113</v>
      </c>
      <c r="F18" s="80" t="s">
        <v>21</v>
      </c>
      <c r="G18" s="81">
        <v>2</v>
      </c>
      <c r="H18" s="94">
        <v>200000</v>
      </c>
      <c r="I18" s="95">
        <v>400000</v>
      </c>
      <c r="J18" s="91"/>
      <c r="K18" s="91"/>
    </row>
    <row r="19" spans="2:11" ht="214.15" customHeight="1">
      <c r="B19" s="79">
        <v>12</v>
      </c>
      <c r="C19" s="72">
        <v>25191700</v>
      </c>
      <c r="D19" s="72" t="s">
        <v>114</v>
      </c>
      <c r="E19" s="72" t="s">
        <v>115</v>
      </c>
      <c r="F19" s="80" t="s">
        <v>21</v>
      </c>
      <c r="G19" s="81">
        <v>2</v>
      </c>
      <c r="H19" s="94">
        <v>450000</v>
      </c>
      <c r="I19" s="95">
        <v>900000</v>
      </c>
      <c r="J19" s="91"/>
      <c r="K19" s="91"/>
    </row>
    <row r="20" spans="2:11" ht="214.15" customHeight="1">
      <c r="B20" s="79">
        <v>13</v>
      </c>
      <c r="C20" s="72">
        <v>27112700</v>
      </c>
      <c r="D20" s="72" t="s">
        <v>116</v>
      </c>
      <c r="E20" s="72" t="s">
        <v>116</v>
      </c>
      <c r="F20" s="80" t="s">
        <v>21</v>
      </c>
      <c r="G20" s="81">
        <v>2</v>
      </c>
      <c r="H20" s="94">
        <v>311000</v>
      </c>
      <c r="I20" s="95">
        <v>622000</v>
      </c>
      <c r="J20" s="91"/>
      <c r="K20" s="91"/>
    </row>
    <row r="21" spans="2:11" ht="214.15" customHeight="1">
      <c r="B21" s="79">
        <v>14</v>
      </c>
      <c r="C21" s="72">
        <v>27112700</v>
      </c>
      <c r="D21" s="72" t="s">
        <v>117</v>
      </c>
      <c r="E21" s="72" t="s">
        <v>118</v>
      </c>
      <c r="F21" s="80" t="s">
        <v>21</v>
      </c>
      <c r="G21" s="81">
        <v>10</v>
      </c>
      <c r="H21" s="94">
        <v>260000</v>
      </c>
      <c r="I21" s="95">
        <v>2600000</v>
      </c>
      <c r="J21" s="91"/>
      <c r="K21" s="91"/>
    </row>
    <row r="22" spans="2:11" ht="214.15" customHeight="1">
      <c r="B22" s="79">
        <v>15</v>
      </c>
      <c r="C22" s="72">
        <v>24101615</v>
      </c>
      <c r="D22" s="72" t="s">
        <v>119</v>
      </c>
      <c r="E22" s="72" t="s">
        <v>119</v>
      </c>
      <c r="F22" s="80" t="s">
        <v>21</v>
      </c>
      <c r="G22" s="81">
        <v>2</v>
      </c>
      <c r="H22" s="94">
        <v>4738227.5</v>
      </c>
      <c r="I22" s="95">
        <v>9476455</v>
      </c>
      <c r="J22" s="91"/>
      <c r="K22" s="91"/>
    </row>
    <row r="23" spans="2:11" ht="214.15" customHeight="1">
      <c r="B23" s="79">
        <v>16</v>
      </c>
      <c r="C23" s="72">
        <v>27112700</v>
      </c>
      <c r="D23" s="72" t="s">
        <v>120</v>
      </c>
      <c r="E23" s="72" t="s">
        <v>105</v>
      </c>
      <c r="F23" s="80" t="s">
        <v>121</v>
      </c>
      <c r="G23" s="81">
        <v>3</v>
      </c>
      <c r="H23" s="94">
        <v>890000</v>
      </c>
      <c r="I23" s="95">
        <v>2670000</v>
      </c>
      <c r="J23" s="91"/>
      <c r="K23" s="91"/>
    </row>
    <row r="24" spans="2:11" ht="214.15" customHeight="1">
      <c r="B24" s="79">
        <v>17</v>
      </c>
      <c r="C24" s="72">
        <v>24110000</v>
      </c>
      <c r="D24" s="72" t="s">
        <v>122</v>
      </c>
      <c r="E24" s="72" t="s">
        <v>123</v>
      </c>
      <c r="F24" s="80" t="s">
        <v>124</v>
      </c>
      <c r="G24" s="81">
        <v>2</v>
      </c>
      <c r="H24" s="94">
        <v>190000</v>
      </c>
      <c r="I24" s="95">
        <v>380000</v>
      </c>
      <c r="J24" s="91"/>
      <c r="K24" s="91"/>
    </row>
    <row r="25" spans="2:11" ht="214.15" customHeight="1">
      <c r="B25" s="79">
        <v>18</v>
      </c>
      <c r="C25" s="72">
        <v>23241400</v>
      </c>
      <c r="D25" s="72" t="s">
        <v>125</v>
      </c>
      <c r="E25" s="72" t="s">
        <v>126</v>
      </c>
      <c r="F25" s="80" t="s">
        <v>21</v>
      </c>
      <c r="G25" s="81">
        <v>1</v>
      </c>
      <c r="H25" s="94">
        <v>40000000</v>
      </c>
      <c r="I25" s="95">
        <v>40000000</v>
      </c>
      <c r="J25" s="91"/>
      <c r="K25" s="91"/>
    </row>
    <row r="26" spans="2:11" ht="214.15" customHeight="1">
      <c r="B26" s="79">
        <v>19</v>
      </c>
      <c r="C26" s="72">
        <v>41113630</v>
      </c>
      <c r="D26" s="72" t="s">
        <v>127</v>
      </c>
      <c r="E26" s="72" t="s">
        <v>128</v>
      </c>
      <c r="F26" s="80" t="s">
        <v>129</v>
      </c>
      <c r="G26" s="81">
        <v>2</v>
      </c>
      <c r="H26" s="94">
        <v>2320000</v>
      </c>
      <c r="I26" s="95">
        <v>4640000</v>
      </c>
      <c r="J26" s="91"/>
      <c r="K26" s="91"/>
    </row>
    <row r="27" spans="2:11" ht="214.15" customHeight="1">
      <c r="B27" s="79">
        <v>20</v>
      </c>
      <c r="C27" s="72">
        <v>41113638</v>
      </c>
      <c r="D27" s="72" t="s">
        <v>130</v>
      </c>
      <c r="E27" s="72" t="s">
        <v>131</v>
      </c>
      <c r="F27" s="80" t="s">
        <v>21</v>
      </c>
      <c r="G27" s="81">
        <v>2</v>
      </c>
      <c r="H27" s="94">
        <v>7010994</v>
      </c>
      <c r="I27" s="95">
        <v>14021988</v>
      </c>
      <c r="J27" s="91"/>
      <c r="K27" s="91"/>
    </row>
    <row r="28" spans="2:11" ht="214.15" customHeight="1">
      <c r="B28" s="79">
        <v>21</v>
      </c>
      <c r="C28" s="72">
        <v>27112100</v>
      </c>
      <c r="D28" s="72" t="s">
        <v>132</v>
      </c>
      <c r="E28" s="72" t="s">
        <v>133</v>
      </c>
      <c r="F28" s="80" t="s">
        <v>121</v>
      </c>
      <c r="G28" s="81">
        <v>2</v>
      </c>
      <c r="H28" s="94">
        <v>210000</v>
      </c>
      <c r="I28" s="95">
        <v>420000</v>
      </c>
      <c r="J28" s="91"/>
      <c r="K28" s="91"/>
    </row>
    <row r="29" spans="2:11" ht="214.15" customHeight="1">
      <c r="B29" s="79">
        <v>22</v>
      </c>
      <c r="C29" s="72">
        <v>27112100</v>
      </c>
      <c r="D29" s="72" t="s">
        <v>104</v>
      </c>
      <c r="E29" s="72" t="s">
        <v>134</v>
      </c>
      <c r="F29" s="80" t="s">
        <v>121</v>
      </c>
      <c r="G29" s="81">
        <v>2</v>
      </c>
      <c r="H29" s="94">
        <v>1477161</v>
      </c>
      <c r="I29" s="95">
        <v>2954322</v>
      </c>
      <c r="J29" s="91"/>
      <c r="K29" s="91"/>
    </row>
    <row r="30" spans="2:11" ht="214.15" customHeight="1">
      <c r="B30" s="79">
        <v>23</v>
      </c>
      <c r="C30" s="72">
        <v>27131502</v>
      </c>
      <c r="D30" s="72" t="s">
        <v>135</v>
      </c>
      <c r="E30" s="72" t="s">
        <v>135</v>
      </c>
      <c r="F30" s="80" t="s">
        <v>136</v>
      </c>
      <c r="G30" s="81">
        <v>2</v>
      </c>
      <c r="H30" s="94">
        <v>60000</v>
      </c>
      <c r="I30" s="95">
        <v>120000</v>
      </c>
      <c r="J30" s="91"/>
      <c r="K30" s="91"/>
    </row>
    <row r="31" spans="2:11" ht="214.15" customHeight="1">
      <c r="B31" s="79">
        <v>24</v>
      </c>
      <c r="C31" s="72">
        <v>25191722</v>
      </c>
      <c r="D31" s="72" t="s">
        <v>137</v>
      </c>
      <c r="E31" s="72" t="s">
        <v>105</v>
      </c>
      <c r="F31" s="80" t="s">
        <v>21</v>
      </c>
      <c r="G31" s="81">
        <v>1</v>
      </c>
      <c r="H31" s="94">
        <v>250000</v>
      </c>
      <c r="I31" s="95">
        <v>250000</v>
      </c>
      <c r="J31" s="91"/>
      <c r="K31" s="91"/>
    </row>
    <row r="32" spans="2:11" ht="214.15" customHeight="1">
      <c r="B32" s="79">
        <v>25</v>
      </c>
      <c r="C32" s="72">
        <v>27112100</v>
      </c>
      <c r="D32" s="72" t="s">
        <v>138</v>
      </c>
      <c r="E32" s="72" t="s">
        <v>138</v>
      </c>
      <c r="F32" s="80" t="s">
        <v>102</v>
      </c>
      <c r="G32" s="81">
        <v>1</v>
      </c>
      <c r="H32" s="94">
        <v>200000</v>
      </c>
      <c r="I32" s="95">
        <v>200000</v>
      </c>
      <c r="J32" s="91"/>
      <c r="K32" s="91"/>
    </row>
    <row r="33" spans="2:11" ht="214.15" customHeight="1">
      <c r="B33" s="79">
        <v>26</v>
      </c>
      <c r="C33" s="72">
        <v>25191722</v>
      </c>
      <c r="D33" s="72" t="s">
        <v>139</v>
      </c>
      <c r="E33" s="72" t="s">
        <v>140</v>
      </c>
      <c r="F33" s="80" t="s">
        <v>21</v>
      </c>
      <c r="G33" s="81">
        <v>1</v>
      </c>
      <c r="H33" s="94">
        <v>170000</v>
      </c>
      <c r="I33" s="95">
        <v>170000</v>
      </c>
      <c r="J33" s="91"/>
      <c r="K33" s="91"/>
    </row>
    <row r="34" spans="2:11" ht="214.15" customHeight="1">
      <c r="B34" s="79">
        <v>27</v>
      </c>
      <c r="C34" s="72">
        <v>25191722</v>
      </c>
      <c r="D34" s="72" t="s">
        <v>141</v>
      </c>
      <c r="E34" s="72" t="s">
        <v>142</v>
      </c>
      <c r="F34" s="80" t="s">
        <v>21</v>
      </c>
      <c r="G34" s="81">
        <v>1</v>
      </c>
      <c r="H34" s="94">
        <v>65000</v>
      </c>
      <c r="I34" s="95">
        <v>65000</v>
      </c>
      <c r="J34" s="91"/>
      <c r="K34" s="91"/>
    </row>
    <row r="35" spans="2:11" ht="214.15" customHeight="1">
      <c r="B35" s="79">
        <v>28</v>
      </c>
      <c r="C35" s="72">
        <v>25191722</v>
      </c>
      <c r="D35" s="72" t="s">
        <v>137</v>
      </c>
      <c r="E35" s="72" t="s">
        <v>137</v>
      </c>
      <c r="F35" s="80" t="s">
        <v>21</v>
      </c>
      <c r="G35" s="81">
        <v>1</v>
      </c>
      <c r="H35" s="94">
        <v>400000</v>
      </c>
      <c r="I35" s="95">
        <v>400000</v>
      </c>
      <c r="J35" s="91"/>
      <c r="K35" s="91"/>
    </row>
    <row r="36" spans="2:11" ht="214.15" customHeight="1">
      <c r="B36" s="79">
        <v>29</v>
      </c>
      <c r="C36" s="72">
        <v>25191722</v>
      </c>
      <c r="D36" s="72" t="s">
        <v>137</v>
      </c>
      <c r="E36" s="72" t="s">
        <v>137</v>
      </c>
      <c r="F36" s="80" t="s">
        <v>21</v>
      </c>
      <c r="G36" s="81">
        <v>1</v>
      </c>
      <c r="H36" s="94">
        <v>450000</v>
      </c>
      <c r="I36" s="95">
        <v>450000</v>
      </c>
      <c r="J36" s="91"/>
      <c r="K36" s="91"/>
    </row>
    <row r="37" spans="2:11" ht="214.15" customHeight="1">
      <c r="B37" s="79">
        <v>30</v>
      </c>
      <c r="C37" s="72">
        <v>25191722</v>
      </c>
      <c r="D37" s="72" t="s">
        <v>143</v>
      </c>
      <c r="E37" s="72" t="s">
        <v>144</v>
      </c>
      <c r="F37" s="80" t="s">
        <v>21</v>
      </c>
      <c r="G37" s="81">
        <v>2</v>
      </c>
      <c r="H37" s="94">
        <v>170000</v>
      </c>
      <c r="I37" s="95">
        <v>340000</v>
      </c>
      <c r="J37" s="91"/>
      <c r="K37" s="91"/>
    </row>
    <row r="38" spans="2:11" ht="214.15" customHeight="1">
      <c r="B38" s="79">
        <v>31</v>
      </c>
      <c r="C38" s="72">
        <v>25191722</v>
      </c>
      <c r="D38" s="72" t="s">
        <v>145</v>
      </c>
      <c r="E38" s="72" t="s">
        <v>146</v>
      </c>
      <c r="F38" s="80" t="s">
        <v>21</v>
      </c>
      <c r="G38" s="81">
        <v>2</v>
      </c>
      <c r="H38" s="94">
        <v>450000</v>
      </c>
      <c r="I38" s="95">
        <v>900000</v>
      </c>
      <c r="J38" s="91"/>
      <c r="K38" s="91"/>
    </row>
    <row r="39" spans="2:11" ht="214.15" customHeight="1">
      <c r="B39" s="79">
        <v>32</v>
      </c>
      <c r="C39" s="72">
        <v>25191722</v>
      </c>
      <c r="D39" s="72" t="s">
        <v>147</v>
      </c>
      <c r="E39" s="72" t="s">
        <v>147</v>
      </c>
      <c r="F39" s="80" t="s">
        <v>21</v>
      </c>
      <c r="G39" s="81">
        <v>2</v>
      </c>
      <c r="H39" s="94">
        <v>70000</v>
      </c>
      <c r="I39" s="95">
        <v>140000</v>
      </c>
      <c r="J39" s="91"/>
      <c r="K39" s="91"/>
    </row>
    <row r="40" spans="2:11" ht="214.15" customHeight="1">
      <c r="B40" s="79">
        <v>33</v>
      </c>
      <c r="C40" s="72">
        <v>25191722</v>
      </c>
      <c r="D40" s="72" t="s">
        <v>148</v>
      </c>
      <c r="E40" s="72" t="s">
        <v>148</v>
      </c>
      <c r="F40" s="80" t="s">
        <v>121</v>
      </c>
      <c r="G40" s="81">
        <v>2</v>
      </c>
      <c r="H40" s="94">
        <v>1495827.5</v>
      </c>
      <c r="I40" s="95">
        <v>2991655</v>
      </c>
      <c r="J40" s="91"/>
      <c r="K40" s="91"/>
    </row>
    <row r="41" spans="2:11" ht="214.15" customHeight="1">
      <c r="B41" s="79">
        <v>34</v>
      </c>
      <c r="C41" s="72">
        <v>25191800</v>
      </c>
      <c r="D41" s="72" t="s">
        <v>149</v>
      </c>
      <c r="E41" s="72" t="s">
        <v>150</v>
      </c>
      <c r="F41" s="80" t="s">
        <v>21</v>
      </c>
      <c r="G41" s="81">
        <v>1</v>
      </c>
      <c r="H41" s="94">
        <v>84605706</v>
      </c>
      <c r="I41" s="95">
        <v>84605706</v>
      </c>
      <c r="J41" s="91"/>
      <c r="K41" s="91"/>
    </row>
    <row r="42" spans="2:11" ht="214.15" customHeight="1">
      <c r="B42" s="79">
        <v>35</v>
      </c>
      <c r="C42" s="72">
        <v>25191722</v>
      </c>
      <c r="D42" s="72" t="s">
        <v>151</v>
      </c>
      <c r="E42" s="72" t="s">
        <v>151</v>
      </c>
      <c r="F42" s="80" t="s">
        <v>21</v>
      </c>
      <c r="G42" s="81">
        <v>2</v>
      </c>
      <c r="H42" s="94">
        <v>390000</v>
      </c>
      <c r="I42" s="95">
        <v>780000</v>
      </c>
      <c r="J42" s="91"/>
      <c r="K42" s="91"/>
    </row>
    <row r="43" spans="2:11" ht="214.15" customHeight="1">
      <c r="B43" s="79">
        <v>36</v>
      </c>
      <c r="C43" s="72">
        <v>23101502</v>
      </c>
      <c r="D43" s="72" t="s">
        <v>152</v>
      </c>
      <c r="E43" s="72" t="s">
        <v>153</v>
      </c>
      <c r="F43" s="80" t="s">
        <v>21</v>
      </c>
      <c r="G43" s="81">
        <v>2</v>
      </c>
      <c r="H43" s="94">
        <v>440000</v>
      </c>
      <c r="I43" s="95">
        <v>880000</v>
      </c>
      <c r="J43" s="91"/>
      <c r="K43" s="91"/>
    </row>
    <row r="44" spans="2:11" ht="214.15" customHeight="1">
      <c r="B44" s="79">
        <v>37</v>
      </c>
      <c r="C44" s="72">
        <v>25191722</v>
      </c>
      <c r="D44" s="72" t="s">
        <v>154</v>
      </c>
      <c r="E44" s="72" t="s">
        <v>154</v>
      </c>
      <c r="F44" s="80" t="s">
        <v>21</v>
      </c>
      <c r="G44" s="81">
        <v>1</v>
      </c>
      <c r="H44" s="94">
        <v>190000</v>
      </c>
      <c r="I44" s="95">
        <v>190000</v>
      </c>
      <c r="J44" s="91"/>
      <c r="K44" s="91"/>
    </row>
    <row r="45" spans="2:11" ht="214.15" customHeight="1">
      <c r="B45" s="79">
        <v>38</v>
      </c>
      <c r="C45" s="72">
        <v>23101510</v>
      </c>
      <c r="D45" s="72" t="s">
        <v>155</v>
      </c>
      <c r="E45" s="72" t="s">
        <v>155</v>
      </c>
      <c r="F45" s="80" t="s">
        <v>21</v>
      </c>
      <c r="G45" s="81">
        <v>1</v>
      </c>
      <c r="H45" s="94">
        <v>230000</v>
      </c>
      <c r="I45" s="95">
        <v>230000</v>
      </c>
      <c r="J45" s="91"/>
      <c r="K45" s="91"/>
    </row>
    <row r="46" spans="2:11" ht="214.15" customHeight="1">
      <c r="B46" s="79">
        <v>39</v>
      </c>
      <c r="C46" s="72">
        <v>23151607</v>
      </c>
      <c r="D46" s="72" t="s">
        <v>156</v>
      </c>
      <c r="E46" s="72" t="s">
        <v>156</v>
      </c>
      <c r="F46" s="80" t="s">
        <v>21</v>
      </c>
      <c r="G46" s="81">
        <v>2</v>
      </c>
      <c r="H46" s="94">
        <v>542000</v>
      </c>
      <c r="I46" s="95">
        <v>1084000</v>
      </c>
      <c r="J46" s="91"/>
      <c r="K46" s="91"/>
    </row>
    <row r="47" spans="2:11" ht="214.15" customHeight="1">
      <c r="B47" s="79">
        <v>40</v>
      </c>
      <c r="C47" s="72">
        <v>27121504</v>
      </c>
      <c r="D47" s="72" t="s">
        <v>157</v>
      </c>
      <c r="E47" s="72" t="s">
        <v>158</v>
      </c>
      <c r="F47" s="80" t="s">
        <v>21</v>
      </c>
      <c r="G47" s="81">
        <v>1</v>
      </c>
      <c r="H47" s="94">
        <v>2332500</v>
      </c>
      <c r="I47" s="95">
        <v>2332500</v>
      </c>
      <c r="J47" s="91"/>
      <c r="K47" s="91"/>
    </row>
    <row r="48" spans="2:11" ht="214.15" customHeight="1">
      <c r="B48" s="79">
        <v>41</v>
      </c>
      <c r="C48" s="72">
        <v>25191808</v>
      </c>
      <c r="D48" s="72" t="s">
        <v>159</v>
      </c>
      <c r="E48" s="72" t="s">
        <v>159</v>
      </c>
      <c r="F48" s="80" t="s">
        <v>102</v>
      </c>
      <c r="G48" s="81">
        <v>1</v>
      </c>
      <c r="H48" s="94">
        <v>850000</v>
      </c>
      <c r="I48" s="95">
        <v>850000</v>
      </c>
      <c r="J48" s="91"/>
      <c r="K48" s="91"/>
    </row>
    <row r="49" spans="2:11" ht="214.15" customHeight="1">
      <c r="B49" s="79">
        <v>42</v>
      </c>
      <c r="C49" s="72">
        <v>22101708</v>
      </c>
      <c r="D49" s="72" t="s">
        <v>160</v>
      </c>
      <c r="E49" s="72" t="s">
        <v>160</v>
      </c>
      <c r="F49" s="80" t="s">
        <v>21</v>
      </c>
      <c r="G49" s="81">
        <v>1</v>
      </c>
      <c r="H49" s="94">
        <v>790000</v>
      </c>
      <c r="I49" s="95">
        <v>790000</v>
      </c>
      <c r="J49" s="91"/>
      <c r="K49" s="91"/>
    </row>
    <row r="50" spans="2:11" ht="214.15" customHeight="1">
      <c r="B50" s="79">
        <v>43</v>
      </c>
      <c r="C50" s="72">
        <v>25191722</v>
      </c>
      <c r="D50" s="72" t="s">
        <v>161</v>
      </c>
      <c r="E50" s="72" t="s">
        <v>161</v>
      </c>
      <c r="F50" s="80" t="s">
        <v>21</v>
      </c>
      <c r="G50" s="81">
        <v>1</v>
      </c>
      <c r="H50" s="94">
        <v>190000</v>
      </c>
      <c r="I50" s="95">
        <v>190000</v>
      </c>
      <c r="J50" s="91"/>
      <c r="K50" s="91"/>
    </row>
    <row r="51" spans="2:11" ht="214.15" customHeight="1">
      <c r="B51" s="79">
        <v>44</v>
      </c>
      <c r="C51" s="72">
        <v>27112105</v>
      </c>
      <c r="D51" s="72" t="s">
        <v>162</v>
      </c>
      <c r="E51" s="72" t="s">
        <v>162</v>
      </c>
      <c r="F51" s="80" t="s">
        <v>21</v>
      </c>
      <c r="G51" s="81">
        <v>1</v>
      </c>
      <c r="H51" s="94">
        <v>150000</v>
      </c>
      <c r="I51" s="95">
        <v>150000</v>
      </c>
      <c r="J51" s="91"/>
      <c r="K51" s="91"/>
    </row>
    <row r="52" spans="2:11" ht="214.15" customHeight="1">
      <c r="B52" s="79">
        <v>45</v>
      </c>
      <c r="C52" s="72">
        <v>25191722</v>
      </c>
      <c r="D52" s="72" t="s">
        <v>163</v>
      </c>
      <c r="E52" s="72" t="s">
        <v>163</v>
      </c>
      <c r="F52" s="80" t="s">
        <v>21</v>
      </c>
      <c r="G52" s="81">
        <v>1</v>
      </c>
      <c r="H52" s="94">
        <v>340000</v>
      </c>
      <c r="I52" s="95">
        <v>340000</v>
      </c>
      <c r="J52" s="91"/>
      <c r="K52" s="91"/>
    </row>
    <row r="53" spans="2:11" ht="214.15" customHeight="1">
      <c r="B53" s="79">
        <v>46</v>
      </c>
      <c r="C53" s="72">
        <v>25191702</v>
      </c>
      <c r="D53" s="72" t="s">
        <v>164</v>
      </c>
      <c r="E53" s="72" t="s">
        <v>165</v>
      </c>
      <c r="F53" s="80" t="s">
        <v>21</v>
      </c>
      <c r="G53" s="81">
        <v>1</v>
      </c>
      <c r="H53" s="94">
        <v>28793500</v>
      </c>
      <c r="I53" s="95">
        <v>28793500</v>
      </c>
      <c r="J53" s="91"/>
      <c r="K53" s="91"/>
    </row>
    <row r="54" spans="2:11" ht="214.15" customHeight="1">
      <c r="B54" s="79">
        <v>47</v>
      </c>
      <c r="C54" s="72">
        <v>25191800</v>
      </c>
      <c r="D54" s="72" t="s">
        <v>166</v>
      </c>
      <c r="E54" s="72" t="s">
        <v>167</v>
      </c>
      <c r="F54" s="80" t="s">
        <v>21</v>
      </c>
      <c r="G54" s="81">
        <v>1</v>
      </c>
      <c r="H54" s="94">
        <v>10007500</v>
      </c>
      <c r="I54" s="95">
        <v>10007500</v>
      </c>
      <c r="J54" s="91"/>
      <c r="K54" s="91"/>
    </row>
    <row r="55" spans="2:11" ht="214.15" customHeight="1">
      <c r="B55" s="79">
        <v>48</v>
      </c>
      <c r="C55" s="72">
        <v>27131500</v>
      </c>
      <c r="D55" s="72" t="s">
        <v>168</v>
      </c>
      <c r="E55" s="72" t="s">
        <v>169</v>
      </c>
      <c r="F55" s="80" t="s">
        <v>21</v>
      </c>
      <c r="G55" s="81">
        <v>2</v>
      </c>
      <c r="H55" s="94">
        <v>5920940.5</v>
      </c>
      <c r="I55" s="95">
        <v>11841881</v>
      </c>
      <c r="J55" s="91"/>
      <c r="K55" s="91"/>
    </row>
    <row r="56" spans="2:11" ht="214.15" customHeight="1">
      <c r="B56" s="79">
        <v>49</v>
      </c>
      <c r="C56" s="72">
        <v>25191800</v>
      </c>
      <c r="D56" s="72" t="s">
        <v>170</v>
      </c>
      <c r="E56" s="72" t="s">
        <v>171</v>
      </c>
      <c r="F56" s="80" t="s">
        <v>21</v>
      </c>
      <c r="G56" s="81">
        <v>1</v>
      </c>
      <c r="H56" s="94">
        <v>2800000</v>
      </c>
      <c r="I56" s="95">
        <v>2800000</v>
      </c>
      <c r="J56" s="98"/>
      <c r="K56" s="98"/>
    </row>
    <row r="57" spans="2:11" ht="35.25" customHeight="1">
      <c r="B57" s="83" t="s">
        <v>75</v>
      </c>
      <c r="C57" s="84"/>
      <c r="D57" s="84"/>
      <c r="E57" s="84"/>
      <c r="F57" s="84"/>
      <c r="G57" s="84"/>
      <c r="H57" s="96">
        <f>+SUM(H8:H56)</f>
        <v>207073889.5</v>
      </c>
      <c r="I57" s="97">
        <f>+SUM(I8:I56)</f>
        <v>244224245.5</v>
      </c>
      <c r="J57" s="91"/>
      <c r="K57" s="91"/>
    </row>
    <row r="58" spans="2:11" ht="23.25" customHeight="1"/>
    <row r="59" spans="2:11" ht="54.75" customHeight="1">
      <c r="C59" s="87"/>
      <c r="D59" s="87"/>
      <c r="E59" s="93" t="s">
        <v>172</v>
      </c>
      <c r="F59" s="88"/>
      <c r="G59" s="88"/>
      <c r="H59" s="73"/>
    </row>
    <row r="60" spans="2:11" ht="14.25" customHeight="1">
      <c r="C60" s="86"/>
      <c r="D60" s="86"/>
      <c r="E60" s="93" t="s">
        <v>173</v>
      </c>
      <c r="F60" s="86"/>
      <c r="G60" s="86"/>
    </row>
    <row r="61" spans="2:11" ht="14.25" customHeight="1">
      <c r="E61" s="93" t="s">
        <v>174</v>
      </c>
    </row>
    <row r="62" spans="2:11" ht="22.5" customHeight="1">
      <c r="E62" s="93" t="s">
        <v>175</v>
      </c>
    </row>
    <row r="63" spans="2:11" ht="32.25" customHeight="1">
      <c r="E63" s="93" t="s">
        <v>176</v>
      </c>
    </row>
    <row r="65" spans="3:4" ht="15.75">
      <c r="C65" s="82"/>
      <c r="D65" s="82"/>
    </row>
    <row r="67" spans="3:4" ht="15.75">
      <c r="D67" s="82"/>
    </row>
  </sheetData>
  <mergeCells count="16">
    <mergeCell ref="J6:K6"/>
    <mergeCell ref="B2:K2"/>
    <mergeCell ref="B3:K3"/>
    <mergeCell ref="B4:K4"/>
    <mergeCell ref="B5:K5"/>
    <mergeCell ref="C6:C7"/>
    <mergeCell ref="H6:I6"/>
    <mergeCell ref="D6:D7"/>
    <mergeCell ref="E6:E7"/>
    <mergeCell ref="F6:F7"/>
    <mergeCell ref="G6:G7"/>
    <mergeCell ref="F59:G59"/>
    <mergeCell ref="B6:B7"/>
    <mergeCell ref="F60:G60"/>
    <mergeCell ref="C60:D60"/>
    <mergeCell ref="B57:G57"/>
  </mergeCells>
  <conditionalFormatting sqref="B6:D6 B7:C7 B8:B56 F8:F56 F7:I7">
    <cfRule type="cellIs" dxfId="2" priority="4" operator="equal">
      <formula>53333</formula>
    </cfRule>
  </conditionalFormatting>
  <conditionalFormatting sqref="F6:G6">
    <cfRule type="cellIs" dxfId="1" priority="3" operator="equal">
      <formula>53333</formula>
    </cfRule>
  </conditionalFormatting>
  <conditionalFormatting sqref="H6">
    <cfRule type="cellIs" dxfId="0" priority="2" operator="equal">
      <formula>53333</formula>
    </cfRule>
  </conditionalFormatting>
  <pageMargins left="0.7" right="0.7" top="0.75" bottom="0.75" header="0.3" footer="0.3"/>
  <pageSetup paperSize="9" scale="37" fitToHeight="0" orientation="landscape" r:id="rId1"/>
  <rowBreaks count="1" manualBreakCount="1">
    <brk id="13" max="16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D8D3C7E1A789DD42B0D01DE322194289" ma:contentTypeVersion="18" ma:contentTypeDescription="Create a new document." ma:contentTypeScope="" ma:versionID="0a28723bba70a8c42e3089292ea44ec5">
  <xsd:schema xmlns:xsd="http://www.w3.org/2001/XMLSchema" xmlns:xs="http://www.w3.org/2001/XMLSchema" xmlns:p="http://schemas.microsoft.com/office/2006/metadata/properties" xmlns:ns1="http://schemas.microsoft.com/sharepoint/v3" xmlns:ns3="6ff9d430-27ed-4d4e-933b-8d6454c9cedd" xmlns:ns4="1e672739-98fa-4d9f-b8d6-46be201251a0" targetNamespace="http://schemas.microsoft.com/office/2006/metadata/properties" ma:root="true" ma:fieldsID="cc6cdabdd22796bb3ba6e90b4b8a0e80" ns1:_="" ns3:_="" ns4:_="">
    <xsd:import namespace="http://schemas.microsoft.com/sharepoint/v3"/>
    <xsd:import namespace="6ff9d430-27ed-4d4e-933b-8d6454c9cedd"/>
    <xsd:import namespace="1e672739-98fa-4d9f-b8d6-46be201251a0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  <xsd:element ref="ns4:SharedWithUsers" minOccurs="0"/>
                <xsd:element ref="ns4:SharedWithDetails" minOccurs="0"/>
                <xsd:element ref="ns4:SharingHintHash" minOccurs="0"/>
                <xsd:element ref="ns3:MediaServiceAutoTags" minOccurs="0"/>
                <xsd:element ref="ns3:MediaServiceOCR" minOccurs="0"/>
                <xsd:element ref="ns3:MediaServiceGenerationTime" minOccurs="0"/>
                <xsd:element ref="ns3:MediaServiceEventHashCode" minOccurs="0"/>
                <xsd:element ref="ns3:MediaServiceDateTaken" minOccurs="0"/>
                <xsd:element ref="ns3:MediaLengthInSeconds" minOccurs="0"/>
                <xsd:element ref="ns3:_activity" minOccurs="0"/>
                <xsd:element ref="ns3:MediaServiceLocation" minOccurs="0"/>
                <xsd:element ref="ns3:MediaServiceObjectDetectorVersions" minOccurs="0"/>
                <xsd:element ref="ns1:_ip_UnifiedCompliancePolicyProperties" minOccurs="0"/>
                <xsd:element ref="ns1:_ip_UnifiedCompliancePolicyUIAction" minOccurs="0"/>
                <xsd:element ref="ns3:MediaServiceSystemTags" minOccurs="0"/>
                <xsd:element ref="ns3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http://schemas.microsoft.com/sharepoint/v3" elementFormDefault="qualified">
    <xsd:import namespace="http://schemas.microsoft.com/office/2006/documentManagement/types"/>
    <xsd:import namespace="http://schemas.microsoft.com/office/infopath/2007/PartnerControls"/>
    <xsd:element name="_ip_UnifiedCompliancePolicyProperties" ma:index="22" nillable="true" ma:displayName="Unified Compliance Policy Properties" ma:hidden="true" ma:internalName="_ip_UnifiedCompliancePolicyProperties">
      <xsd:simpleType>
        <xsd:restriction base="dms:Note"/>
      </xsd:simpleType>
    </xsd:element>
    <xsd:element name="_ip_UnifiedCompliancePolicyUIAction" ma:index="23" nillable="true" ma:displayName="Unified Compliance Policy UI Action" ma:hidden="true" ma:internalName="_ip_UnifiedCompliancePolicyUIAction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ff9d430-27ed-4d4e-933b-8d6454c9cedd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3" nillable="true" ma:displayName="Tags" ma:internalName="MediaServiceAutoTags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7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LengthInSeconds" ma:index="18" nillable="true" ma:displayName="MediaLengthInSeconds" ma:hidden="true" ma:internalName="MediaLengthInSeconds" ma:readOnly="true">
      <xsd:simpleType>
        <xsd:restriction base="dms:Unknown"/>
      </xsd:simpleType>
    </xsd:element>
    <xsd:element name="_activity" ma:index="19" nillable="true" ma:displayName="_activity" ma:hidden="true" ma:internalName="_activity">
      <xsd:simpleType>
        <xsd:restriction base="dms:Note"/>
      </xsd:simpleType>
    </xsd:element>
    <xsd:element name="MediaServiceLocation" ma:index="20" nillable="true" ma:displayName="Location" ma:indexed="true" ma:internalName="MediaServiceLocation" ma:readOnly="true">
      <xsd:simpleType>
        <xsd:restriction base="dms:Text"/>
      </xsd:simpleType>
    </xsd:element>
    <xsd:element name="MediaServiceObjectDetectorVersions" ma:index="2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ystemTags" ma:index="24" nillable="true" ma:displayName="MediaServiceSystemTags" ma:hidden="true" ma:internalName="MediaServiceSystemTags" ma:readOnly="true">
      <xsd:simpleType>
        <xsd:restriction base="dms:Note"/>
      </xsd:simpleType>
    </xsd:element>
    <xsd:element name="MediaServiceSearchProperties" ma:index="25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e672739-98fa-4d9f-b8d6-46be201251a0" elementFormDefault="qualified">
    <xsd:import namespace="http://schemas.microsoft.com/office/2006/documentManagement/types"/>
    <xsd:import namespace="http://schemas.microsoft.com/office/infopath/2007/PartnerControls"/>
    <xsd:element name="SharedWithUsers" ma:index="10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1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SharingHintHash" ma:index="12" nillable="true" ma:displayName="Sharing Hint Hash" ma:hidden="true" ma:internalName="SharingHintHash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ip_UnifiedCompliancePolicyUIAction xmlns="http://schemas.microsoft.com/sharepoint/v3" xsi:nil="true"/>
    <_ip_UnifiedCompliancePolicyProperties xmlns="http://schemas.microsoft.com/sharepoint/v3" xsi:nil="true"/>
    <_activity xmlns="6ff9d430-27ed-4d4e-933b-8d6454c9cedd" xsi:nil="true"/>
  </documentManagement>
</p:properties>
</file>

<file path=customXml/itemProps1.xml><?xml version="1.0" encoding="utf-8"?>
<ds:datastoreItem xmlns:ds="http://schemas.openxmlformats.org/officeDocument/2006/customXml" ds:itemID="{F74DACFA-6F0F-4F75-A696-59E382514196}"/>
</file>

<file path=customXml/itemProps2.xml><?xml version="1.0" encoding="utf-8"?>
<ds:datastoreItem xmlns:ds="http://schemas.openxmlformats.org/officeDocument/2006/customXml" ds:itemID="{729E9E88-57A6-4E71-A0C5-551DB48B596E}"/>
</file>

<file path=customXml/itemProps3.xml><?xml version="1.0" encoding="utf-8"?>
<ds:datastoreItem xmlns:ds="http://schemas.openxmlformats.org/officeDocument/2006/customXml" ds:itemID="{3DEEF8D1-CEA0-43AB-BAF6-88A9A1ED6142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/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Jairo Marcelo Rodriguez Rivera</dc:creator>
  <cp:keywords/>
  <dc:description/>
  <cp:lastModifiedBy>Daniela Paola Cortes Zambrano</cp:lastModifiedBy>
  <cp:revision/>
  <dcterms:created xsi:type="dcterms:W3CDTF">2024-07-14T19:27:14Z</dcterms:created>
  <dcterms:modified xsi:type="dcterms:W3CDTF">2026-09-21T18:50:04Z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fc111285-cafa-4fc9-8a9a-bd902089b24f_Method">
    <vt:lpwstr>Privileged</vt:lpwstr>
  </property>
  <property fmtid="{D5CDD505-2E9C-101B-9397-08002B2CF9AE}" pid="3" name="MSIP_Label_fc111285-cafa-4fc9-8a9a-bd902089b24f_Enabled">
    <vt:lpwstr>true</vt:lpwstr>
  </property>
  <property fmtid="{D5CDD505-2E9C-101B-9397-08002B2CF9AE}" pid="4" name="MSIP_Label_fc111285-cafa-4fc9-8a9a-bd902089b24f_ActionId">
    <vt:lpwstr>cb1449bf-bf23-4821-ac07-a2a874b1556f</vt:lpwstr>
  </property>
  <property fmtid="{D5CDD505-2E9C-101B-9397-08002B2CF9AE}" pid="5" name="MSIP_Label_fc111285-cafa-4fc9-8a9a-bd902089b24f_Name">
    <vt:lpwstr>Public</vt:lpwstr>
  </property>
  <property fmtid="{D5CDD505-2E9C-101B-9397-08002B2CF9AE}" pid="6" name="MSIP_Label_fc111285-cafa-4fc9-8a9a-bd902089b24f_SiteId">
    <vt:lpwstr>cbc2c381-2f2e-4d93-91d1-506c9316ace7</vt:lpwstr>
  </property>
  <property fmtid="{D5CDD505-2E9C-101B-9397-08002B2CF9AE}" pid="7" name="MSIP_Label_fc111285-cafa-4fc9-8a9a-bd902089b24f_ContentBits">
    <vt:lpwstr>0</vt:lpwstr>
  </property>
  <property fmtid="{D5CDD505-2E9C-101B-9397-08002B2CF9AE}" pid="8" name="ContentTypeId">
    <vt:lpwstr>0x010100D8D3C7E1A789DD42B0D01DE322194289</vt:lpwstr>
  </property>
  <property fmtid="{D5CDD505-2E9C-101B-9397-08002B2CF9AE}" pid="9" name="MSIP_Label_fc111285-cafa-4fc9-8a9a-bd902089b24f_SetDate">
    <vt:lpwstr>2024-07-14T14:28:11Z</vt:lpwstr>
  </property>
  <property fmtid="{D5CDD505-2E9C-101B-9397-08002B2CF9AE}" pid="10" name="ICV">
    <vt:lpwstr>d75cdb4d208841219d2f8f8bda7d64f7</vt:lpwstr>
  </property>
</Properties>
</file>