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2a36b285607a8754/ALCALDIA DE CUCUTA 2026/SAS-MC-002-2026-AREAS ESTRATEGICAS/"/>
    </mc:Choice>
  </mc:AlternateContent>
  <xr:revisionPtr revIDLastSave="0" documentId="8_{C4913332-0F3F-4C2B-A34A-2CF8423F0433}" xr6:coauthVersionLast="47" xr6:coauthVersionMax="47" xr10:uidLastSave="{00000000-0000-0000-0000-000000000000}"/>
  <bookViews>
    <workbookView xWindow="-110" yWindow="-110" windowWidth="19420" windowHeight="10300" firstSheet="1" activeTab="1" xr2:uid="{00000000-000D-0000-FFFF-FFFF00000000}"/>
  </bookViews>
  <sheets>
    <sheet name="opcion 1" sheetId="1" state="hidden" r:id="rId1"/>
    <sheet name="OFERTA AVALUOS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2" i="1" l="1"/>
  <c r="C9" i="1"/>
  <c r="C10" i="1" s="1"/>
  <c r="C11" i="1" s="1"/>
  <c r="G9" i="1"/>
  <c r="G8" i="1"/>
  <c r="G19" i="1"/>
  <c r="G11" i="1" l="1"/>
  <c r="C12" i="1"/>
  <c r="G10" i="1"/>
  <c r="F9" i="6" l="1"/>
  <c r="C21" i="1"/>
  <c r="C18" i="1"/>
  <c r="G18" i="1" s="1"/>
  <c r="G12" i="1"/>
  <c r="G13" i="1" s="1"/>
  <c r="G15" i="1" s="1"/>
  <c r="F15" i="6" l="1"/>
  <c r="G21" i="1"/>
  <c r="C22" i="1"/>
  <c r="G22" i="1" s="1"/>
  <c r="F16" i="6" l="1"/>
  <c r="F17" i="6" s="1"/>
  <c r="G23" i="1"/>
  <c r="G24" i="1" s="1"/>
  <c r="G25" i="1" s="1"/>
  <c r="G26" i="1" s="1"/>
</calcChain>
</file>

<file path=xl/sharedStrings.xml><?xml version="1.0" encoding="utf-8"?>
<sst xmlns="http://schemas.openxmlformats.org/spreadsheetml/2006/main" count="79" uniqueCount="62">
  <si>
    <r>
      <rPr>
        <b/>
        <sz val="7.5"/>
        <rFont val="Arial"/>
        <family val="2"/>
      </rPr>
      <t>DATOS DEL PREDIO</t>
    </r>
  </si>
  <si>
    <r>
      <rPr>
        <b/>
        <sz val="7.5"/>
        <rFont val="Arial"/>
        <family val="2"/>
      </rPr>
      <t>DEPARTAMENTO</t>
    </r>
  </si>
  <si>
    <r>
      <rPr>
        <b/>
        <sz val="7.5"/>
        <rFont val="Arial"/>
        <family val="2"/>
      </rPr>
      <t>MUNICIPIO</t>
    </r>
  </si>
  <si>
    <r>
      <rPr>
        <b/>
        <sz val="7.5"/>
        <rFont val="Arial"/>
        <family val="2"/>
      </rPr>
      <t>MATRICULA INMOBILIARIA</t>
    </r>
  </si>
  <si>
    <r>
      <rPr>
        <b/>
        <sz val="7.5"/>
        <rFont val="Arial"/>
        <family val="2"/>
      </rPr>
      <t>CODIGO CATASTRAL</t>
    </r>
  </si>
  <si>
    <r>
      <rPr>
        <b/>
        <sz val="7.5"/>
        <rFont val="Arial"/>
        <family val="2"/>
      </rPr>
      <t>ÁREA (Ha)</t>
    </r>
  </si>
  <si>
    <r>
      <rPr>
        <b/>
        <sz val="7.5"/>
        <rFont val="Arial"/>
        <family val="2"/>
      </rPr>
      <t>NORTE DE SANTANDER</t>
    </r>
  </si>
  <si>
    <r>
      <rPr>
        <b/>
        <sz val="7.5"/>
        <rFont val="Arial"/>
        <family val="2"/>
      </rPr>
      <t>LA SALINA- ARBOLEDAS</t>
    </r>
  </si>
  <si>
    <r>
      <rPr>
        <b/>
        <sz val="7.5"/>
        <rFont val="Arial"/>
        <family val="2"/>
      </rPr>
      <t>276-3927</t>
    </r>
  </si>
  <si>
    <r>
      <rPr>
        <b/>
        <sz val="7.5"/>
        <rFont val="Arial"/>
        <family val="2"/>
      </rPr>
      <t>LA CONVENCION - CUCUTILLA</t>
    </r>
  </si>
  <si>
    <r>
      <rPr>
        <b/>
        <sz val="7.5"/>
        <rFont val="Arial"/>
        <family val="2"/>
      </rPr>
      <t>260-190511</t>
    </r>
  </si>
  <si>
    <r>
      <rPr>
        <b/>
        <sz val="7.5"/>
        <rFont val="Arial"/>
        <family val="2"/>
      </rPr>
      <t>00-03-0003-0100-000</t>
    </r>
  </si>
  <si>
    <r>
      <rPr>
        <b/>
        <sz val="7.5"/>
        <rFont val="Arial"/>
        <family val="2"/>
      </rPr>
      <t>260-190003</t>
    </r>
  </si>
  <si>
    <r>
      <rPr>
        <b/>
        <sz val="7.5"/>
        <rFont val="Arial"/>
        <family val="2"/>
      </rPr>
      <t>00-03-00003-0080-00</t>
    </r>
  </si>
  <si>
    <r>
      <rPr>
        <b/>
        <sz val="7.5"/>
        <rFont val="Arial"/>
        <family val="2"/>
      </rPr>
      <t>CONCEPTO</t>
    </r>
  </si>
  <si>
    <r>
      <rPr>
        <b/>
        <sz val="7.5"/>
        <rFont val="Arial"/>
        <family val="2"/>
      </rPr>
      <t>CANTIDAD</t>
    </r>
  </si>
  <si>
    <r>
      <rPr>
        <b/>
        <sz val="7.5"/>
        <rFont val="Arial"/>
        <family val="2"/>
      </rPr>
      <t>VALOR</t>
    </r>
  </si>
  <si>
    <r>
      <rPr>
        <b/>
        <sz val="7.5"/>
        <rFont val="Arial"/>
        <family val="2"/>
      </rPr>
      <t xml:space="preserve">PORCENTAJE DE
</t>
    </r>
    <r>
      <rPr>
        <b/>
        <sz val="7.5"/>
        <rFont val="Arial"/>
        <family val="2"/>
      </rPr>
      <t>DEDICACION</t>
    </r>
  </si>
  <si>
    <r>
      <rPr>
        <b/>
        <sz val="7.5"/>
        <rFont val="Arial"/>
        <family val="2"/>
      </rPr>
      <t>TOTAL</t>
    </r>
  </si>
  <si>
    <r>
      <rPr>
        <b/>
        <sz val="7.5"/>
        <rFont val="Arial"/>
        <family val="2"/>
      </rPr>
      <t>TOTAL OTROS GASTOS</t>
    </r>
  </si>
  <si>
    <r>
      <rPr>
        <b/>
        <sz val="7.5"/>
        <rFont val="Arial"/>
        <family val="2"/>
      </rPr>
      <t>TOTAL IVA</t>
    </r>
  </si>
  <si>
    <t>FM</t>
  </si>
  <si>
    <t>SUBTOTAL</t>
  </si>
  <si>
    <t>SUBTOTAL PERSONAL</t>
  </si>
  <si>
    <t>MES</t>
  </si>
  <si>
    <t># PROFESIONALES</t>
  </si>
  <si>
    <t>CARRIZAL-CUCUTILA</t>
  </si>
  <si>
    <t>OTROS COSTOS</t>
  </si>
  <si>
    <t>TRANSPORTE</t>
  </si>
  <si>
    <t xml:space="preserve">SUBTOTAL </t>
  </si>
  <si>
    <t xml:space="preserve">TOTAL </t>
  </si>
  <si>
    <t>UND</t>
  </si>
  <si>
    <t>COMPONENTE TOPOGRAFIA</t>
  </si>
  <si>
    <t>EQUIPOS DE TOPOGRAFIA</t>
  </si>
  <si>
    <t>POSICIONAMIENTO MOJONES</t>
  </si>
  <si>
    <t>OTROS GASTOS</t>
  </si>
  <si>
    <t>UNIDAD</t>
  </si>
  <si>
    <t>PROFESIONALES</t>
  </si>
  <si>
    <t>ESTUDIO TECNICO AMBIENTAL</t>
  </si>
  <si>
    <t>GLB</t>
  </si>
  <si>
    <t>ESTUDIO DE TITULOS Y AVALUO COMERCIAL</t>
  </si>
  <si>
    <t>IVA 19%</t>
  </si>
  <si>
    <t>TOTAL  AVALUO COMERCIAL DE PREDIOS</t>
  </si>
  <si>
    <t>CONCEPTO</t>
  </si>
  <si>
    <t>CANTIDAD</t>
  </si>
  <si>
    <t>TOTAL OTROS GASTOS</t>
  </si>
  <si>
    <t>* Los precios anteriormente señalados contemplan los impuestos y/o estampillas aplicables al contrato.</t>
  </si>
  <si>
    <t>ABOGADO</t>
  </si>
  <si>
    <t>PROFESIONAL TOPOGRAFO</t>
  </si>
  <si>
    <t>PROFESIONAL AMBIENTAL</t>
  </si>
  <si>
    <t>PERSONAL DE APOYO</t>
  </si>
  <si>
    <t xml:space="preserve">ACTIVIDADES PARA EL ESTUDIO </t>
  </si>
  <si>
    <t>PROFESIONAL AVALÚOS</t>
  </si>
  <si>
    <t>EQUIPÓS, PAPELERIA Y DOCUMENTACION</t>
  </si>
  <si>
    <t>INSTALACIÓN DE MOJONES</t>
  </si>
  <si>
    <t>ESTUDIOS Y AVALÚOS EN PREDIOS PRIORIZADOS COMO ÁREAS ESTRATÉGICAS</t>
  </si>
  <si>
    <t>ACCIONES JURIDICAS</t>
  </si>
  <si>
    <t>LEVANTAMIENTO TOPOGRAFICO:</t>
  </si>
  <si>
    <t>VIATICOS Y DEMAS COSTOS</t>
  </si>
  <si>
    <t xml:space="preserve">VALOR </t>
  </si>
  <si>
    <t>VR PARCIAL</t>
  </si>
  <si>
    <t>ESTUDIOS Y AVALÚOS EN PREDIOS PRIORIZADOS COMO ÁREAS ESTRATÉGICAS –
SECRETARIA DE AMBIENTE Y SOSTENIBILIDAD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</si>
</sst>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$\ #,##0"/>
    <numFmt numFmtId="165" formatCode="0.0"/>
    <numFmt numFmtId="166" formatCode="\$\ #,##0.00"/>
  </numFmts>
  <fonts count="12" x14ac:knownFonts="1">
    <font>
      <sz val="10"/>
      <color rgb="FF000000"/>
      <name val="Times New Roman"/>
      <charset val="204"/>
    </font>
    <font>
      <b/>
      <sz val="8.5"/>
      <name val="Arial"/>
      <family val="2"/>
    </font>
    <font>
      <b/>
      <sz val="7.5"/>
      <name val="Arial"/>
      <family val="2"/>
    </font>
    <font>
      <b/>
      <sz val="7.5"/>
      <color rgb="FF000000"/>
      <name val="Arial"/>
      <family val="2"/>
    </font>
    <font>
      <b/>
      <sz val="8.5"/>
      <name val="Arial"/>
      <family val="2"/>
    </font>
    <font>
      <b/>
      <sz val="7.5"/>
      <name val="Arial"/>
      <family val="2"/>
    </font>
    <font>
      <sz val="7.5"/>
      <name val="Arial"/>
      <family val="2"/>
    </font>
    <font>
      <sz val="7.5"/>
      <color rgb="FF000000"/>
      <name val="Arial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9"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shrinkToFit="1"/>
    </xf>
    <xf numFmtId="164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shrinkToFit="1"/>
    </xf>
    <xf numFmtId="164" fontId="7" fillId="0" borderId="1" xfId="0" applyNumberFormat="1" applyFont="1" applyBorder="1" applyAlignment="1">
      <alignment horizontal="center" vertical="center" shrinkToFit="1"/>
    </xf>
    <xf numFmtId="10" fontId="7" fillId="0" borderId="1" xfId="0" applyNumberFormat="1" applyFont="1" applyBorder="1" applyAlignment="1">
      <alignment horizontal="center" vertical="center" shrinkToFit="1"/>
    </xf>
    <xf numFmtId="2" fontId="7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center" vertical="center" shrinkToFit="1"/>
    </xf>
    <xf numFmtId="0" fontId="2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 vertical="top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shrinkToFit="1"/>
    </xf>
    <xf numFmtId="164" fontId="8" fillId="0" borderId="1" xfId="0" applyNumberFormat="1" applyFont="1" applyBorder="1" applyAlignment="1">
      <alignment horizontal="center" vertical="center" shrinkToFit="1"/>
    </xf>
    <xf numFmtId="1" fontId="8" fillId="0" borderId="1" xfId="0" applyNumberFormat="1" applyFont="1" applyBorder="1" applyAlignment="1">
      <alignment horizontal="center" vertical="center" shrinkToFit="1"/>
    </xf>
    <xf numFmtId="0" fontId="8" fillId="0" borderId="0" xfId="0" applyFont="1" applyAlignment="1">
      <alignment vertical="top"/>
    </xf>
    <xf numFmtId="166" fontId="8" fillId="0" borderId="1" xfId="0" applyNumberFormat="1" applyFont="1" applyBorder="1" applyAlignment="1">
      <alignment horizontal="center" vertical="center" shrinkToFit="1"/>
    </xf>
    <xf numFmtId="166" fontId="9" fillId="0" borderId="1" xfId="0" applyNumberFormat="1" applyFont="1" applyBorder="1" applyAlignment="1">
      <alignment horizontal="center" vertical="center" shrinkToFit="1"/>
    </xf>
    <xf numFmtId="0" fontId="8" fillId="4" borderId="10" xfId="0" applyFont="1" applyFill="1" applyBorder="1" applyAlignment="1">
      <alignment horizontal="left" vertical="center"/>
    </xf>
    <xf numFmtId="164" fontId="9" fillId="4" borderId="1" xfId="0" applyNumberFormat="1" applyFont="1" applyFill="1" applyBorder="1" applyAlignment="1">
      <alignment horizontal="center" vertical="center" shrinkToFit="1"/>
    </xf>
    <xf numFmtId="166" fontId="9" fillId="4" borderId="1" xfId="0" applyNumberFormat="1" applyFont="1" applyFill="1" applyBorder="1" applyAlignment="1">
      <alignment horizontal="center" vertical="center" shrinkToFit="1"/>
    </xf>
    <xf numFmtId="0" fontId="8" fillId="4" borderId="10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vertical="center" wrapText="1"/>
    </xf>
    <xf numFmtId="166" fontId="10" fillId="4" borderId="4" xfId="0" applyNumberFormat="1" applyFont="1" applyFill="1" applyBorder="1" applyAlignment="1">
      <alignment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right" vertical="center" wrapText="1"/>
    </xf>
    <xf numFmtId="0" fontId="10" fillId="4" borderId="3" xfId="0" applyFont="1" applyFill="1" applyBorder="1" applyAlignment="1">
      <alignment horizontal="right" vertical="center" wrapText="1"/>
    </xf>
    <xf numFmtId="0" fontId="10" fillId="4" borderId="4" xfId="0" applyFont="1" applyFill="1" applyBorder="1" applyAlignment="1">
      <alignment horizontal="right" vertical="center" wrapText="1"/>
    </xf>
    <xf numFmtId="0" fontId="10" fillId="0" borderId="14" xfId="0" applyFont="1" applyBorder="1" applyAlignment="1">
      <alignment horizontal="right" vertical="center" wrapText="1"/>
    </xf>
    <xf numFmtId="0" fontId="10" fillId="0" borderId="3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left" vertical="center" wrapText="1"/>
    </xf>
    <xf numFmtId="0" fontId="10" fillId="4" borderId="11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left" vertical="center" wrapText="1" indent="4"/>
    </xf>
    <xf numFmtId="0" fontId="2" fillId="0" borderId="6" xfId="0" applyFont="1" applyBorder="1" applyAlignment="1">
      <alignment horizontal="left" vertical="center" wrapText="1" indent="4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right" vertical="center" wrapText="1"/>
    </xf>
    <xf numFmtId="0" fontId="5" fillId="2" borderId="3" xfId="0" applyFont="1" applyFill="1" applyBorder="1" applyAlignment="1">
      <alignment horizontal="right" vertical="center" wrapText="1"/>
    </xf>
    <xf numFmtId="0" fontId="5" fillId="2" borderId="4" xfId="0" applyFont="1" applyFill="1" applyBorder="1" applyAlignment="1">
      <alignment horizontal="right" vertical="center" wrapText="1"/>
    </xf>
    <xf numFmtId="10" fontId="3" fillId="0" borderId="2" xfId="0" applyNumberFormat="1" applyFont="1" applyBorder="1" applyAlignment="1">
      <alignment horizontal="right" vertical="center" shrinkToFit="1"/>
    </xf>
    <xf numFmtId="10" fontId="3" fillId="0" borderId="3" xfId="0" applyNumberFormat="1" applyFont="1" applyBorder="1" applyAlignment="1">
      <alignment horizontal="right" vertical="center" shrinkToFit="1"/>
    </xf>
    <xf numFmtId="10" fontId="3" fillId="0" borderId="4" xfId="0" applyNumberFormat="1" applyFont="1" applyBorder="1" applyAlignment="1">
      <alignment horizontal="right" vertical="center" shrinkToFi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EAF37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opLeftCell="A2" zoomScale="115" zoomScaleNormal="115" workbookViewId="0">
      <selection activeCell="A2" sqref="A2:A5"/>
    </sheetView>
  </sheetViews>
  <sheetFormatPr baseColWidth="10" defaultColWidth="9.296875" defaultRowHeight="13" x14ac:dyDescent="0.3"/>
  <cols>
    <col min="1" max="1" width="36.296875" customWidth="1"/>
    <col min="2" max="2" width="11" customWidth="1"/>
    <col min="3" max="3" width="10.796875" style="6" customWidth="1"/>
    <col min="4" max="4" width="16" style="6" customWidth="1"/>
    <col min="5" max="5" width="16.09765625" customWidth="1"/>
    <col min="6" max="6" width="18.3984375" customWidth="1"/>
    <col min="7" max="7" width="12.09765625" customWidth="1"/>
  </cols>
  <sheetData>
    <row r="1" spans="1:7" ht="14.4" customHeight="1" x14ac:dyDescent="0.3">
      <c r="A1" s="55" t="s">
        <v>55</v>
      </c>
      <c r="B1" s="56"/>
      <c r="C1" s="56"/>
      <c r="D1" s="56"/>
      <c r="E1" s="56"/>
      <c r="F1" s="56"/>
      <c r="G1" s="57"/>
    </row>
    <row r="2" spans="1:7" ht="21" customHeight="1" x14ac:dyDescent="0.3">
      <c r="A2" s="58" t="s">
        <v>0</v>
      </c>
      <c r="B2" s="8" t="s">
        <v>1</v>
      </c>
      <c r="C2" s="75" t="s">
        <v>2</v>
      </c>
      <c r="D2" s="76"/>
      <c r="E2" s="8" t="s">
        <v>3</v>
      </c>
      <c r="F2" s="8" t="s">
        <v>4</v>
      </c>
      <c r="G2" s="8" t="s">
        <v>5</v>
      </c>
    </row>
    <row r="3" spans="1:7" ht="13.5" customHeight="1" x14ac:dyDescent="0.3">
      <c r="A3" s="59"/>
      <c r="B3" s="63" t="s">
        <v>6</v>
      </c>
      <c r="C3" s="71" t="s">
        <v>7</v>
      </c>
      <c r="D3" s="72"/>
      <c r="E3" s="1" t="s">
        <v>8</v>
      </c>
      <c r="F3" s="4"/>
      <c r="G3" s="2">
        <v>318</v>
      </c>
    </row>
    <row r="4" spans="1:7" ht="13.5" customHeight="1" x14ac:dyDescent="0.3">
      <c r="A4" s="59"/>
      <c r="B4" s="64"/>
      <c r="C4" s="71" t="s">
        <v>9</v>
      </c>
      <c r="D4" s="72"/>
      <c r="E4" s="1" t="s">
        <v>10</v>
      </c>
      <c r="F4" s="1" t="s">
        <v>11</v>
      </c>
      <c r="G4" s="2">
        <v>160</v>
      </c>
    </row>
    <row r="5" spans="1:7" ht="13.5" customHeight="1" x14ac:dyDescent="0.3">
      <c r="A5" s="59"/>
      <c r="B5" s="64"/>
      <c r="C5" s="73" t="s">
        <v>26</v>
      </c>
      <c r="D5" s="74"/>
      <c r="E5" s="17" t="s">
        <v>12</v>
      </c>
      <c r="F5" s="17" t="s">
        <v>13</v>
      </c>
      <c r="G5" s="18">
        <v>538</v>
      </c>
    </row>
    <row r="6" spans="1:7" s="16" customFormat="1" ht="13.5" customHeight="1" x14ac:dyDescent="0.3">
      <c r="A6" s="80" t="s">
        <v>37</v>
      </c>
      <c r="B6" s="81"/>
      <c r="C6" s="81"/>
      <c r="D6" s="81"/>
      <c r="E6" s="81"/>
      <c r="F6" s="81"/>
      <c r="G6" s="81"/>
    </row>
    <row r="7" spans="1:7" s="5" customFormat="1" ht="22.4" customHeight="1" x14ac:dyDescent="0.3">
      <c r="A7" s="19" t="s">
        <v>14</v>
      </c>
      <c r="B7" s="20" t="s">
        <v>36</v>
      </c>
      <c r="C7" s="19" t="s">
        <v>15</v>
      </c>
      <c r="D7" s="20" t="s">
        <v>25</v>
      </c>
      <c r="E7" s="19" t="s">
        <v>16</v>
      </c>
      <c r="F7" s="21" t="s">
        <v>17</v>
      </c>
      <c r="G7" s="19" t="s">
        <v>18</v>
      </c>
    </row>
    <row r="8" spans="1:7" s="5" customFormat="1" ht="14.4" customHeight="1" x14ac:dyDescent="0.3">
      <c r="A8" s="14" t="s">
        <v>47</v>
      </c>
      <c r="B8" s="9" t="s">
        <v>24</v>
      </c>
      <c r="C8" s="13">
        <v>1.5</v>
      </c>
      <c r="D8" s="10">
        <v>1</v>
      </c>
      <c r="E8" s="11">
        <v>4000000</v>
      </c>
      <c r="F8" s="12">
        <v>1</v>
      </c>
      <c r="G8" s="11">
        <f>+E8*F8*C8*D8</f>
        <v>6000000</v>
      </c>
    </row>
    <row r="9" spans="1:7" s="5" customFormat="1" ht="14.9" customHeight="1" x14ac:dyDescent="0.3">
      <c r="A9" s="14" t="s">
        <v>48</v>
      </c>
      <c r="B9" s="9" t="s">
        <v>24</v>
      </c>
      <c r="C9" s="13">
        <f>+C8</f>
        <v>1.5</v>
      </c>
      <c r="D9" s="10">
        <v>1</v>
      </c>
      <c r="E9" s="11">
        <v>3200000</v>
      </c>
      <c r="F9" s="12">
        <v>1</v>
      </c>
      <c r="G9" s="11">
        <f t="shared" ref="G9:G11" si="0">+E9*F9*C9*D9</f>
        <v>4800000</v>
      </c>
    </row>
    <row r="10" spans="1:7" s="5" customFormat="1" ht="14.4" customHeight="1" x14ac:dyDescent="0.3">
      <c r="A10" s="14" t="s">
        <v>49</v>
      </c>
      <c r="B10" s="9" t="s">
        <v>24</v>
      </c>
      <c r="C10" s="13">
        <f>+C9</f>
        <v>1.5</v>
      </c>
      <c r="D10" s="10">
        <v>1</v>
      </c>
      <c r="E10" s="11">
        <v>3200000</v>
      </c>
      <c r="F10" s="12">
        <v>1</v>
      </c>
      <c r="G10" s="11">
        <f t="shared" si="0"/>
        <v>4800000</v>
      </c>
    </row>
    <row r="11" spans="1:7" s="5" customFormat="1" ht="15" customHeight="1" x14ac:dyDescent="0.3">
      <c r="A11" s="14" t="s">
        <v>52</v>
      </c>
      <c r="B11" s="9" t="s">
        <v>24</v>
      </c>
      <c r="C11" s="13">
        <f>+C10</f>
        <v>1.5</v>
      </c>
      <c r="D11" s="10">
        <v>1</v>
      </c>
      <c r="E11" s="11">
        <v>3200000</v>
      </c>
      <c r="F11" s="12">
        <v>1</v>
      </c>
      <c r="G11" s="11">
        <f t="shared" si="0"/>
        <v>4800000</v>
      </c>
    </row>
    <row r="12" spans="1:7" s="5" customFormat="1" ht="14.4" customHeight="1" x14ac:dyDescent="0.3">
      <c r="A12" s="14" t="s">
        <v>50</v>
      </c>
      <c r="B12" s="9" t="s">
        <v>24</v>
      </c>
      <c r="C12" s="13">
        <f>+C11</f>
        <v>1.5</v>
      </c>
      <c r="D12" s="10">
        <v>1</v>
      </c>
      <c r="E12" s="11">
        <v>2000000</v>
      </c>
      <c r="F12" s="12">
        <v>1</v>
      </c>
      <c r="G12" s="11">
        <f>+E12*F12*C12*D12</f>
        <v>3000000</v>
      </c>
    </row>
    <row r="13" spans="1:7" s="5" customFormat="1" ht="14.9" customHeight="1" x14ac:dyDescent="0.3">
      <c r="A13" s="65" t="s">
        <v>22</v>
      </c>
      <c r="B13" s="66"/>
      <c r="C13" s="66"/>
      <c r="D13" s="66"/>
      <c r="E13" s="66"/>
      <c r="F13" s="67"/>
      <c r="G13" s="15">
        <f>SUM(G8:G12)</f>
        <v>23400000</v>
      </c>
    </row>
    <row r="14" spans="1:7" s="5" customFormat="1" ht="14.9" customHeight="1" x14ac:dyDescent="0.3">
      <c r="A14" s="68" t="s">
        <v>21</v>
      </c>
      <c r="B14" s="69"/>
      <c r="C14" s="69"/>
      <c r="D14" s="69"/>
      <c r="E14" s="69"/>
      <c r="F14" s="70"/>
      <c r="G14" s="13">
        <v>2.2000000000000002</v>
      </c>
    </row>
    <row r="15" spans="1:7" s="5" customFormat="1" ht="14.9" customHeight="1" x14ac:dyDescent="0.3">
      <c r="A15" s="65" t="s">
        <v>23</v>
      </c>
      <c r="B15" s="66"/>
      <c r="C15" s="66"/>
      <c r="D15" s="66"/>
      <c r="E15" s="66"/>
      <c r="F15" s="67"/>
      <c r="G15" s="15">
        <f>+G13*G14</f>
        <v>51480000.000000007</v>
      </c>
    </row>
    <row r="16" spans="1:7" s="5" customFormat="1" ht="14.9" customHeight="1" x14ac:dyDescent="0.3">
      <c r="A16" s="77" t="s">
        <v>27</v>
      </c>
      <c r="B16" s="78"/>
      <c r="C16" s="78"/>
      <c r="D16" s="78"/>
      <c r="E16" s="78"/>
      <c r="F16" s="78"/>
      <c r="G16" s="79"/>
    </row>
    <row r="17" spans="1:7" s="5" customFormat="1" ht="14.4" customHeight="1" x14ac:dyDescent="0.3">
      <c r="A17" s="60" t="s">
        <v>32</v>
      </c>
      <c r="B17" s="61"/>
      <c r="C17" s="61"/>
      <c r="D17" s="61"/>
      <c r="E17" s="61"/>
      <c r="F17" s="61"/>
      <c r="G17" s="62"/>
    </row>
    <row r="18" spans="1:7" s="5" customFormat="1" ht="14.4" customHeight="1" x14ac:dyDescent="0.3">
      <c r="A18" s="14" t="s">
        <v>33</v>
      </c>
      <c r="B18" s="9" t="s">
        <v>24</v>
      </c>
      <c r="C18" s="13">
        <f>+C12</f>
        <v>1.5</v>
      </c>
      <c r="D18" s="10"/>
      <c r="E18" s="11">
        <v>4000000</v>
      </c>
      <c r="F18" s="12">
        <v>1</v>
      </c>
      <c r="G18" s="11">
        <f>+C18*E18*F18</f>
        <v>6000000</v>
      </c>
    </row>
    <row r="19" spans="1:7" s="5" customFormat="1" ht="14.4" customHeight="1" x14ac:dyDescent="0.3">
      <c r="A19" s="14" t="s">
        <v>34</v>
      </c>
      <c r="B19" s="9" t="s">
        <v>31</v>
      </c>
      <c r="C19" s="10">
        <v>20</v>
      </c>
      <c r="D19" s="10"/>
      <c r="E19" s="11">
        <v>250000</v>
      </c>
      <c r="F19" s="12">
        <v>1</v>
      </c>
      <c r="G19" s="11">
        <f>+C19*E19*F19</f>
        <v>5000000</v>
      </c>
    </row>
    <row r="20" spans="1:7" s="5" customFormat="1" ht="14.4" customHeight="1" x14ac:dyDescent="0.3">
      <c r="A20" s="60" t="s">
        <v>35</v>
      </c>
      <c r="B20" s="61"/>
      <c r="C20" s="61"/>
      <c r="D20" s="61"/>
      <c r="E20" s="61"/>
      <c r="F20" s="61"/>
      <c r="G20" s="62"/>
    </row>
    <row r="21" spans="1:7" s="5" customFormat="1" ht="14.4" customHeight="1" x14ac:dyDescent="0.3">
      <c r="A21" s="14" t="s">
        <v>28</v>
      </c>
      <c r="B21" s="9" t="s">
        <v>24</v>
      </c>
      <c r="C21" s="13">
        <f>+C12</f>
        <v>1.5</v>
      </c>
      <c r="D21" s="10"/>
      <c r="E21" s="11">
        <v>8000000</v>
      </c>
      <c r="F21" s="12">
        <v>1</v>
      </c>
      <c r="G21" s="11">
        <f>+C21*E21*F21</f>
        <v>12000000</v>
      </c>
    </row>
    <row r="22" spans="1:7" s="5" customFormat="1" ht="18" customHeight="1" x14ac:dyDescent="0.3">
      <c r="A22" s="14" t="s">
        <v>53</v>
      </c>
      <c r="B22" s="9" t="str">
        <f>+B12</f>
        <v>MES</v>
      </c>
      <c r="C22" s="13">
        <f>+C21</f>
        <v>1.5</v>
      </c>
      <c r="D22" s="10"/>
      <c r="E22" s="11">
        <v>1000000</v>
      </c>
      <c r="F22" s="12">
        <v>1</v>
      </c>
      <c r="G22" s="11">
        <f t="shared" ref="G22" si="1">+C22*E22*F22</f>
        <v>1500000</v>
      </c>
    </row>
    <row r="23" spans="1:7" s="5" customFormat="1" ht="14.4" customHeight="1" x14ac:dyDescent="0.3">
      <c r="A23" s="87" t="s">
        <v>19</v>
      </c>
      <c r="B23" s="85"/>
      <c r="C23" s="85"/>
      <c r="D23" s="85"/>
      <c r="E23" s="85"/>
      <c r="F23" s="86"/>
      <c r="G23" s="15">
        <f>SUM(G17:G22)</f>
        <v>24500000</v>
      </c>
    </row>
    <row r="24" spans="1:7" s="5" customFormat="1" ht="14.4" customHeight="1" x14ac:dyDescent="0.3">
      <c r="A24" s="88" t="s">
        <v>29</v>
      </c>
      <c r="B24" s="83"/>
      <c r="C24" s="83"/>
      <c r="D24" s="83"/>
      <c r="E24" s="83"/>
      <c r="F24" s="84"/>
      <c r="G24" s="3">
        <f>+G23+G15</f>
        <v>75980000</v>
      </c>
    </row>
    <row r="25" spans="1:7" s="5" customFormat="1" ht="14.9" customHeight="1" x14ac:dyDescent="0.3">
      <c r="A25" s="82" t="s">
        <v>20</v>
      </c>
      <c r="B25" s="83"/>
      <c r="C25" s="83"/>
      <c r="D25" s="83"/>
      <c r="E25" s="83"/>
      <c r="F25" s="84"/>
      <c r="G25" s="3">
        <f>ROUND(G24*19%,0)</f>
        <v>14436200</v>
      </c>
    </row>
    <row r="26" spans="1:7" s="5" customFormat="1" ht="14.4" customHeight="1" x14ac:dyDescent="0.3">
      <c r="A26" s="65" t="s">
        <v>30</v>
      </c>
      <c r="B26" s="85"/>
      <c r="C26" s="85"/>
      <c r="D26" s="85"/>
      <c r="E26" s="85"/>
      <c r="F26" s="86"/>
      <c r="G26" s="15">
        <f>+G24+G25</f>
        <v>90416200</v>
      </c>
    </row>
    <row r="27" spans="1:7" s="5" customFormat="1" x14ac:dyDescent="0.3">
      <c r="C27" s="7"/>
      <c r="D27" s="7"/>
    </row>
    <row r="30" spans="1:7" x14ac:dyDescent="0.3">
      <c r="A30" t="s">
        <v>46</v>
      </c>
    </row>
  </sheetData>
  <mergeCells count="18">
    <mergeCell ref="A25:F25"/>
    <mergeCell ref="A26:F26"/>
    <mergeCell ref="A20:G20"/>
    <mergeCell ref="A23:F23"/>
    <mergeCell ref="A24:F24"/>
    <mergeCell ref="A1:G1"/>
    <mergeCell ref="A2:A5"/>
    <mergeCell ref="A17:G17"/>
    <mergeCell ref="B3:B5"/>
    <mergeCell ref="A13:F13"/>
    <mergeCell ref="A15:F15"/>
    <mergeCell ref="A14:F14"/>
    <mergeCell ref="C4:D4"/>
    <mergeCell ref="C5:D5"/>
    <mergeCell ref="C3:D3"/>
    <mergeCell ref="C2:D2"/>
    <mergeCell ref="A16:G16"/>
    <mergeCell ref="A6:G6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27953-182E-4A16-ADC2-6DCEFA6AB516}">
  <dimension ref="A1:F19"/>
  <sheetViews>
    <sheetView tabSelected="1" zoomScale="130" zoomScaleNormal="130" workbookViewId="0">
      <selection activeCell="H7" sqref="H7"/>
    </sheetView>
  </sheetViews>
  <sheetFormatPr baseColWidth="10" defaultColWidth="9.296875" defaultRowHeight="13" x14ac:dyDescent="0.3"/>
  <cols>
    <col min="1" max="1" width="9.296875" style="22"/>
    <col min="2" max="2" width="40.3984375" style="22" customWidth="1"/>
    <col min="3" max="3" width="14.69921875" style="22" customWidth="1"/>
    <col min="4" max="4" width="13.296875" style="23" customWidth="1"/>
    <col min="5" max="5" width="19.296875" style="22" customWidth="1"/>
    <col min="6" max="6" width="18.09765625" style="22" customWidth="1"/>
  </cols>
  <sheetData>
    <row r="1" spans="1:6" ht="28.5" customHeight="1" x14ac:dyDescent="0.3">
      <c r="A1" s="52" t="s">
        <v>61</v>
      </c>
      <c r="B1" s="52"/>
      <c r="C1" s="52"/>
      <c r="D1" s="52"/>
      <c r="E1" s="52"/>
      <c r="F1" s="52"/>
    </row>
    <row r="2" spans="1:6" ht="6.75" customHeight="1" x14ac:dyDescent="0.3"/>
    <row r="3" spans="1:6" s="16" customFormat="1" ht="17.25" customHeight="1" x14ac:dyDescent="0.3">
      <c r="A3" s="43">
        <v>1</v>
      </c>
      <c r="B3" s="53" t="s">
        <v>51</v>
      </c>
      <c r="C3" s="54"/>
      <c r="D3" s="54"/>
      <c r="E3" s="54"/>
      <c r="F3" s="53"/>
    </row>
    <row r="4" spans="1:6" s="5" customFormat="1" ht="30.75" customHeight="1" x14ac:dyDescent="0.3">
      <c r="A4" s="39"/>
      <c r="B4" s="44" t="s">
        <v>43</v>
      </c>
      <c r="C4" s="45" t="s">
        <v>36</v>
      </c>
      <c r="D4" s="45" t="s">
        <v>44</v>
      </c>
      <c r="E4" s="45" t="s">
        <v>59</v>
      </c>
      <c r="F4" s="45" t="s">
        <v>60</v>
      </c>
    </row>
    <row r="5" spans="1:6" s="5" customFormat="1" ht="24.75" customHeight="1" x14ac:dyDescent="0.3">
      <c r="A5" s="24">
        <v>1.01</v>
      </c>
      <c r="B5" s="28" t="s">
        <v>38</v>
      </c>
      <c r="C5" s="29" t="s">
        <v>31</v>
      </c>
      <c r="D5" s="30">
        <v>1</v>
      </c>
      <c r="E5" s="31"/>
      <c r="F5" s="34"/>
    </row>
    <row r="6" spans="1:6" s="5" customFormat="1" ht="22.5" customHeight="1" x14ac:dyDescent="0.3">
      <c r="A6" s="24">
        <v>1.02</v>
      </c>
      <c r="B6" s="28" t="s">
        <v>40</v>
      </c>
      <c r="C6" s="29" t="s">
        <v>31</v>
      </c>
      <c r="D6" s="30">
        <v>1</v>
      </c>
      <c r="E6" s="31"/>
      <c r="F6" s="34"/>
    </row>
    <row r="7" spans="1:6" s="5" customFormat="1" ht="28.5" customHeight="1" x14ac:dyDescent="0.3">
      <c r="A7" s="24">
        <v>1.03</v>
      </c>
      <c r="B7" s="28" t="s">
        <v>57</v>
      </c>
      <c r="C7" s="29" t="s">
        <v>31</v>
      </c>
      <c r="D7" s="30">
        <v>1</v>
      </c>
      <c r="E7" s="31"/>
      <c r="F7" s="34"/>
    </row>
    <row r="8" spans="1:6" s="5" customFormat="1" ht="26.25" customHeight="1" x14ac:dyDescent="0.3">
      <c r="A8" s="24">
        <v>1.04</v>
      </c>
      <c r="B8" s="28" t="s">
        <v>56</v>
      </c>
      <c r="C8" s="29" t="s">
        <v>31</v>
      </c>
      <c r="D8" s="30">
        <v>1</v>
      </c>
      <c r="E8" s="31"/>
      <c r="F8" s="34"/>
    </row>
    <row r="9" spans="1:6" s="5" customFormat="1" ht="24.75" customHeight="1" x14ac:dyDescent="0.3">
      <c r="A9" s="39"/>
      <c r="B9" s="47" t="s">
        <v>22</v>
      </c>
      <c r="C9" s="47"/>
      <c r="D9" s="47"/>
      <c r="E9" s="37"/>
      <c r="F9" s="38">
        <f>SUM(F5:F8)</f>
        <v>0</v>
      </c>
    </row>
    <row r="10" spans="1:6" s="5" customFormat="1" ht="17.25" customHeight="1" x14ac:dyDescent="0.3">
      <c r="A10" s="40">
        <v>2</v>
      </c>
      <c r="B10" s="41" t="s">
        <v>35</v>
      </c>
      <c r="C10" s="41"/>
      <c r="D10" s="41"/>
      <c r="E10" s="41"/>
      <c r="F10" s="42"/>
    </row>
    <row r="11" spans="1:6" s="5" customFormat="1" ht="18.75" customHeight="1" x14ac:dyDescent="0.3">
      <c r="A11" s="24">
        <v>2.0099999999999998</v>
      </c>
      <c r="B11" s="28" t="s">
        <v>53</v>
      </c>
      <c r="C11" s="29" t="s">
        <v>39</v>
      </c>
      <c r="D11" s="32">
        <v>1</v>
      </c>
      <c r="E11" s="31"/>
      <c r="F11" s="34"/>
    </row>
    <row r="12" spans="1:6" s="5" customFormat="1" ht="18.75" customHeight="1" x14ac:dyDescent="0.3">
      <c r="A12" s="24">
        <v>2.02</v>
      </c>
      <c r="B12" s="28" t="s">
        <v>54</v>
      </c>
      <c r="C12" s="29" t="s">
        <v>31</v>
      </c>
      <c r="D12" s="32">
        <v>20</v>
      </c>
      <c r="E12" s="31"/>
      <c r="F12" s="34"/>
    </row>
    <row r="13" spans="1:6" s="5" customFormat="1" ht="19.5" customHeight="1" x14ac:dyDescent="0.3">
      <c r="A13" s="24">
        <v>2.02</v>
      </c>
      <c r="B13" s="28" t="s">
        <v>58</v>
      </c>
      <c r="C13" s="29" t="s">
        <v>39</v>
      </c>
      <c r="D13" s="32">
        <v>1</v>
      </c>
      <c r="E13" s="31"/>
      <c r="F13" s="34"/>
    </row>
    <row r="14" spans="1:6" s="5" customFormat="1" ht="21.75" customHeight="1" x14ac:dyDescent="0.3">
      <c r="A14" s="36"/>
      <c r="B14" s="46" t="s">
        <v>45</v>
      </c>
      <c r="C14" s="47"/>
      <c r="D14" s="47"/>
      <c r="E14" s="48"/>
      <c r="F14" s="38"/>
    </row>
    <row r="15" spans="1:6" s="5" customFormat="1" ht="21.75" customHeight="1" x14ac:dyDescent="0.3">
      <c r="A15" s="25"/>
      <c r="B15" s="49" t="s">
        <v>29</v>
      </c>
      <c r="C15" s="50"/>
      <c r="D15" s="50"/>
      <c r="E15" s="51"/>
      <c r="F15" s="35">
        <f>+F9+F14</f>
        <v>0</v>
      </c>
    </row>
    <row r="16" spans="1:6" s="5" customFormat="1" ht="21.75" customHeight="1" x14ac:dyDescent="0.3">
      <c r="A16" s="25"/>
      <c r="B16" s="49" t="s">
        <v>41</v>
      </c>
      <c r="C16" s="50"/>
      <c r="D16" s="50"/>
      <c r="E16" s="51"/>
      <c r="F16" s="35">
        <f>ROUND(F15*19%,0)</f>
        <v>0</v>
      </c>
    </row>
    <row r="17" spans="1:6" s="5" customFormat="1" ht="21.75" customHeight="1" x14ac:dyDescent="0.3">
      <c r="A17" s="36"/>
      <c r="B17" s="46" t="s">
        <v>42</v>
      </c>
      <c r="C17" s="47"/>
      <c r="D17" s="47"/>
      <c r="E17" s="48"/>
      <c r="F17" s="37">
        <f>+F15+F16</f>
        <v>0</v>
      </c>
    </row>
    <row r="18" spans="1:6" s="5" customFormat="1" x14ac:dyDescent="0.3">
      <c r="A18" s="26"/>
      <c r="B18" s="26"/>
      <c r="C18" s="26"/>
      <c r="D18" s="27"/>
      <c r="E18" s="26"/>
      <c r="F18" s="26"/>
    </row>
    <row r="19" spans="1:6" x14ac:dyDescent="0.3">
      <c r="E19" s="33"/>
    </row>
  </sheetData>
  <mergeCells count="7">
    <mergeCell ref="B17:E17"/>
    <mergeCell ref="B16:E16"/>
    <mergeCell ref="A1:F1"/>
    <mergeCell ref="B3:F3"/>
    <mergeCell ref="B9:D9"/>
    <mergeCell ref="B15:E15"/>
    <mergeCell ref="B14:E14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opcion 1</vt:lpstr>
      <vt:lpstr>OFERTA AVALUOS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Shirly Gomez</cp:lastModifiedBy>
  <cp:lastPrinted>2025-02-28T21:34:20Z</cp:lastPrinted>
  <dcterms:created xsi:type="dcterms:W3CDTF">2025-02-26T01:09:02Z</dcterms:created>
  <dcterms:modified xsi:type="dcterms:W3CDTF">2026-09-22T20:01:46Z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2025-02-24T00:00:00Z</vt:filetime>
  </property>
  <property fmtid="{D5CDD505-2E9C-101B-9397-08002B2CF9AE}" pid="3" name="Creator">
    <vt:lpwstr>Microsoft® Excel® 2016</vt:lpwstr>
  </property>
  <property fmtid="{D5CDD505-2E9C-101B-9397-08002B2CF9AE}" pid="4" name="LastSaved">
    <vt:filetime>2025-02-26T00:00:00Z</vt:filetime>
  </property>
  <property fmtid="{D5CDD505-2E9C-101B-9397-08002B2CF9AE}" pid="5" name="Producer">
    <vt:lpwstr>Microsoft® Excel® 2016</vt:lpwstr>
  </property>
</Properties>
</file>