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Miguel\OneDrive\Desktop\SENA - 2026\MINIMA CUANTIA\3 - PLANTAS ELECTRICAS\"/>
    </mc:Choice>
  </mc:AlternateContent>
  <xr:revisionPtr revIDLastSave="0" documentId="13_ncr:1_{48BF2DA9-B2BC-4109-8CBE-04C58DB94858}" xr6:coauthVersionLast="47" xr6:coauthVersionMax="47" xr10:uidLastSave="{00000000-0000-0000-0000-000000000000}"/>
  <bookViews>
    <workbookView xWindow="-108" yWindow="-108" windowWidth="23256" windowHeight="12456" xr2:uid="{00000000-000D-0000-FFFF-FFFF00000000}"/>
  </bookViews>
  <sheets>
    <sheet name="PLANTAS" sheetId="15" r:id="rId1"/>
    <sheet name="FOTOVOLTAICO" sheetId="14" r:id="rId2"/>
    <sheet name="MMTO GENERAL" sheetId="13" r:id="rId3"/>
    <sheet name="CONTROL" sheetId="16" r:id="rId4"/>
  </sheets>
  <calcPr calcId="191029"/>
  <webPublishing codePag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 i="16" l="1"/>
  <c r="J7" i="15"/>
  <c r="K7" i="15" s="1"/>
  <c r="L7" i="15" s="1"/>
  <c r="J6" i="15"/>
  <c r="K6" i="15" s="1"/>
  <c r="L6" i="15" s="1"/>
  <c r="J5" i="15"/>
  <c r="K5" i="15" s="1"/>
  <c r="L5" i="15" s="1"/>
  <c r="J4" i="15"/>
  <c r="K4" i="15" s="1"/>
  <c r="L4" i="15" s="1"/>
  <c r="J3" i="15"/>
  <c r="K3" i="15" s="1"/>
  <c r="L3" i="15" s="1"/>
  <c r="L2" i="15"/>
  <c r="K2" i="15"/>
  <c r="J2" i="15"/>
  <c r="H21" i="13"/>
  <c r="I21" i="13" s="1"/>
  <c r="J21" i="13" s="1"/>
  <c r="H20" i="13"/>
  <c r="I20" i="13" s="1"/>
  <c r="J20" i="13" s="1"/>
  <c r="H19" i="13"/>
  <c r="I19" i="13" s="1"/>
  <c r="J19" i="13" s="1"/>
  <c r="H18" i="13"/>
  <c r="I18" i="13" s="1"/>
  <c r="J18" i="13" s="1"/>
  <c r="H17" i="13"/>
  <c r="I17" i="13" s="1"/>
  <c r="J17" i="13" s="1"/>
  <c r="H16" i="13"/>
  <c r="I16" i="13" s="1"/>
  <c r="J16" i="13" s="1"/>
  <c r="H15" i="13"/>
  <c r="I15" i="13" s="1"/>
  <c r="J15" i="13" s="1"/>
  <c r="H14" i="13"/>
  <c r="I14" i="13" s="1"/>
  <c r="J14" i="13" s="1"/>
  <c r="H13" i="13"/>
  <c r="I13" i="13" s="1"/>
  <c r="J13" i="13" s="1"/>
  <c r="H12" i="13"/>
  <c r="I12" i="13" s="1"/>
  <c r="J12" i="13" s="1"/>
  <c r="H11" i="13"/>
  <c r="I11" i="13" s="1"/>
  <c r="J11" i="13" s="1"/>
  <c r="H10" i="13"/>
  <c r="I10" i="13" s="1"/>
  <c r="J10" i="13" s="1"/>
  <c r="H9" i="13"/>
  <c r="I9" i="13" s="1"/>
  <c r="J9" i="13" s="1"/>
  <c r="H8" i="13"/>
  <c r="I8" i="13" s="1"/>
  <c r="J8" i="13" s="1"/>
  <c r="H7" i="13"/>
  <c r="I7" i="13" s="1"/>
  <c r="J7" i="13" s="1"/>
  <c r="H6" i="13"/>
  <c r="I6" i="13" s="1"/>
  <c r="J6" i="13" s="1"/>
  <c r="H5" i="13"/>
  <c r="I5" i="13" s="1"/>
  <c r="J5" i="13" s="1"/>
  <c r="H4" i="13"/>
  <c r="I4" i="13" s="1"/>
  <c r="J4" i="13" s="1"/>
  <c r="H3" i="13"/>
  <c r="I3" i="13" s="1"/>
  <c r="J3" i="13" s="1"/>
  <c r="H2" i="13"/>
  <c r="I2" i="13" s="1"/>
  <c r="J2" i="13" s="1"/>
  <c r="J8" i="14"/>
  <c r="K8" i="14" s="1"/>
  <c r="L8" i="14" s="1"/>
  <c r="J7" i="14"/>
  <c r="K7" i="14" s="1"/>
  <c r="L7" i="14" s="1"/>
  <c r="J6" i="14"/>
  <c r="K6" i="14" s="1"/>
  <c r="L6" i="14" s="1"/>
  <c r="J5" i="14"/>
  <c r="K5" i="14" s="1"/>
  <c r="L5" i="14" s="1"/>
  <c r="J4" i="14"/>
  <c r="K4" i="14" s="1"/>
  <c r="L4" i="14" s="1"/>
  <c r="J3" i="14"/>
  <c r="K3" i="14" s="1"/>
  <c r="L3" i="14" s="1"/>
  <c r="J2" i="14"/>
  <c r="K2" i="14" s="1"/>
  <c r="L2" i="14" s="1"/>
  <c r="L9" i="14" s="1"/>
  <c r="J22" i="13" l="1"/>
  <c r="B4" i="16" s="1"/>
  <c r="L8" i="15"/>
  <c r="B2" i="16" s="1"/>
  <c r="B5" i="16" l="1"/>
  <c r="B9" i="16" s="1"/>
</calcChain>
</file>

<file path=xl/sharedStrings.xml><?xml version="1.0" encoding="utf-8"?>
<sst xmlns="http://schemas.openxmlformats.org/spreadsheetml/2006/main" count="128" uniqueCount="76">
  <si>
    <t>UNIDAD DE MEDIDA</t>
  </si>
  <si>
    <t>CANTIDAD</t>
  </si>
  <si>
    <t>TOTAL</t>
  </si>
  <si>
    <t>DESCRIPCION TECNICA</t>
  </si>
  <si>
    <t>No.</t>
  </si>
  <si>
    <t>REQUERIMEINTO</t>
  </si>
  <si>
    <t>Mantenimiento mecánico del motor y sistemas asociados</t>
  </si>
  <si>
    <t>• Cambio de aceite del motor: Drenaje completo de aceite usado, reemplazo del filtro de aceite, filtro de aire y filtro de combustible. Reposición con aceite de grado y capacidad según especificaciones del fabricante Perkins.
• Sistema de refrigeración: Verificación del nivel de refrigerante en depósito y radiador. Inspección de mangueras, conexiones y acoples en busca de fugas. Limpieza y revisión del radiador (estado físico, corrosión, obstrucciones).
• Sistema de escape: Verificación de fugas de gases en uniones, sellos y bridas. Revisión de fijaciones, soportes, corrosión y deformaciones en tuberías y silenciador. Comprobación de orientación y descarga libre de obstrucciones.
• Batería: Verificación del estado de la batería, nivel de electrolito y prueba de carga.
• Correas y poleas: Inspección de correas, poleas, soportes y elementos móviles (desgaste, tensión y alineación).</t>
  </si>
  <si>
    <t>GLOBAL</t>
  </si>
  <si>
    <t>Mantenimiento eléctrico, sistema de control y pruebas de operación</t>
  </si>
  <si>
    <t>• Parámetros eléctricos y mecánicos: Revisión y ajuste de voltaje, frecuencia, velocidad, presión de aceite, temperatura y demás parámetros operativos del generador.
• Conexiones eléctricas: Inspección, limpieza, ajuste y retiro de corrosión en bornes, terminales y conexiones en general.
• Sistema de control, protecciones y alarmas: Revisión funcional de tablero de control, protecciones y sistema de alarmas. Registro de parámetros operativos (tensión, corriente, frecuencia, factor de potencia, temperatura, presión de aceite, RPM).
• Prueba en vacío: Arranque y operación sin carga para verificar estabilidad y respuesta del motor y generador.
• Prueba bajo carga: Operación del equipo con carga simulada o real para comprobar desempeño, estabilidad de voltaje y frecuencia, y respuesta ante condiciones operativas.</t>
  </si>
  <si>
    <t>Limpieza y disposición final de residuos</t>
  </si>
  <si>
    <t>• Demarcación, señalización y cerramiento físico del área de trabajo.
• Limpieza general de las áreas intervenidas y retiro de escombros o residuos generados.
• Disposición final de residuos peligrosos (aceite usado, filtros, baterías, refrigerantes) conforme a la normatividad ambiental vigente.</t>
  </si>
  <si>
    <t>DESCRIPCION DE ACTIVIDADES</t>
  </si>
  <si>
    <t>Planta eléctrica marca Newage, con potencia nominal de 60 kW, alimentada por combustible diésel. Equipada con motor Perkins modelo 1004-4TG1, año de fabricación 2004.</t>
  </si>
  <si>
    <t>VALOR UNITARIO SIN IVA</t>
  </si>
  <si>
    <t>% IVA</t>
  </si>
  <si>
    <t>VALOR IVA</t>
  </si>
  <si>
    <t>VALOR UNITARIO CON IVA</t>
  </si>
  <si>
    <t xml:space="preserve">VALOR TOTAL </t>
  </si>
  <si>
    <t>CODIGO 
UNSPSC</t>
  </si>
  <si>
    <t>Diagnóstico de falla eléctrica en circuito derivado (corto, fuga a tierra o interrupción). Localización en un tramo de hasta 15 metros. Incluye reporte de hallazgo y plan de acción.</t>
  </si>
  <si>
    <t>Reemplazo de lámpara LED tubular (T8/T5) en luminaria tipo fluorescente o LED integrado. Incluye suministro e instalación.</t>
  </si>
  <si>
    <t>Reemplazo de lámpara ahorradora / bulbo LED E-27 en socket tipo tulipa. Incluye suministro e instalación.</t>
  </si>
  <si>
    <t>Reemplazo de balasto electrónico para luminaria fluorescente (2x18W, 2x36W o similar). Incluye suministro, instalación y conexión.</t>
  </si>
  <si>
    <t>Reemplazo de driver LED para luminaria tipo panel empotrado o proyector. Incluye suministro e instalación.</t>
  </si>
  <si>
    <t>Reemplazo de tomacorriente (polarizado con puesta a tierra). Incluye suministro, instalación y verificación de puesta a tierra.</t>
  </si>
  <si>
    <t>Reemplazo de interruptor de luz (sencillo, doble o triple). Incluye suministro, instalación y conexionado.</t>
  </si>
  <si>
    <t>Reemplazo de breaker termomagnético (monofásico o bifásico) en tablero de distribución. Incluye suministro, instalación y prueba de operación.</t>
  </si>
  <si>
    <t>Reemplazo de interruptor diferencial (ID - GFCI) en tablero general o sub-tablero. Incluye suministro, instalación y prueba de disparo.</t>
  </si>
  <si>
    <t>Tendido y conexión de cableado eléctrico (calibre 14 AWG o 12 AWG - cobre THHN/THWN) para alimentación de un punto (tomacorriente o luminaria) hasta 15 metros. Incluye suministro de cable, tubería conduit (PVC o metálica) y accesorios.</t>
  </si>
  <si>
    <t>Ajuste y reapriete general de bornes en tablero de distribución (hasta 10 puntos de conexión). Incluye limpieza de contactos, ajuste con torquímetro y termografía básica para verificar calentamiento.</t>
  </si>
  <si>
    <t>Inspección y solución de falla de puesta a tierra en un tomacorriente o circuito específico (medición de continuidad y reconexión física). Incluye suministro de conectores y cables de tierra (tramos cortos &lt; 5m).</t>
  </si>
  <si>
    <t>Reemplazo de breaker general o interruptor principal de bloque (capacidad según diseño: 100A a 400A). Incluye suministro e instalación en tablero general o sub-tablero.</t>
  </si>
  <si>
    <t>Reemplazo de juego de barras (busbars) o regletas de conexión en tableros principales que presenten sobrecalentamiento, corrosión o daño físico. Incluye suministro e instalación.</t>
  </si>
  <si>
    <t>Prueba de resistencia de aislamiento (Megger) en acometida parcial (500V/1000V) para detectar fallas de aislamiento en el cableado existente, antes de decidir su reemplazo. Incluye informe de resultados.</t>
  </si>
  <si>
    <t>Limpieza y retiro de escombros generados por la orden de servicio (escombros de obra, lámparas rotas, empaques, tuberías viejas). Incluye barrido del área intervenida y entrega a gestor autorizado de residuos eléctricos.</t>
  </si>
  <si>
    <t>Global</t>
  </si>
  <si>
    <t>Unidad</t>
  </si>
  <si>
    <t>Metro lineal</t>
  </si>
  <si>
    <t>Tablero</t>
  </si>
  <si>
    <t>Metro lineal (por fase)</t>
  </si>
  <si>
    <t>Circuito</t>
  </si>
  <si>
    <t>Global por visita</t>
  </si>
  <si>
    <t>Inspección, limpieza y cambio de paneles solaresInspección, limpieza y cambio de paneles solares</t>
  </si>
  <si>
    <t>Mantenimiento de cableado, cajas, inversores, tierras y protecciones</t>
  </si>
  <si>
    <t>Diagnóstico avanzado, termografía total y cierre</t>
  </si>
  <si>
    <t>1.10• Curvas I-V: Trazado en al menos 1 string por cada MPPT de los 3 inversores (3 curvas). Verificar Pmax &gt; 90% de la esperada.
1.11• Aislamiento: Medición con Megger de 1000V en toda la red DC y AC (&gt;1 MΩ).
1.12• Termografía: Inspección infrarroja a los 144 paneles (uno por uno o por filas con identificación), a los 3 inversores, tableros AC/DC y cajas de conexión. Entregar informe con el registro de cada medición de cada panel.
1.13• Monitoreo: Verificar envío de datos a la plataforma FusionSolar y revisión de historial de alarmas.
1.14• Prueba funcional: Simulación de falla de red (anti-isla) con verificación de desconexión en &lt;0.5s.
1.15• Cierre: Demarcación de área, retiro de escombros y disposición final de residuos (incluyendo los 5 paneles retirados).</t>
  </si>
  <si>
    <t>PLANTA FOTOVOLTAICA 1 – SISTEMA DE 60 kWp (NIVEL DE PISO) - Planta fotovoltaica de inyección a red instalada a nivel de piso (altura de 0.80 m), con capacidad total de 60 kWp. Cuenta con tres (3) inversores Huawei de 20 kW cada uno, ubicados en el área administrativa. Está compuesta por 144 módulos solares de 545 Wp, configurados en cadenas de 12 módulos en serie (Voc ≈ 595 V, Isc ≈ 13.9 A por cadena).</t>
  </si>
  <si>
    <t>PLANTA FOTOVOLTAICA 2 – SISTEMA DE 80 kWp (CUBIERTA INCLINADA – 6 m DE ALTURA) - Planta fotovoltaica de inyección a red instalada en cubierta inclinada a 6 metros de altura, con capacidad instalada de 80 kWp. Cuenta con 140 módulos solares de 465 Wp, conectados a un inversor central Huawei de 60 kVA / 480 V, ubicado en el área industrial. Los módulos están interconectados mediante una caja de distribución tipo rack (10 protecciones de 15 A) y conectados a una caja de tablero de 800 V para protección y seccionamiento en DC, previo al inversor. Incluye un transformador de inyección a red de 75 kVA – 440/220 V (seco, encapsulado con gas inerte).</t>
  </si>
  <si>
    <t>Inspección y limpieza de módulos en altura</t>
  </si>
  <si>
    <t>Mantenimiento de cableado, cajas, inversor, tierras, protecciones y reemplazo de datalogger</t>
  </si>
  <si>
    <t>Mantenimiento especializado del transformador seco con gas (75 kVA – 440/220 V)</t>
  </si>
  <si>
    <t>Monitoreo, diagnóstico, termografía, pruebas funcionales y cierre</t>
  </si>
  <si>
    <t>1.1• Inspección visual del 100% de los 140 módulos para detectar grietas, delaminaciones, puntos calientes y daños físicos.
1.2• Verificación y reapriete con torquímetro de la estructura de soporte (tornillos, anclajes, nivelación). Revisión de óxido y deformaciones.
1.3• Limpieza total de los módulos con agua desmineralizada y herramientas adecuadas. Control de vegetación circundante que genere sombreado.
Requisito de seguridad: Todo el personal que acceda a la cubierta (6 m) deberá contar con carné de alturas vigente y utilizar arneses con línea de vida certificada.</t>
  </si>
  <si>
    <t>1.4• Cableado DC/AC: Inspección de aislamiento, protección UV, amarres y trayectorias según RETIE. Reapriete de bornes del inversor central, tablero DC 800V y cajas.
1.5• Caja de distribución tipo rack: Verificación de hermeticidad, ausencia de humedad/condensación y estado de los 10 fusibles/breakers de 15 A.
1.6• Inversor central Huawei 60 kVA: Limpieza externa/interna (ventiladores, disipadores, filtros). Verificación de parámetros (Vdc, Vac, Hz, temperatura). Lectura de alarmas y energía acumulada.
1.7• Suministro e instalación de nuevo datalogger: El datalogger actual se encuentra dañado por humedad, por lo que el contratista deberá suministrar e instalar un nuevo dispositivo de monitoreo compatible con el inversor Huawei (original o certificado). Incluye configuración, vinculación a la plataforma FusionSolar y verificación de la correcta transmisión de datos.
1.8• Puesta a tierra y DPS: Medición de resistencia de tierra (&lt;10 ohmios) y cambio de protectores contra sobretensiones con ventana roja.
1.9• Protecciones eléctricas: Pruebas de disparo por inyección de corriente en interruptores y diferenciales.</t>
  </si>
  <si>
    <t>1.10• Inspección visual: Estado del gabinete, radiadores, aisladores, conectores y juntas (detección de fugas por silbido o depósitos de polvo).
1.11• Sistema de gas (N₂ o SF₆): Medición de presión en manómetro (dentro del rango de placa). Detección electrónica de fugas (sensibilidad mín. 1 ppm). Medición del punto de rocío (dew point) con valor &lt; -40°C.
1.12• Ensayos eléctricos: Medición de resistencia de aislamiento (Megger 2500 V). Verificación de la relación de transformación (440/220 V ±0.5%).
1.13• Tierras y protecciones: Verificación de conexión a tierra del neutro y del gabinete. Revisión de fusibles y relés térmicos asociados.
Requisito de personal: El técnico encargado debe poseer certificación vigente expedida por CONTE y/o CONALTEL.</t>
  </si>
  <si>
    <t>1.14• Sistema de monitoreo: Verificación del correcto funcionamiento, recepción y registro continuo de datos en la plataforma (posterior al reemplazo del datalogger). Análisis de desempeño energético (producción diaria/mensual vs. esperada). Revisión de historial de alarmas.
1.15• Curvas I-V: Trazado en al menos 2 strings representativos. Verificar Pmax &gt; 90% de la esperada.
1.16• Aislamiento: Medición con Megger de 1000V en toda la red DC y AC (&gt;1 MΩ).
1.17• Termografía: Inspección infrarroja a módulos, inversor, conexiones eléctricas, tableros y específicamente al transformador de inyección.
1.18• Prueba de funcionamiento: Simulación de fallas (anti-isla) para validar respuestas y protecciones.
1.19• Cierre: Demarcación de área, retiro de escombros y disposición final de residuos.</t>
  </si>
  <si>
    <t>VALOR TOTAL</t>
  </si>
  <si>
    <t>NO.</t>
  </si>
  <si>
    <t>ITEM</t>
  </si>
  <si>
    <t>PLANTAS</t>
  </si>
  <si>
    <t>FOTOVOLTAICO</t>
  </si>
  <si>
    <t>MMTO GENERAL</t>
  </si>
  <si>
    <t>VALOR</t>
  </si>
  <si>
    <t>CDP</t>
  </si>
  <si>
    <t>SOBRAL</t>
  </si>
  <si>
    <t xml:space="preserve">"Planta eléctrica marca cummins power generation SET ISO 8528, con una potencia nominal de 100 kW, alimentada por combustible diésel. Equipado con motor cummins modelo C80D6, año de
fabricación 7-2018."				</t>
  </si>
  <si>
    <t>• Cambio de aceite del motor: Drenaje completo de aceite usado, reemplazo del filtro de aceite, filtro de aire y filtro de combustible. Reposición con aceite de grado y capacidad según especificaciones del fabricante Perkins.
• Sistema de refrigeración: Verificación del nivel de refrigerante en depósito y radiador. Inspección de mangueras, conexiones y acoples en busca de fugas. Limpieza y revisión del radiador (estado físico, corrosión, obstrucciones).
• Sistema de escape: Verificación de fugas de gases en uniones, sellos y bridas. Revisión de fijaciones, soportes, corrosión y deformaciones en tuberías y silenciador. Comprobación de orientación y descarga libre de obstrucciones.
• Batería: cambio de batería, nivel de electrolito y prueba de carga.
• Correas y poleas: Inspección de correas, poleas, soportes y elementos móviles (desgaste, tensión y alineación).</t>
  </si>
  <si>
    <r>
      <t>Reemplazo de acometida parcial o alimentador secundario (cableado de cobre THHN/THWN calibre 2, 1/0, 2/0 o 3/0) desde el tablero general hasta el sub-tablero de bloque o carga dedicada. </t>
    </r>
    <r>
      <rPr>
        <b/>
        <sz val="10"/>
        <rFont val="Arial"/>
        <family val="2"/>
      </rPr>
      <t>Incluye</t>
    </r>
    <r>
      <rPr>
        <sz val="10"/>
        <rFont val="Arial"/>
        <family val="2"/>
      </rPr>
      <t> suministro del cable, tubería conduit (PVC rígido o metálico), cajas de paso y conectores de compresión o bandeja.</t>
    </r>
  </si>
  <si>
    <t>Reemplazo de sub-tablero de distribución (tablero de hasta 6/8/12 espacios) con totalizador con su respectiva barra de neutros y tierras. Incluye suministro e instalación, conexionado de alimentadores y montaje en pared.</t>
  </si>
  <si>
    <t>• Parámetros eléctricos y mecánicos: Revisión y ajuste de voltaje, frecuencia, velocidad, presión de aceite, temperatura y demás parámetros operativos del generador.
• Conexiones eléctricas: Inspección, limpieza, ajuste y retiro de corrosión en bornes, terminales y conexiones en general.
• Sistema de control, cambio de protecciones y alarmas: Revisión y Reemplazo del módulo de control y actualización de protecciones funcional de tablero de control actualización, protecciones y sistema de alarmas. Registro de parámetros operativos (tensión, corriente, frecuencia, factor de potencia, temperatura, presión de aceite, RPM).
• Prueba en vacío: Arranque y operación sin carga para verificar estabilidad y respuesta del motor y generador.
• Prueba bajo carga: Operación del equipo con carga simulada o real para comprobar desempeño, estabilidad de voltaje y frecuencia, y respuesta ante condiciones operativas.</t>
  </si>
  <si>
    <t>1.1• Inspección visual del 100% de los 144 módulos para detectar grietas, delaminaciones, EVA amarillento, puntos calientes, suciedad excesiva y sombreados.
1.2• Verificación y reapriete con torquímetro de la estructura de soporte (tornillos, anclajes, nivelación). Revisión de óxido y deformaciones.
1.3• Limpieza total de los módulos con agua desmineralizada y cepillos de cerdas suaves. Control de vegetación circundante que genere sombreado.
1.4• Suministro e instalación de 5 módulos nuevos de 545 Wp o de características eléctricas equivalentes en Voc e Isc que garanticen compatibilidad con la cadena, incluyendo retiro de los dañados, conexión en serie (12S), verificación de Voc y polaridad.</t>
  </si>
  <si>
    <t>1.5• Cableado DC/AC: Inspección de aislamiento, protección UV, amarres mecánicos y trayectorias según RETIE. Reapriete de bornes en los 3 inversores, tableros y cajas.
1.6• Cajas String Box: Verificación de hermeticidad (IP65), ausencia de humedad/condensación y estado de fusibles/seccionadores.
1.7• Tres (3) inversores Huawei 20kW: Limpieza externa/interna (ventiladores, disipadores, filtros). Verificación de parámetros (Vdc, Vac, Hz, temperatura). Lectura de alarmas y energía acumulada. Verificación del Dongle Huawei (conexión a plataforma FusionSolar). Actualización de firmware si aplica. El contratista configurará el monitoreo utilizando cuentas de correo electrónico institucionales y entregará al SENA las credenciales con privilegios de Propietario / Administrador absoluto de las plantas.
1.8• Puesta a tierra y DPS: Medición de resistencia de tierra (&lt;10 ohmios) y cambio de protectores contra sobretensiones con ventana roja.
1.9• Protecciones eléctricas: Pruebas de disparo por inyección de corriente en interruptores y diferenciales.</t>
  </si>
  <si>
    <t>Suministro e instalación de caja de paso / caja octogonal (metálica o PVC). Incluye suministro e instalación, con sus respectivos registros y conectores.</t>
  </si>
  <si>
    <t>Suministro e instalación de canalización enterrada o aérea (tubería conduit, bandeja porta cables o canaleta) para alimentadores principales. Incluye apertura de zanja liviana (hasta 0.5 m³), tendido de tubería y relleno.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</si>
</sst>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00\ \€"/>
  </numFmts>
  <fonts count="28" x14ac:knownFonts="1">
    <font>
      <sz val="10"/>
      <name val="Arial"/>
    </font>
    <font>
      <sz val="11"/>
      <color theme="1"/>
      <name val="Calibri"/>
      <family val="2"/>
      <scheme val="minor"/>
    </font>
    <font>
      <sz val="11"/>
      <color theme="1"/>
      <name val="Calibri"/>
      <family val="2"/>
      <scheme val="minor"/>
    </font>
    <font>
      <b/>
      <sz val="10"/>
      <name val="Verdana"/>
      <family val="2"/>
    </font>
    <font>
      <sz val="10"/>
      <name val="Verdana"/>
      <family val="2"/>
    </font>
    <font>
      <sz val="10"/>
      <name val="Arial"/>
      <family val="2"/>
    </font>
    <font>
      <sz val="11"/>
      <color indexed="8"/>
      <name val="Calibri"/>
      <family val="2"/>
      <scheme val="minor"/>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scheme val="minor"/>
    </font>
    <font>
      <b/>
      <sz val="10"/>
      <name val="Arial"/>
      <family val="2"/>
    </font>
    <font>
      <b/>
      <sz val="8"/>
      <name val="Arial"/>
      <family val="2"/>
    </font>
    <font>
      <sz val="10"/>
      <name val="Arial"/>
    </font>
    <font>
      <sz val="10"/>
      <color indexed="8"/>
      <name val="Arial"/>
      <family val="2"/>
    </font>
  </fonts>
  <fills count="3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79">
    <xf numFmtId="0" fontId="0" fillId="0" borderId="0"/>
    <xf numFmtId="9" fontId="5" fillId="0" borderId="0"/>
    <xf numFmtId="165" fontId="5" fillId="0" borderId="0"/>
    <xf numFmtId="164" fontId="5" fillId="0" borderId="0"/>
    <xf numFmtId="43" fontId="5" fillId="0" borderId="0"/>
    <xf numFmtId="41" fontId="5" fillId="0" borderId="0"/>
    <xf numFmtId="0" fontId="3" fillId="2" borderId="1">
      <alignment horizontal="left" vertical="center" wrapText="1"/>
    </xf>
    <xf numFmtId="0" fontId="3" fillId="3" borderId="0">
      <alignment horizontal="center" vertical="center"/>
    </xf>
    <xf numFmtId="0" fontId="3" fillId="4" borderId="0">
      <alignment horizontal="center" vertical="center"/>
    </xf>
    <xf numFmtId="0" fontId="3" fillId="2" borderId="0">
      <alignment horizontal="center" vertical="center" wrapText="1"/>
    </xf>
    <xf numFmtId="0" fontId="3" fillId="2" borderId="0">
      <alignment horizontal="right" vertical="center" wrapText="1"/>
    </xf>
    <xf numFmtId="0" fontId="3" fillId="5" borderId="0">
      <alignment horizontal="center" vertical="center" wrapText="1"/>
    </xf>
    <xf numFmtId="0" fontId="4" fillId="5" borderId="0">
      <alignment horizontal="right" vertical="center" wrapText="1"/>
    </xf>
    <xf numFmtId="49" fontId="4" fillId="0" borderId="0">
      <alignment horizontal="left" vertical="center"/>
    </xf>
    <xf numFmtId="0" fontId="3" fillId="0" borderId="0">
      <alignment horizontal="left" vertical="center"/>
    </xf>
    <xf numFmtId="0" fontId="3" fillId="0" borderId="0">
      <alignment horizontal="right" vertical="center"/>
    </xf>
    <xf numFmtId="166" fontId="4" fillId="0" borderId="0">
      <alignment horizontal="right" vertical="center"/>
    </xf>
    <xf numFmtId="14" fontId="4" fillId="0" borderId="0">
      <alignment horizontal="right" vertical="center"/>
    </xf>
    <xf numFmtId="22" fontId="4" fillId="0" borderId="0">
      <alignment horizontal="right" vertical="center"/>
    </xf>
    <xf numFmtId="3" fontId="4" fillId="0" borderId="0">
      <alignment horizontal="right" vertical="center"/>
    </xf>
    <xf numFmtId="4" fontId="4" fillId="0" borderId="0">
      <alignment horizontal="right" vertical="center"/>
    </xf>
    <xf numFmtId="0" fontId="4" fillId="0" borderId="1">
      <alignment horizontal="left" vertical="center"/>
    </xf>
    <xf numFmtId="166" fontId="4" fillId="0" borderId="1">
      <alignment horizontal="right" vertical="center"/>
    </xf>
    <xf numFmtId="3" fontId="4" fillId="0" borderId="1">
      <alignment horizontal="right" vertical="center"/>
    </xf>
    <xf numFmtId="4" fontId="4" fillId="0" borderId="1">
      <alignment horizontal="right" vertical="center"/>
    </xf>
    <xf numFmtId="0" fontId="5" fillId="0" borderId="1"/>
    <xf numFmtId="0" fontId="6" fillId="0" borderId="0"/>
    <xf numFmtId="0" fontId="7" fillId="0" borderId="0" applyNumberFormat="0" applyFill="0" applyBorder="0" applyAlignment="0" applyProtection="0"/>
    <xf numFmtId="0" fontId="8" fillId="0" borderId="2" applyNumberFormat="0" applyFill="0" applyAlignment="0" applyProtection="0"/>
    <xf numFmtId="0" fontId="9" fillId="0" borderId="3" applyNumberFormat="0" applyFill="0" applyAlignment="0" applyProtection="0"/>
    <xf numFmtId="0" fontId="10" fillId="0" borderId="4" applyNumberFormat="0" applyFill="0" applyAlignment="0" applyProtection="0"/>
    <xf numFmtId="0" fontId="10" fillId="0" borderId="0" applyNumberFormat="0" applyFill="0" applyBorder="0" applyAlignment="0" applyProtection="0"/>
    <xf numFmtId="0" fontId="11" fillId="6" borderId="0" applyNumberFormat="0" applyBorder="0" applyAlignment="0" applyProtection="0"/>
    <xf numFmtId="0" fontId="12" fillId="7" borderId="0" applyNumberFormat="0" applyBorder="0" applyAlignment="0" applyProtection="0"/>
    <xf numFmtId="0" fontId="13" fillId="8" borderId="0" applyNumberFormat="0" applyBorder="0" applyAlignment="0" applyProtection="0"/>
    <xf numFmtId="0" fontId="14" fillId="9" borderId="5" applyNumberFormat="0" applyAlignment="0" applyProtection="0"/>
    <xf numFmtId="0" fontId="15" fillId="10" borderId="6" applyNumberFormat="0" applyAlignment="0" applyProtection="0"/>
    <xf numFmtId="0" fontId="16" fillId="10" borderId="5" applyNumberFormat="0" applyAlignment="0" applyProtection="0"/>
    <xf numFmtId="0" fontId="17" fillId="0" borderId="7" applyNumberFormat="0" applyFill="0" applyAlignment="0" applyProtection="0"/>
    <xf numFmtId="0" fontId="18" fillId="11" borderId="8"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10" applyNumberFormat="0" applyFill="0" applyAlignment="0" applyProtection="0"/>
    <xf numFmtId="0" fontId="2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2" fillId="28" borderId="0" applyNumberFormat="0" applyBorder="0" applyAlignment="0" applyProtection="0"/>
    <xf numFmtId="0" fontId="2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2" fillId="36" borderId="0" applyNumberFormat="0" applyBorder="0" applyAlignment="0" applyProtection="0"/>
    <xf numFmtId="0" fontId="2" fillId="0" borderId="0"/>
    <xf numFmtId="0" fontId="2" fillId="12" borderId="9" applyNumberFormat="0" applyFont="0" applyAlignment="0" applyProtection="0"/>
    <xf numFmtId="0" fontId="1" fillId="0" borderId="0"/>
    <xf numFmtId="41" fontId="1" fillId="0" borderId="0" applyFont="0" applyFill="0" applyBorder="0" applyAlignment="0" applyProtection="0"/>
    <xf numFmtId="42" fontId="1" fillId="0" borderId="0" applyFont="0" applyFill="0" applyBorder="0" applyAlignment="0" applyProtection="0"/>
    <xf numFmtId="0" fontId="1" fillId="0" borderId="0"/>
    <xf numFmtId="0" fontId="1" fillId="0" borderId="0"/>
    <xf numFmtId="0" fontId="23" fillId="0" borderId="0"/>
    <xf numFmtId="0" fontId="1" fillId="0" borderId="0"/>
    <xf numFmtId="42" fontId="1" fillId="0" borderId="0" applyFont="0" applyFill="0" applyBorder="0" applyAlignment="0" applyProtection="0"/>
    <xf numFmtId="44" fontId="26" fillId="0" borderId="0" applyFont="0" applyFill="0" applyBorder="0" applyAlignment="0" applyProtection="0"/>
    <xf numFmtId="9" fontId="26" fillId="0" borderId="0" applyFont="0" applyFill="0" applyBorder="0" applyAlignment="0" applyProtection="0"/>
  </cellStyleXfs>
  <cellXfs count="36">
    <xf numFmtId="0" fontId="0" fillId="0" borderId="0" xfId="0"/>
    <xf numFmtId="0" fontId="25" fillId="0" borderId="0" xfId="0" applyFont="1" applyAlignment="1">
      <alignment horizontal="justify" vertical="center"/>
    </xf>
    <xf numFmtId="0" fontId="5" fillId="0" borderId="1" xfId="0" applyFont="1" applyBorder="1" applyAlignment="1">
      <alignment horizontal="center" vertical="center"/>
    </xf>
    <xf numFmtId="0" fontId="0" fillId="0" borderId="0" xfId="0" applyAlignment="1">
      <alignment vertical="center"/>
    </xf>
    <xf numFmtId="0" fontId="5" fillId="37" borderId="1" xfId="0" applyFont="1" applyFill="1" applyBorder="1" applyAlignment="1">
      <alignment horizontal="left" vertical="center" wrapText="1"/>
    </xf>
    <xf numFmtId="0" fontId="5" fillId="37" borderId="1" xfId="0" applyFont="1" applyFill="1" applyBorder="1" applyAlignment="1">
      <alignment horizontal="left" vertical="top" wrapText="1"/>
    </xf>
    <xf numFmtId="9" fontId="5" fillId="0" borderId="1" xfId="77" applyNumberFormat="1" applyFont="1" applyBorder="1" applyAlignment="1">
      <alignment horizontal="center" vertical="center"/>
    </xf>
    <xf numFmtId="44" fontId="24" fillId="0" borderId="1" xfId="77" applyFont="1" applyBorder="1"/>
    <xf numFmtId="0" fontId="24" fillId="0" borderId="1" xfId="0" applyFont="1" applyBorder="1" applyAlignment="1">
      <alignment horizontal="justify" vertical="center"/>
    </xf>
    <xf numFmtId="0" fontId="24" fillId="0" borderId="1" xfId="0" applyFont="1" applyBorder="1" applyAlignment="1">
      <alignment horizontal="justify" vertical="center" wrapText="1"/>
    </xf>
    <xf numFmtId="0" fontId="5" fillId="0" borderId="0" xfId="0" applyFont="1"/>
    <xf numFmtId="44" fontId="5" fillId="0" borderId="1" xfId="77" applyFont="1" applyBorder="1" applyAlignment="1">
      <alignment horizontal="center" vertical="center"/>
    </xf>
    <xf numFmtId="0" fontId="5" fillId="0" borderId="0" xfId="0" applyFont="1" applyAlignment="1">
      <alignment vertical="center"/>
    </xf>
    <xf numFmtId="0" fontId="5" fillId="0" borderId="1" xfId="0" applyFont="1" applyBorder="1"/>
    <xf numFmtId="44" fontId="5" fillId="0" borderId="0" xfId="77" applyFont="1" applyAlignment="1">
      <alignment horizontal="center" vertical="center"/>
    </xf>
    <xf numFmtId="9" fontId="5" fillId="0" borderId="1" xfId="78" applyFont="1" applyBorder="1" applyAlignment="1">
      <alignment horizontal="center" vertical="center"/>
    </xf>
    <xf numFmtId="44" fontId="5" fillId="0" borderId="1" xfId="77" applyFont="1" applyBorder="1" applyAlignment="1">
      <alignment vertical="center"/>
    </xf>
    <xf numFmtId="44" fontId="0" fillId="0" borderId="0" xfId="77" applyFont="1"/>
    <xf numFmtId="0" fontId="24" fillId="0" borderId="12" xfId="0" applyFont="1" applyBorder="1" applyAlignment="1">
      <alignment horizontal="justify" vertical="center"/>
    </xf>
    <xf numFmtId="0" fontId="27" fillId="0" borderId="1" xfId="26" applyFont="1" applyBorder="1" applyAlignment="1">
      <alignment horizontal="center" vertical="center"/>
    </xf>
    <xf numFmtId="44" fontId="27" fillId="0" borderId="1" xfId="77" applyFont="1" applyBorder="1" applyAlignment="1">
      <alignment horizontal="center" vertical="center"/>
    </xf>
    <xf numFmtId="0" fontId="27" fillId="37" borderId="1" xfId="26" applyFont="1" applyFill="1" applyBorder="1" applyAlignment="1">
      <alignment horizontal="left" vertical="center" wrapText="1"/>
    </xf>
    <xf numFmtId="0" fontId="5" fillId="0" borderId="1" xfId="0" applyFont="1" applyBorder="1" applyAlignment="1">
      <alignment vertical="center" wrapText="1"/>
    </xf>
    <xf numFmtId="0" fontId="27" fillId="0" borderId="15" xfId="26" applyFont="1" applyBorder="1" applyAlignment="1">
      <alignment horizontal="center" vertical="center"/>
    </xf>
    <xf numFmtId="0" fontId="5" fillId="0" borderId="14" xfId="0" applyFont="1" applyBorder="1" applyAlignment="1">
      <alignment vertical="top" wrapText="1"/>
    </xf>
    <xf numFmtId="44" fontId="0" fillId="0" borderId="1" xfId="0" applyNumberFormat="1" applyBorder="1"/>
    <xf numFmtId="0" fontId="24" fillId="0" borderId="1" xfId="0" applyFont="1" applyBorder="1"/>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11" xfId="0" applyFont="1" applyBorder="1" applyAlignment="1">
      <alignment horizontal="left" vertical="center" wrapText="1"/>
    </xf>
  </cellXfs>
  <cellStyles count="79">
    <cellStyle name="20% - Énfasis1" xfId="44" builtinId="30" customBuiltin="1"/>
    <cellStyle name="20% - Énfasis2" xfId="48" builtinId="34" customBuiltin="1"/>
    <cellStyle name="20% - Énfasis3" xfId="52" builtinId="38" customBuiltin="1"/>
    <cellStyle name="20% - Énfasis4" xfId="56" builtinId="42" customBuiltin="1"/>
    <cellStyle name="20% - Énfasis5" xfId="60" builtinId="46" customBuiltin="1"/>
    <cellStyle name="20% - Énfasis6" xfId="64" builtinId="50" customBuiltin="1"/>
    <cellStyle name="40% - Énfasis1" xfId="45" builtinId="31" customBuiltin="1"/>
    <cellStyle name="40% - Énfasis2" xfId="49" builtinId="35" customBuiltin="1"/>
    <cellStyle name="40% - Énfasis3" xfId="53" builtinId="39" customBuiltin="1"/>
    <cellStyle name="40% - Énfasis4" xfId="57" builtinId="43" customBuiltin="1"/>
    <cellStyle name="40% - Énfasis5" xfId="61" builtinId="47" customBuiltin="1"/>
    <cellStyle name="40% - Énfasis6" xfId="65" builtinId="51" customBuiltin="1"/>
    <cellStyle name="60% - Énfasis1" xfId="46" builtinId="32" customBuiltin="1"/>
    <cellStyle name="60% - Énfasis2" xfId="50" builtinId="36" customBuiltin="1"/>
    <cellStyle name="60% - Énfasis3" xfId="54" builtinId="40" customBuiltin="1"/>
    <cellStyle name="60% - Énfasis4" xfId="58" builtinId="44" customBuiltin="1"/>
    <cellStyle name="60% - Énfasis5" xfId="62" builtinId="48" customBuiltin="1"/>
    <cellStyle name="60% - Énfasis6" xfId="66" builtinId="52" customBuiltin="1"/>
    <cellStyle name="BodyStyle" xfId="13" xr:uid="{00000000-0005-0000-0000-000012000000}"/>
    <cellStyle name="BodyStyleBold" xfId="14" xr:uid="{00000000-0005-0000-0000-000013000000}"/>
    <cellStyle name="BodyStyleBoldRight" xfId="15" xr:uid="{00000000-0005-0000-0000-000014000000}"/>
    <cellStyle name="BodyStyleWithBorder" xfId="21" xr:uid="{00000000-0005-0000-0000-000015000000}"/>
    <cellStyle name="BorderThinBlack" xfId="25" xr:uid="{00000000-0005-0000-0000-000016000000}"/>
    <cellStyle name="Bueno" xfId="32" builtinId="26" customBuiltin="1"/>
    <cellStyle name="Cálculo" xfId="37" builtinId="22" customBuiltin="1"/>
    <cellStyle name="Celda de comprobación" xfId="39" builtinId="23" customBuiltin="1"/>
    <cellStyle name="Celda vinculada" xfId="38" builtinId="24" customBuiltin="1"/>
    <cellStyle name="Comma" xfId="4" xr:uid="{00000000-0005-0000-0000-00001B000000}"/>
    <cellStyle name="Comma [0]" xfId="5" xr:uid="{00000000-0005-0000-0000-00001C000000}"/>
    <cellStyle name="Currency" xfId="2" xr:uid="{00000000-0005-0000-0000-00001D000000}"/>
    <cellStyle name="Currency [0]" xfId="3" xr:uid="{00000000-0005-0000-0000-00001E000000}"/>
    <cellStyle name="DateStyle" xfId="17" xr:uid="{00000000-0005-0000-0000-00001F000000}"/>
    <cellStyle name="DateTimeStyle" xfId="18" xr:uid="{00000000-0005-0000-0000-000020000000}"/>
    <cellStyle name="Decimal" xfId="20" xr:uid="{00000000-0005-0000-0000-000021000000}"/>
    <cellStyle name="DecimalWithBorder" xfId="24" xr:uid="{00000000-0005-0000-0000-000022000000}"/>
    <cellStyle name="Encabezado 1" xfId="28" builtinId="16" customBuiltin="1"/>
    <cellStyle name="Encabezado 4" xfId="31" builtinId="19" customBuiltin="1"/>
    <cellStyle name="Énfasis1" xfId="43" builtinId="29" customBuiltin="1"/>
    <cellStyle name="Énfasis2" xfId="47" builtinId="33" customBuiltin="1"/>
    <cellStyle name="Énfasis3" xfId="51" builtinId="37" customBuiltin="1"/>
    <cellStyle name="Énfasis4" xfId="55" builtinId="41" customBuiltin="1"/>
    <cellStyle name="Énfasis5" xfId="59" builtinId="45" customBuiltin="1"/>
    <cellStyle name="Énfasis6" xfId="63" builtinId="49" customBuiltin="1"/>
    <cellStyle name="Entrada" xfId="35" builtinId="20" customBuiltin="1"/>
    <cellStyle name="EuroCurrency" xfId="16" xr:uid="{00000000-0005-0000-0000-00002C000000}"/>
    <cellStyle name="EuroCurrencyWithBorder" xfId="22" xr:uid="{00000000-0005-0000-0000-00002D000000}"/>
    <cellStyle name="HeaderStyle" xfId="7" xr:uid="{00000000-0005-0000-0000-00002E000000}"/>
    <cellStyle name="HeaderSubTop" xfId="11" xr:uid="{00000000-0005-0000-0000-00002F000000}"/>
    <cellStyle name="HeaderSubTopNoBold" xfId="12" xr:uid="{00000000-0005-0000-0000-000030000000}"/>
    <cellStyle name="HeaderTopBuyer" xfId="8" xr:uid="{00000000-0005-0000-0000-000031000000}"/>
    <cellStyle name="HeaderTopStyle" xfId="9" xr:uid="{00000000-0005-0000-0000-000032000000}"/>
    <cellStyle name="HeaderTopStyleAlignRight" xfId="10" xr:uid="{00000000-0005-0000-0000-000033000000}"/>
    <cellStyle name="Incorrecto" xfId="33" builtinId="27" customBuiltin="1"/>
    <cellStyle name="MainTitle" xfId="6" xr:uid="{00000000-0005-0000-0000-000035000000}"/>
    <cellStyle name="Millares [0] 2" xfId="70" xr:uid="{00000000-0005-0000-0000-000037000000}"/>
    <cellStyle name="Moneda" xfId="77" builtinId="4"/>
    <cellStyle name="Moneda [0] 2" xfId="76" xr:uid="{00000000-0005-0000-0000-000039000000}"/>
    <cellStyle name="Moneda [0] 3" xfId="71" xr:uid="{00000000-0005-0000-0000-00003A000000}"/>
    <cellStyle name="Neutral" xfId="34" builtinId="28" customBuiltin="1"/>
    <cellStyle name="Normal" xfId="0" builtinId="0"/>
    <cellStyle name="Normal 2" xfId="26" xr:uid="{00000000-0005-0000-0000-00003D000000}"/>
    <cellStyle name="Normal 2 19" xfId="74" xr:uid="{00000000-0005-0000-0000-00003E000000}"/>
    <cellStyle name="Normal 28 3" xfId="75" xr:uid="{00000000-0005-0000-0000-00003F000000}"/>
    <cellStyle name="Normal 3" xfId="67" xr:uid="{00000000-0005-0000-0000-000040000000}"/>
    <cellStyle name="Normal 3 10" xfId="73" xr:uid="{00000000-0005-0000-0000-000041000000}"/>
    <cellStyle name="Normal 4" xfId="69" xr:uid="{00000000-0005-0000-0000-000042000000}"/>
    <cellStyle name="Normal 7" xfId="72" xr:uid="{00000000-0005-0000-0000-000043000000}"/>
    <cellStyle name="Notas 2" xfId="68" xr:uid="{00000000-0005-0000-0000-000044000000}"/>
    <cellStyle name="Numeric" xfId="19" xr:uid="{00000000-0005-0000-0000-000045000000}"/>
    <cellStyle name="NumericWithBorder" xfId="23" xr:uid="{00000000-0005-0000-0000-000046000000}"/>
    <cellStyle name="Percent" xfId="1" xr:uid="{00000000-0005-0000-0000-000047000000}"/>
    <cellStyle name="Porcentaje" xfId="78" builtinId="5"/>
    <cellStyle name="Salida" xfId="36" builtinId="21" customBuiltin="1"/>
    <cellStyle name="Texto de advertencia" xfId="40" builtinId="11" customBuiltin="1"/>
    <cellStyle name="Texto explicativo" xfId="41" builtinId="53" customBuiltin="1"/>
    <cellStyle name="Título" xfId="27" builtinId="15" customBuiltin="1"/>
    <cellStyle name="Título 2" xfId="29" builtinId="17" customBuiltin="1"/>
    <cellStyle name="Título 3" xfId="30" builtinId="18" customBuiltin="1"/>
    <cellStyle name="Total" xfId="42"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 ??"/>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 ??"/>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793587-555F-45B3-878B-FB9F82466039}">
  <dimension ref="A1:L9"/>
  <sheetViews>
    <sheetView showGridLines="0" tabSelected="1" zoomScale="70" zoomScaleNormal="70" workbookViewId="0"/>
  </sheetViews>
  <sheetFormatPr baseColWidth="10" defaultRowHeight="13.2" x14ac:dyDescent="0.25"/>
  <cols>
    <col min="1" max="1" width="4.6640625" bestFit="1" customWidth="1"/>
    <col min="2" max="2" width="10.77734375" customWidth="1"/>
    <col min="3" max="3" width="28.77734375" customWidth="1"/>
    <col min="4" max="4" width="28.44140625" customWidth="1"/>
    <col min="5" max="5" width="81.33203125" customWidth="1"/>
    <col min="6" max="6" width="17.77734375" customWidth="1"/>
    <col min="7" max="12" width="16.44140625" customWidth="1"/>
  </cols>
  <sheetData>
    <row r="1" spans="1:12" s="1" customFormat="1" ht="39.6" x14ac:dyDescent="0.25">
      <c r="A1" s="8" t="s">
        <v>4</v>
      </c>
      <c r="B1" s="9" t="s">
        <v>20</v>
      </c>
      <c r="C1" s="8" t="s">
        <v>5</v>
      </c>
      <c r="D1" s="8" t="s">
        <v>3</v>
      </c>
      <c r="E1" s="8" t="s">
        <v>13</v>
      </c>
      <c r="F1" s="8" t="s">
        <v>0</v>
      </c>
      <c r="G1" s="8" t="s">
        <v>1</v>
      </c>
      <c r="H1" s="8" t="s">
        <v>15</v>
      </c>
      <c r="I1" s="8" t="s">
        <v>16</v>
      </c>
      <c r="J1" s="8" t="s">
        <v>17</v>
      </c>
      <c r="K1" s="8" t="s">
        <v>18</v>
      </c>
      <c r="L1" s="8" t="s">
        <v>19</v>
      </c>
    </row>
    <row r="2" spans="1:12" ht="176.4" customHeight="1" x14ac:dyDescent="0.25">
      <c r="A2" s="27">
        <v>1</v>
      </c>
      <c r="B2" s="27">
        <v>73152108</v>
      </c>
      <c r="C2" s="33" t="s">
        <v>14</v>
      </c>
      <c r="D2" s="4" t="s">
        <v>6</v>
      </c>
      <c r="E2" s="4" t="s">
        <v>68</v>
      </c>
      <c r="F2" s="19" t="s">
        <v>8</v>
      </c>
      <c r="G2" s="20">
        <v>1</v>
      </c>
      <c r="H2" s="15"/>
      <c r="I2" s="15">
        <v>0.19</v>
      </c>
      <c r="J2" s="11">
        <f>H2*I2</f>
        <v>0</v>
      </c>
      <c r="K2" s="11">
        <f>J2+H2</f>
        <v>0</v>
      </c>
      <c r="L2" s="11">
        <f>K2*G2</f>
        <v>0</v>
      </c>
    </row>
    <row r="3" spans="1:12" ht="165" customHeight="1" x14ac:dyDescent="0.25">
      <c r="A3" s="28"/>
      <c r="B3" s="28"/>
      <c r="C3" s="34"/>
      <c r="D3" s="4" t="s">
        <v>9</v>
      </c>
      <c r="E3" s="5" t="s">
        <v>71</v>
      </c>
      <c r="F3" s="19" t="s">
        <v>8</v>
      </c>
      <c r="G3" s="20">
        <v>1</v>
      </c>
      <c r="H3" s="15"/>
      <c r="I3" s="15">
        <v>0.19</v>
      </c>
      <c r="J3" s="11">
        <f t="shared" ref="J3:J7" si="0">H3*I3</f>
        <v>0</v>
      </c>
      <c r="K3" s="11">
        <f t="shared" ref="K3:K7" si="1">J3+H3</f>
        <v>0</v>
      </c>
      <c r="L3" s="11">
        <f t="shared" ref="L3:L7" si="2">K3*G3</f>
        <v>0</v>
      </c>
    </row>
    <row r="4" spans="1:12" ht="175.2" customHeight="1" x14ac:dyDescent="0.25">
      <c r="A4" s="29"/>
      <c r="B4" s="29"/>
      <c r="C4" s="35"/>
      <c r="D4" s="4" t="s">
        <v>11</v>
      </c>
      <c r="E4" s="4" t="s">
        <v>12</v>
      </c>
      <c r="F4" s="19" t="s">
        <v>8</v>
      </c>
      <c r="G4" s="20">
        <v>1</v>
      </c>
      <c r="H4" s="15"/>
      <c r="I4" s="15">
        <v>0.19</v>
      </c>
      <c r="J4" s="11">
        <f t="shared" si="0"/>
        <v>0</v>
      </c>
      <c r="K4" s="11">
        <f t="shared" si="1"/>
        <v>0</v>
      </c>
      <c r="L4" s="11">
        <f t="shared" si="2"/>
        <v>0</v>
      </c>
    </row>
    <row r="5" spans="1:12" ht="141.6" customHeight="1" x14ac:dyDescent="0.25">
      <c r="A5" s="27">
        <v>2</v>
      </c>
      <c r="B5" s="27">
        <v>73152108</v>
      </c>
      <c r="C5" s="33" t="s">
        <v>67</v>
      </c>
      <c r="D5" s="4" t="s">
        <v>6</v>
      </c>
      <c r="E5" s="4" t="s">
        <v>7</v>
      </c>
      <c r="F5" s="19" t="s">
        <v>8</v>
      </c>
      <c r="G5" s="20">
        <v>1</v>
      </c>
      <c r="H5" s="15"/>
      <c r="I5" s="15">
        <v>0.19</v>
      </c>
      <c r="J5" s="11">
        <f t="shared" si="0"/>
        <v>0</v>
      </c>
      <c r="K5" s="11">
        <f t="shared" si="1"/>
        <v>0</v>
      </c>
      <c r="L5" s="11">
        <f t="shared" si="2"/>
        <v>0</v>
      </c>
    </row>
    <row r="6" spans="1:12" ht="227.4" customHeight="1" x14ac:dyDescent="0.25">
      <c r="A6" s="28"/>
      <c r="B6" s="28"/>
      <c r="C6" s="34"/>
      <c r="D6" s="4" t="s">
        <v>9</v>
      </c>
      <c r="E6" s="5" t="s">
        <v>10</v>
      </c>
      <c r="F6" s="19" t="s">
        <v>8</v>
      </c>
      <c r="G6" s="20">
        <v>1</v>
      </c>
      <c r="H6" s="15"/>
      <c r="I6" s="15">
        <v>0.19</v>
      </c>
      <c r="J6" s="11">
        <f t="shared" si="0"/>
        <v>0</v>
      </c>
      <c r="K6" s="11">
        <f t="shared" si="1"/>
        <v>0</v>
      </c>
      <c r="L6" s="11">
        <f t="shared" si="2"/>
        <v>0</v>
      </c>
    </row>
    <row r="7" spans="1:12" ht="52.8" x14ac:dyDescent="0.25">
      <c r="A7" s="29"/>
      <c r="B7" s="29"/>
      <c r="C7" s="35"/>
      <c r="D7" s="4" t="s">
        <v>11</v>
      </c>
      <c r="E7" s="4" t="s">
        <v>12</v>
      </c>
      <c r="F7" s="19" t="s">
        <v>8</v>
      </c>
      <c r="G7" s="20">
        <v>1</v>
      </c>
      <c r="H7" s="15"/>
      <c r="I7" s="15">
        <v>0.19</v>
      </c>
      <c r="J7" s="11">
        <f t="shared" si="0"/>
        <v>0</v>
      </c>
      <c r="K7" s="11">
        <f t="shared" si="1"/>
        <v>0</v>
      </c>
      <c r="L7" s="11">
        <f t="shared" si="2"/>
        <v>0</v>
      </c>
    </row>
    <row r="8" spans="1:12" x14ac:dyDescent="0.25">
      <c r="A8" s="12"/>
      <c r="B8" s="12"/>
      <c r="C8" s="12"/>
      <c r="D8" s="12"/>
      <c r="E8" s="12"/>
      <c r="F8" s="12"/>
      <c r="G8" s="14"/>
      <c r="K8" s="8" t="s">
        <v>19</v>
      </c>
      <c r="L8" s="7">
        <f>SUM(L2:L7)</f>
        <v>0</v>
      </c>
    </row>
    <row r="9" spans="1:12" x14ac:dyDescent="0.25">
      <c r="K9" s="17"/>
    </row>
  </sheetData>
  <mergeCells count="6">
    <mergeCell ref="B5:B7"/>
    <mergeCell ref="A5:A7"/>
    <mergeCell ref="C5:C7"/>
    <mergeCell ref="A2:A4"/>
    <mergeCell ref="B2:B4"/>
    <mergeCell ref="C2:C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D18DD-2EEB-4A90-B1D8-6B84EC49BD07}">
  <dimension ref="A1:L9"/>
  <sheetViews>
    <sheetView showGridLines="0" topLeftCell="A6" zoomScale="70" zoomScaleNormal="70" workbookViewId="0">
      <selection activeCell="D10" sqref="D10"/>
    </sheetView>
  </sheetViews>
  <sheetFormatPr baseColWidth="10" defaultRowHeight="13.2" x14ac:dyDescent="0.25"/>
  <cols>
    <col min="1" max="1" width="4.109375" bestFit="1" customWidth="1"/>
    <col min="2" max="2" width="12.21875" customWidth="1"/>
    <col min="3" max="3" width="31.44140625" customWidth="1"/>
    <col min="4" max="4" width="28.44140625" customWidth="1"/>
    <col min="5" max="5" width="79.5546875" customWidth="1"/>
    <col min="6" max="6" width="17.77734375" customWidth="1"/>
    <col min="7" max="7" width="15.6640625" customWidth="1"/>
    <col min="8" max="12" width="17.33203125" customWidth="1"/>
  </cols>
  <sheetData>
    <row r="1" spans="1:12" s="1" customFormat="1" ht="26.4" x14ac:dyDescent="0.25">
      <c r="A1" s="8" t="s">
        <v>4</v>
      </c>
      <c r="B1" s="9" t="s">
        <v>20</v>
      </c>
      <c r="C1" s="8" t="s">
        <v>5</v>
      </c>
      <c r="D1" s="8" t="s">
        <v>3</v>
      </c>
      <c r="E1" s="8" t="s">
        <v>13</v>
      </c>
      <c r="F1" s="8" t="s">
        <v>0</v>
      </c>
      <c r="G1" s="8" t="s">
        <v>1</v>
      </c>
      <c r="H1" s="8" t="s">
        <v>15</v>
      </c>
      <c r="I1" s="8" t="s">
        <v>16</v>
      </c>
      <c r="J1" s="8" t="s">
        <v>17</v>
      </c>
      <c r="K1" s="8" t="s">
        <v>18</v>
      </c>
      <c r="L1" s="8" t="s">
        <v>19</v>
      </c>
    </row>
    <row r="2" spans="1:12" ht="119.4" customHeight="1" x14ac:dyDescent="0.25">
      <c r="A2" s="30">
        <v>1</v>
      </c>
      <c r="B2" s="30">
        <v>73152108</v>
      </c>
      <c r="C2" s="33" t="s">
        <v>48</v>
      </c>
      <c r="D2" s="4" t="s">
        <v>44</v>
      </c>
      <c r="E2" s="4" t="s">
        <v>72</v>
      </c>
      <c r="F2" s="19" t="s">
        <v>37</v>
      </c>
      <c r="G2" s="19">
        <v>1</v>
      </c>
      <c r="H2" s="11"/>
      <c r="I2" s="15">
        <v>0.19</v>
      </c>
      <c r="J2" s="11">
        <f>H2*I2</f>
        <v>0</v>
      </c>
      <c r="K2" s="11">
        <f>H2+J2</f>
        <v>0</v>
      </c>
      <c r="L2" s="11">
        <f>K2*G2</f>
        <v>0</v>
      </c>
    </row>
    <row r="3" spans="1:12" ht="195.45" customHeight="1" x14ac:dyDescent="0.25">
      <c r="A3" s="31"/>
      <c r="B3" s="31"/>
      <c r="C3" s="34"/>
      <c r="D3" s="4" t="s">
        <v>45</v>
      </c>
      <c r="E3" s="5" t="s">
        <v>73</v>
      </c>
      <c r="F3" s="19" t="s">
        <v>37</v>
      </c>
      <c r="G3" s="19">
        <v>1</v>
      </c>
      <c r="H3" s="11"/>
      <c r="I3" s="15">
        <v>0.19</v>
      </c>
      <c r="J3" s="11">
        <f t="shared" ref="J3:J8" si="0">H3*I3</f>
        <v>0</v>
      </c>
      <c r="K3" s="11">
        <f t="shared" ref="K3:K8" si="1">H3+J3</f>
        <v>0</v>
      </c>
      <c r="L3" s="11">
        <f t="shared" ref="L3:L8" si="2">K3*G3</f>
        <v>0</v>
      </c>
    </row>
    <row r="4" spans="1:12" ht="175.2" customHeight="1" x14ac:dyDescent="0.25">
      <c r="A4" s="32"/>
      <c r="B4" s="32"/>
      <c r="C4" s="35"/>
      <c r="D4" s="4" t="s">
        <v>46</v>
      </c>
      <c r="E4" s="4" t="s">
        <v>47</v>
      </c>
      <c r="F4" s="19" t="s">
        <v>37</v>
      </c>
      <c r="G4" s="19">
        <v>1</v>
      </c>
      <c r="H4" s="11"/>
      <c r="I4" s="15">
        <v>0.19</v>
      </c>
      <c r="J4" s="11">
        <f t="shared" si="0"/>
        <v>0</v>
      </c>
      <c r="K4" s="11">
        <f t="shared" si="1"/>
        <v>0</v>
      </c>
      <c r="L4" s="11">
        <f t="shared" si="2"/>
        <v>0</v>
      </c>
    </row>
    <row r="5" spans="1:12" ht="141.6" customHeight="1" x14ac:dyDescent="0.25">
      <c r="A5" s="27">
        <v>2</v>
      </c>
      <c r="B5" s="27">
        <v>73152108</v>
      </c>
      <c r="C5" s="33" t="s">
        <v>49</v>
      </c>
      <c r="D5" s="4" t="s">
        <v>50</v>
      </c>
      <c r="E5" s="4" t="s">
        <v>54</v>
      </c>
      <c r="F5" s="19" t="s">
        <v>37</v>
      </c>
      <c r="G5" s="19">
        <v>1</v>
      </c>
      <c r="H5" s="11"/>
      <c r="I5" s="15">
        <v>0.19</v>
      </c>
      <c r="J5" s="11">
        <f t="shared" si="0"/>
        <v>0</v>
      </c>
      <c r="K5" s="11">
        <f t="shared" si="1"/>
        <v>0</v>
      </c>
      <c r="L5" s="11">
        <f t="shared" si="2"/>
        <v>0</v>
      </c>
    </row>
    <row r="6" spans="1:12" ht="227.4" customHeight="1" x14ac:dyDescent="0.25">
      <c r="A6" s="28"/>
      <c r="B6" s="28"/>
      <c r="C6" s="34"/>
      <c r="D6" s="4" t="s">
        <v>51</v>
      </c>
      <c r="E6" s="5" t="s">
        <v>55</v>
      </c>
      <c r="F6" s="19" t="s">
        <v>37</v>
      </c>
      <c r="G6" s="19">
        <v>1</v>
      </c>
      <c r="H6" s="11"/>
      <c r="I6" s="15">
        <v>0.19</v>
      </c>
      <c r="J6" s="11">
        <f t="shared" si="0"/>
        <v>0</v>
      </c>
      <c r="K6" s="11">
        <f t="shared" si="1"/>
        <v>0</v>
      </c>
      <c r="L6" s="11">
        <f t="shared" si="2"/>
        <v>0</v>
      </c>
    </row>
    <row r="7" spans="1:12" ht="145.19999999999999" x14ac:dyDescent="0.25">
      <c r="A7" s="28"/>
      <c r="B7" s="28"/>
      <c r="C7" s="34"/>
      <c r="D7" s="21" t="s">
        <v>52</v>
      </c>
      <c r="E7" s="21" t="s">
        <v>56</v>
      </c>
      <c r="F7" s="19" t="s">
        <v>37</v>
      </c>
      <c r="G7" s="19">
        <v>1</v>
      </c>
      <c r="H7" s="11"/>
      <c r="I7" s="15">
        <v>0.19</v>
      </c>
      <c r="J7" s="11">
        <f t="shared" si="0"/>
        <v>0</v>
      </c>
      <c r="K7" s="11">
        <f t="shared" si="1"/>
        <v>0</v>
      </c>
      <c r="L7" s="11">
        <f t="shared" si="2"/>
        <v>0</v>
      </c>
    </row>
    <row r="8" spans="1:12" ht="174.6" customHeight="1" x14ac:dyDescent="0.25">
      <c r="A8" s="29"/>
      <c r="B8" s="29"/>
      <c r="C8" s="35"/>
      <c r="D8" s="21" t="s">
        <v>53</v>
      </c>
      <c r="E8" s="21" t="s">
        <v>57</v>
      </c>
      <c r="F8" s="19" t="s">
        <v>37</v>
      </c>
      <c r="G8" s="19">
        <v>1</v>
      </c>
      <c r="H8" s="11"/>
      <c r="I8" s="15">
        <v>0.19</v>
      </c>
      <c r="J8" s="11">
        <f t="shared" si="0"/>
        <v>0</v>
      </c>
      <c r="K8" s="11">
        <f t="shared" si="1"/>
        <v>0</v>
      </c>
      <c r="L8" s="11">
        <f t="shared" si="2"/>
        <v>0</v>
      </c>
    </row>
    <row r="9" spans="1:12" s="3" customFormat="1" x14ac:dyDescent="0.25">
      <c r="A9" s="12"/>
      <c r="B9" s="12"/>
      <c r="C9" s="12"/>
      <c r="D9" s="12"/>
      <c r="E9" s="12"/>
      <c r="F9" s="12"/>
      <c r="G9" s="12"/>
      <c r="H9" s="12"/>
      <c r="I9" s="12"/>
      <c r="J9" s="12"/>
      <c r="K9" s="8" t="s">
        <v>58</v>
      </c>
      <c r="L9" s="16">
        <f>SUM(L2:L8)</f>
        <v>0</v>
      </c>
    </row>
  </sheetData>
  <mergeCells count="6">
    <mergeCell ref="C2:C4"/>
    <mergeCell ref="A2:A4"/>
    <mergeCell ref="C5:C8"/>
    <mergeCell ref="A5:A8"/>
    <mergeCell ref="B2:B4"/>
    <mergeCell ref="B5:B8"/>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showGridLines="0" topLeftCell="A14" zoomScale="70" zoomScaleNormal="70" workbookViewId="0">
      <selection activeCell="C23" sqref="C23"/>
    </sheetView>
  </sheetViews>
  <sheetFormatPr baseColWidth="10" defaultRowHeight="13.2" x14ac:dyDescent="0.25"/>
  <cols>
    <col min="1" max="1" width="4" customWidth="1"/>
    <col min="2" max="2" width="12" customWidth="1"/>
    <col min="3" max="3" width="46" customWidth="1"/>
    <col min="4" max="4" width="11.6640625" customWidth="1"/>
    <col min="5" max="5" width="10.33203125" bestFit="1" customWidth="1"/>
    <col min="6" max="6" width="15.6640625" customWidth="1"/>
  </cols>
  <sheetData>
    <row r="1" spans="1:10" s="1" customFormat="1" ht="39.6" x14ac:dyDescent="0.25">
      <c r="A1" s="9" t="s">
        <v>59</v>
      </c>
      <c r="B1" s="9" t="s">
        <v>20</v>
      </c>
      <c r="C1" s="8" t="s">
        <v>5</v>
      </c>
      <c r="D1" s="18" t="s">
        <v>0</v>
      </c>
      <c r="E1" s="8" t="s">
        <v>1</v>
      </c>
      <c r="F1" s="8" t="s">
        <v>15</v>
      </c>
      <c r="G1" s="8" t="s">
        <v>16</v>
      </c>
      <c r="H1" s="8" t="s">
        <v>17</v>
      </c>
      <c r="I1" s="8" t="s">
        <v>18</v>
      </c>
      <c r="J1" s="8" t="s">
        <v>19</v>
      </c>
    </row>
    <row r="2" spans="1:10" ht="52.8" x14ac:dyDescent="0.25">
      <c r="A2" s="2">
        <v>1</v>
      </c>
      <c r="B2" s="2">
        <v>72151500</v>
      </c>
      <c r="C2" s="24" t="s">
        <v>21</v>
      </c>
      <c r="D2" s="22" t="s">
        <v>37</v>
      </c>
      <c r="E2" s="23">
        <v>1</v>
      </c>
      <c r="F2" s="20"/>
      <c r="G2" s="6">
        <v>0.19</v>
      </c>
      <c r="H2" s="11">
        <f>F2*G2</f>
        <v>0</v>
      </c>
      <c r="I2" s="11">
        <f>F2+H2</f>
        <v>0</v>
      </c>
      <c r="J2" s="11">
        <f>I2*E2</f>
        <v>0</v>
      </c>
    </row>
    <row r="3" spans="1:10" ht="39.6" x14ac:dyDescent="0.25">
      <c r="A3" s="2">
        <v>2</v>
      </c>
      <c r="B3" s="2">
        <v>72151500</v>
      </c>
      <c r="C3" s="24" t="s">
        <v>22</v>
      </c>
      <c r="D3" s="22" t="s">
        <v>38</v>
      </c>
      <c r="E3" s="23">
        <v>1</v>
      </c>
      <c r="F3" s="20"/>
      <c r="G3" s="6">
        <v>0.19</v>
      </c>
      <c r="H3" s="11">
        <f t="shared" ref="H3:H17" si="0">F3*G3</f>
        <v>0</v>
      </c>
      <c r="I3" s="11">
        <f t="shared" ref="I3:I17" si="1">F3+H3</f>
        <v>0</v>
      </c>
      <c r="J3" s="11">
        <f t="shared" ref="J3:J17" si="2">I3*E3</f>
        <v>0</v>
      </c>
    </row>
    <row r="4" spans="1:10" ht="26.4" x14ac:dyDescent="0.25">
      <c r="A4" s="2">
        <v>3</v>
      </c>
      <c r="B4" s="2">
        <v>72151500</v>
      </c>
      <c r="C4" s="24" t="s">
        <v>23</v>
      </c>
      <c r="D4" s="22" t="s">
        <v>38</v>
      </c>
      <c r="E4" s="23">
        <v>1</v>
      </c>
      <c r="F4" s="20"/>
      <c r="G4" s="6">
        <v>0.19</v>
      </c>
      <c r="H4" s="11">
        <f t="shared" si="0"/>
        <v>0</v>
      </c>
      <c r="I4" s="11">
        <f t="shared" si="1"/>
        <v>0</v>
      </c>
      <c r="J4" s="11">
        <f t="shared" si="2"/>
        <v>0</v>
      </c>
    </row>
    <row r="5" spans="1:10" ht="39.6" x14ac:dyDescent="0.25">
      <c r="A5" s="2">
        <v>4</v>
      </c>
      <c r="B5" s="2">
        <v>72151500</v>
      </c>
      <c r="C5" s="24" t="s">
        <v>24</v>
      </c>
      <c r="D5" s="22" t="s">
        <v>38</v>
      </c>
      <c r="E5" s="23">
        <v>1</v>
      </c>
      <c r="F5" s="20"/>
      <c r="G5" s="6">
        <v>0.19</v>
      </c>
      <c r="H5" s="11">
        <f t="shared" si="0"/>
        <v>0</v>
      </c>
      <c r="I5" s="11">
        <f t="shared" si="1"/>
        <v>0</v>
      </c>
      <c r="J5" s="11">
        <f t="shared" si="2"/>
        <v>0</v>
      </c>
    </row>
    <row r="6" spans="1:10" ht="39.6" x14ac:dyDescent="0.25">
      <c r="A6" s="2">
        <v>5</v>
      </c>
      <c r="B6" s="2">
        <v>72151500</v>
      </c>
      <c r="C6" s="24" t="s">
        <v>25</v>
      </c>
      <c r="D6" s="22" t="s">
        <v>38</v>
      </c>
      <c r="E6" s="23">
        <v>1</v>
      </c>
      <c r="F6" s="20"/>
      <c r="G6" s="6">
        <v>0.19</v>
      </c>
      <c r="H6" s="11">
        <f t="shared" si="0"/>
        <v>0</v>
      </c>
      <c r="I6" s="11">
        <f t="shared" si="1"/>
        <v>0</v>
      </c>
      <c r="J6" s="11">
        <f t="shared" si="2"/>
        <v>0</v>
      </c>
    </row>
    <row r="7" spans="1:10" ht="39.6" x14ac:dyDescent="0.25">
      <c r="A7" s="2">
        <v>6</v>
      </c>
      <c r="B7" s="2">
        <v>72151500</v>
      </c>
      <c r="C7" s="24" t="s">
        <v>26</v>
      </c>
      <c r="D7" s="22" t="s">
        <v>38</v>
      </c>
      <c r="E7" s="23">
        <v>1</v>
      </c>
      <c r="F7" s="20"/>
      <c r="G7" s="6">
        <v>0.19</v>
      </c>
      <c r="H7" s="11">
        <f t="shared" si="0"/>
        <v>0</v>
      </c>
      <c r="I7" s="11">
        <f t="shared" si="1"/>
        <v>0</v>
      </c>
      <c r="J7" s="11">
        <f t="shared" si="2"/>
        <v>0</v>
      </c>
    </row>
    <row r="8" spans="1:10" ht="26.4" x14ac:dyDescent="0.25">
      <c r="A8" s="2">
        <v>7</v>
      </c>
      <c r="B8" s="2">
        <v>72151500</v>
      </c>
      <c r="C8" s="24" t="s">
        <v>27</v>
      </c>
      <c r="D8" s="22" t="s">
        <v>38</v>
      </c>
      <c r="E8" s="23">
        <v>1</v>
      </c>
      <c r="F8" s="20"/>
      <c r="G8" s="6">
        <v>0.19</v>
      </c>
      <c r="H8" s="11">
        <f t="shared" si="0"/>
        <v>0</v>
      </c>
      <c r="I8" s="11">
        <f t="shared" si="1"/>
        <v>0</v>
      </c>
      <c r="J8" s="11">
        <f t="shared" si="2"/>
        <v>0</v>
      </c>
    </row>
    <row r="9" spans="1:10" ht="39.6" x14ac:dyDescent="0.25">
      <c r="A9" s="2">
        <v>8</v>
      </c>
      <c r="B9" s="2">
        <v>72151500</v>
      </c>
      <c r="C9" s="24" t="s">
        <v>28</v>
      </c>
      <c r="D9" s="22" t="s">
        <v>38</v>
      </c>
      <c r="E9" s="23">
        <v>1</v>
      </c>
      <c r="F9" s="20"/>
      <c r="G9" s="6">
        <v>0.19</v>
      </c>
      <c r="H9" s="11">
        <f t="shared" si="0"/>
        <v>0</v>
      </c>
      <c r="I9" s="11">
        <f t="shared" si="1"/>
        <v>0</v>
      </c>
      <c r="J9" s="11">
        <f t="shared" si="2"/>
        <v>0</v>
      </c>
    </row>
    <row r="10" spans="1:10" ht="39.6" x14ac:dyDescent="0.25">
      <c r="A10" s="2">
        <v>9</v>
      </c>
      <c r="B10" s="2">
        <v>72151500</v>
      </c>
      <c r="C10" s="24" t="s">
        <v>29</v>
      </c>
      <c r="D10" s="22" t="s">
        <v>38</v>
      </c>
      <c r="E10" s="23">
        <v>1</v>
      </c>
      <c r="F10" s="20"/>
      <c r="G10" s="6">
        <v>0.19</v>
      </c>
      <c r="H10" s="11">
        <f t="shared" si="0"/>
        <v>0</v>
      </c>
      <c r="I10" s="11">
        <f t="shared" si="1"/>
        <v>0</v>
      </c>
      <c r="J10" s="11">
        <f t="shared" si="2"/>
        <v>0</v>
      </c>
    </row>
    <row r="11" spans="1:10" ht="66" x14ac:dyDescent="0.25">
      <c r="A11" s="2">
        <v>10</v>
      </c>
      <c r="B11" s="2">
        <v>72151500</v>
      </c>
      <c r="C11" s="24" t="s">
        <v>30</v>
      </c>
      <c r="D11" s="22" t="s">
        <v>39</v>
      </c>
      <c r="E11" s="23">
        <v>1</v>
      </c>
      <c r="F11" s="20"/>
      <c r="G11" s="6">
        <v>0.19</v>
      </c>
      <c r="H11" s="11">
        <f t="shared" si="0"/>
        <v>0</v>
      </c>
      <c r="I11" s="11">
        <f t="shared" si="1"/>
        <v>0</v>
      </c>
      <c r="J11" s="11">
        <f t="shared" si="2"/>
        <v>0</v>
      </c>
    </row>
    <row r="12" spans="1:10" ht="52.8" x14ac:dyDescent="0.25">
      <c r="A12" s="2">
        <v>11</v>
      </c>
      <c r="B12" s="2">
        <v>72151500</v>
      </c>
      <c r="C12" s="24" t="s">
        <v>74</v>
      </c>
      <c r="D12" s="22" t="s">
        <v>38</v>
      </c>
      <c r="E12" s="23">
        <v>1</v>
      </c>
      <c r="F12" s="20"/>
      <c r="G12" s="6">
        <v>0.19</v>
      </c>
      <c r="H12" s="11">
        <f t="shared" si="0"/>
        <v>0</v>
      </c>
      <c r="I12" s="11">
        <f t="shared" si="1"/>
        <v>0</v>
      </c>
      <c r="J12" s="11">
        <f t="shared" si="2"/>
        <v>0</v>
      </c>
    </row>
    <row r="13" spans="1:10" ht="52.8" x14ac:dyDescent="0.25">
      <c r="A13" s="2">
        <v>12</v>
      </c>
      <c r="B13" s="2">
        <v>72151500</v>
      </c>
      <c r="C13" s="24" t="s">
        <v>31</v>
      </c>
      <c r="D13" s="22" t="s">
        <v>40</v>
      </c>
      <c r="E13" s="23">
        <v>1</v>
      </c>
      <c r="F13" s="20"/>
      <c r="G13" s="6">
        <v>0.19</v>
      </c>
      <c r="H13" s="11">
        <f t="shared" si="0"/>
        <v>0</v>
      </c>
      <c r="I13" s="11">
        <f t="shared" si="1"/>
        <v>0</v>
      </c>
      <c r="J13" s="11">
        <f t="shared" si="2"/>
        <v>0</v>
      </c>
    </row>
    <row r="14" spans="1:10" ht="66" x14ac:dyDescent="0.25">
      <c r="A14" s="2">
        <v>13</v>
      </c>
      <c r="B14" s="2">
        <v>72151500</v>
      </c>
      <c r="C14" s="24" t="s">
        <v>32</v>
      </c>
      <c r="D14" s="22" t="s">
        <v>37</v>
      </c>
      <c r="E14" s="23">
        <v>1</v>
      </c>
      <c r="F14" s="20"/>
      <c r="G14" s="6">
        <v>0.19</v>
      </c>
      <c r="H14" s="11">
        <f t="shared" si="0"/>
        <v>0</v>
      </c>
      <c r="I14" s="11">
        <f t="shared" si="1"/>
        <v>0</v>
      </c>
      <c r="J14" s="11">
        <f t="shared" si="2"/>
        <v>0</v>
      </c>
    </row>
    <row r="15" spans="1:10" ht="92.4" x14ac:dyDescent="0.25">
      <c r="A15" s="2">
        <v>14</v>
      </c>
      <c r="B15" s="2">
        <v>72151500</v>
      </c>
      <c r="C15" s="24" t="s">
        <v>69</v>
      </c>
      <c r="D15" s="22" t="s">
        <v>41</v>
      </c>
      <c r="E15" s="23">
        <v>1</v>
      </c>
      <c r="F15" s="20"/>
      <c r="G15" s="6">
        <v>0.19</v>
      </c>
      <c r="H15" s="11">
        <f t="shared" si="0"/>
        <v>0</v>
      </c>
      <c r="I15" s="11">
        <f t="shared" si="1"/>
        <v>0</v>
      </c>
      <c r="J15" s="11">
        <f t="shared" si="2"/>
        <v>0</v>
      </c>
    </row>
    <row r="16" spans="1:10" ht="66" x14ac:dyDescent="0.25">
      <c r="A16" s="2">
        <v>15</v>
      </c>
      <c r="B16" s="2">
        <v>72151500</v>
      </c>
      <c r="C16" s="24" t="s">
        <v>70</v>
      </c>
      <c r="D16" s="22" t="s">
        <v>38</v>
      </c>
      <c r="E16" s="23">
        <v>1</v>
      </c>
      <c r="F16" s="20"/>
      <c r="G16" s="6">
        <v>0.19</v>
      </c>
      <c r="H16" s="11">
        <f t="shared" si="0"/>
        <v>0</v>
      </c>
      <c r="I16" s="11">
        <f t="shared" si="1"/>
        <v>0</v>
      </c>
      <c r="J16" s="11">
        <f t="shared" si="2"/>
        <v>0</v>
      </c>
    </row>
    <row r="17" spans="1:10" ht="66" x14ac:dyDescent="0.25">
      <c r="A17" s="2">
        <v>16</v>
      </c>
      <c r="B17" s="2">
        <v>72151500</v>
      </c>
      <c r="C17" s="24" t="s">
        <v>75</v>
      </c>
      <c r="D17" s="22" t="s">
        <v>39</v>
      </c>
      <c r="E17" s="23">
        <v>1</v>
      </c>
      <c r="F17" s="20"/>
      <c r="G17" s="6">
        <v>0.19</v>
      </c>
      <c r="H17" s="11">
        <f t="shared" si="0"/>
        <v>0</v>
      </c>
      <c r="I17" s="11">
        <f t="shared" si="1"/>
        <v>0</v>
      </c>
      <c r="J17" s="11">
        <f t="shared" si="2"/>
        <v>0</v>
      </c>
    </row>
    <row r="18" spans="1:10" ht="52.8" x14ac:dyDescent="0.25">
      <c r="A18" s="2">
        <v>17</v>
      </c>
      <c r="B18" s="2">
        <v>72151500</v>
      </c>
      <c r="C18" s="24" t="s">
        <v>33</v>
      </c>
      <c r="D18" s="22" t="s">
        <v>38</v>
      </c>
      <c r="E18" s="23">
        <v>1</v>
      </c>
      <c r="F18" s="20"/>
      <c r="G18" s="6">
        <v>0.19</v>
      </c>
      <c r="H18" s="11">
        <f t="shared" ref="H18:H21" si="3">F18*G18</f>
        <v>0</v>
      </c>
      <c r="I18" s="11">
        <f t="shared" ref="I18:I21" si="4">F18+H18</f>
        <v>0</v>
      </c>
      <c r="J18" s="11">
        <f t="shared" ref="J18:J21" si="5">I18*E18</f>
        <v>0</v>
      </c>
    </row>
    <row r="19" spans="1:10" s="3" customFormat="1" ht="52.8" x14ac:dyDescent="0.25">
      <c r="A19" s="2">
        <v>18</v>
      </c>
      <c r="B19" s="2">
        <v>72151500</v>
      </c>
      <c r="C19" s="24" t="s">
        <v>34</v>
      </c>
      <c r="D19" s="22" t="s">
        <v>37</v>
      </c>
      <c r="E19" s="23">
        <v>1</v>
      </c>
      <c r="F19" s="20"/>
      <c r="G19" s="6">
        <v>0.19</v>
      </c>
      <c r="H19" s="11">
        <f t="shared" si="3"/>
        <v>0</v>
      </c>
      <c r="I19" s="11">
        <f t="shared" si="4"/>
        <v>0</v>
      </c>
      <c r="J19" s="11">
        <f t="shared" si="5"/>
        <v>0</v>
      </c>
    </row>
    <row r="20" spans="1:10" ht="52.8" x14ac:dyDescent="0.25">
      <c r="A20" s="2">
        <v>19</v>
      </c>
      <c r="B20" s="2">
        <v>72151500</v>
      </c>
      <c r="C20" s="24" t="s">
        <v>35</v>
      </c>
      <c r="D20" s="22" t="s">
        <v>42</v>
      </c>
      <c r="E20" s="23">
        <v>1</v>
      </c>
      <c r="F20" s="20"/>
      <c r="G20" s="6">
        <v>0.19</v>
      </c>
      <c r="H20" s="11">
        <f t="shared" si="3"/>
        <v>0</v>
      </c>
      <c r="I20" s="11">
        <f t="shared" si="4"/>
        <v>0</v>
      </c>
      <c r="J20" s="11">
        <f t="shared" si="5"/>
        <v>0</v>
      </c>
    </row>
    <row r="21" spans="1:10" ht="66" x14ac:dyDescent="0.25">
      <c r="A21" s="2">
        <v>20</v>
      </c>
      <c r="B21" s="2">
        <v>72151500</v>
      </c>
      <c r="C21" s="24" t="s">
        <v>36</v>
      </c>
      <c r="D21" s="22" t="s">
        <v>43</v>
      </c>
      <c r="E21" s="23">
        <v>1</v>
      </c>
      <c r="F21" s="20"/>
      <c r="G21" s="6">
        <v>0.19</v>
      </c>
      <c r="H21" s="11">
        <f t="shared" si="3"/>
        <v>0</v>
      </c>
      <c r="I21" s="11">
        <f t="shared" si="4"/>
        <v>0</v>
      </c>
      <c r="J21" s="11">
        <f t="shared" si="5"/>
        <v>0</v>
      </c>
    </row>
    <row r="22" spans="1:10" ht="26.4" x14ac:dyDescent="0.25">
      <c r="A22" s="10"/>
      <c r="B22" s="10"/>
      <c r="C22" s="10"/>
      <c r="D22" s="10"/>
      <c r="E22" s="10"/>
      <c r="F22" s="10"/>
      <c r="G22" s="10"/>
      <c r="H22" s="12"/>
      <c r="I22" s="8" t="s">
        <v>19</v>
      </c>
      <c r="J22" s="16">
        <f>SUM(J2:J21)</f>
        <v>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7FF920-0810-4A7F-8959-ABDE74037917}">
  <sheetPr>
    <tabColor theme="1" tint="4.9989318521683403E-2"/>
  </sheetPr>
  <dimension ref="A1:B9"/>
  <sheetViews>
    <sheetView zoomScale="80" zoomScaleNormal="80" workbookViewId="0">
      <selection activeCell="C4" sqref="C4"/>
    </sheetView>
  </sheetViews>
  <sheetFormatPr baseColWidth="10" defaultRowHeight="13.2" x14ac:dyDescent="0.25"/>
  <cols>
    <col min="1" max="1" width="19.33203125" customWidth="1"/>
  </cols>
  <sheetData>
    <row r="1" spans="1:2" x14ac:dyDescent="0.25">
      <c r="A1" s="26" t="s">
        <v>60</v>
      </c>
      <c r="B1" s="26" t="s">
        <v>64</v>
      </c>
    </row>
    <row r="2" spans="1:2" x14ac:dyDescent="0.25">
      <c r="A2" s="13" t="s">
        <v>61</v>
      </c>
      <c r="B2" s="25">
        <f>PLANTAS!L8</f>
        <v>0</v>
      </c>
    </row>
    <row r="3" spans="1:2" x14ac:dyDescent="0.25">
      <c r="A3" s="13" t="s">
        <v>62</v>
      </c>
      <c r="B3" s="25">
        <f>FOTOVOLTAICO!L9</f>
        <v>0</v>
      </c>
    </row>
    <row r="4" spans="1:2" x14ac:dyDescent="0.25">
      <c r="A4" s="13" t="s">
        <v>63</v>
      </c>
      <c r="B4" s="25">
        <f>'MMTO GENERAL'!J22</f>
        <v>0</v>
      </c>
    </row>
    <row r="5" spans="1:2" x14ac:dyDescent="0.25">
      <c r="A5" s="26" t="s">
        <v>2</v>
      </c>
      <c r="B5" s="26">
        <f>SUM(B2:B4)</f>
        <v>0</v>
      </c>
    </row>
    <row r="7" spans="1:2" x14ac:dyDescent="0.25">
      <c r="A7" s="26" t="s">
        <v>65</v>
      </c>
      <c r="B7" s="26"/>
    </row>
    <row r="9" spans="1:2" x14ac:dyDescent="0.25">
      <c r="A9" s="26" t="s">
        <v>66</v>
      </c>
      <c r="B9" s="26">
        <f>B5-B7</f>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PLANTAS</vt:lpstr>
      <vt:lpstr>FOTOVOLTAICO</vt:lpstr>
      <vt:lpstr>MMTO GENERAL</vt:lpstr>
      <vt:lpstr>CONTROL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Morales</dc:creator>
  <cp:lastModifiedBy>Miguel Jaimes</cp:lastModifiedBy>
  <dcterms:created xsi:type="dcterms:W3CDTF">2016-06-28T19:13:43Z</dcterms:created>
  <dcterms:modified xsi:type="dcterms:W3CDTF">2026-09-17T15:41:42Z</dcterms:modified>
</cp:coreProperties>
</file>