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hrodrigle\Documents\2026\MÍNIMAS CUANTÍAS\MANTENIMIENTO MOTOBOMBAS\SUBSANACIÓN\"/>
    </mc:Choice>
  </mc:AlternateContent>
  <xr:revisionPtr revIDLastSave="0" documentId="8_{C6643580-F8E3-4762-9BDA-C13D4AC45989}" xr6:coauthVersionLast="47" xr6:coauthVersionMax="47" xr10:uidLastSave="{00000000-0000-0000-0000-000000000000}"/>
  <bookViews>
    <workbookView xWindow="-120" yWindow="-120" windowWidth="29040" windowHeight="15720" xr2:uid="{37A2F187-B776-46BA-952F-62A2BAD246CE}"/>
  </bookViews>
  <sheets>
    <sheet name="Formato - Oferta económica" sheetId="1" r:id="rId1"/>
    <sheet name="Inventario equipo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H18" i="1" l="1"/>
  <c r="H20" i="1"/>
  <c r="H31" i="1"/>
  <c r="H32" i="1"/>
  <c r="H46" i="1"/>
  <c r="H47" i="1"/>
  <c r="H48" i="1"/>
  <c r="H50" i="1"/>
  <c r="H51" i="1"/>
  <c r="H53" i="1"/>
  <c r="H54" i="1"/>
  <c r="H55" i="1"/>
  <c r="H56" i="1"/>
  <c r="H57" i="1"/>
  <c r="H58" i="1"/>
  <c r="G9" i="1"/>
  <c r="H9" i="1" s="1"/>
  <c r="G10" i="1"/>
  <c r="H10" i="1" s="1"/>
  <c r="G11" i="1"/>
  <c r="H11" i="1" s="1"/>
  <c r="G12" i="1"/>
  <c r="H12" i="1" s="1"/>
  <c r="G13" i="1"/>
  <c r="H13" i="1" s="1"/>
  <c r="G15" i="1"/>
  <c r="H15" i="1" s="1"/>
  <c r="G16" i="1"/>
  <c r="H16" i="1" s="1"/>
  <c r="G17" i="1"/>
  <c r="H17" i="1" s="1"/>
  <c r="G18" i="1"/>
  <c r="G19" i="1"/>
  <c r="H19" i="1" s="1"/>
  <c r="G20" i="1"/>
  <c r="G22" i="1"/>
  <c r="H22" i="1" s="1"/>
  <c r="G23" i="1"/>
  <c r="H23" i="1" s="1"/>
  <c r="G24" i="1"/>
  <c r="H24" i="1" s="1"/>
  <c r="G25" i="1"/>
  <c r="H25" i="1" s="1"/>
  <c r="G26" i="1"/>
  <c r="H26" i="1" s="1"/>
  <c r="G27" i="1"/>
  <c r="H27" i="1" s="1"/>
  <c r="G29" i="1"/>
  <c r="H29" i="1" s="1"/>
  <c r="G30" i="1"/>
  <c r="H30" i="1" s="1"/>
  <c r="G31" i="1"/>
  <c r="G32" i="1"/>
  <c r="G33" i="1"/>
  <c r="H33" i="1" s="1"/>
  <c r="G35" i="1"/>
  <c r="H35" i="1" s="1"/>
  <c r="G36" i="1"/>
  <c r="H36" i="1" s="1"/>
  <c r="G37" i="1"/>
  <c r="H37" i="1" s="1"/>
  <c r="G38" i="1"/>
  <c r="H38" i="1" s="1"/>
  <c r="G39" i="1"/>
  <c r="H39" i="1" s="1"/>
  <c r="G40" i="1"/>
  <c r="H40" i="1" s="1"/>
  <c r="G42" i="1"/>
  <c r="H42" i="1" s="1"/>
  <c r="G43" i="1"/>
  <c r="H43" i="1" s="1"/>
  <c r="G44" i="1"/>
  <c r="H44" i="1" s="1"/>
  <c r="G45" i="1"/>
  <c r="H45" i="1" s="1"/>
  <c r="G46" i="1"/>
  <c r="G47" i="1"/>
  <c r="G48" i="1"/>
  <c r="G8" i="1"/>
  <c r="H8" i="1" s="1"/>
  <c r="H7" i="1" l="1"/>
  <c r="H21" i="1"/>
  <c r="H49" i="1"/>
  <c r="H14" i="1"/>
  <c r="H41" i="1"/>
  <c r="H34" i="1"/>
  <c r="H28" i="1"/>
  <c r="H52" i="1"/>
  <c r="H59" i="1" l="1"/>
</calcChain>
</file>

<file path=xl/sharedStrings.xml><?xml version="1.0" encoding="utf-8"?>
<sst xmlns="http://schemas.openxmlformats.org/spreadsheetml/2006/main" count="207" uniqueCount="106">
  <si>
    <r>
      <rPr>
        <b/>
        <sz val="11"/>
        <color theme="1"/>
        <rFont val="Arial"/>
        <family val="2"/>
      </rPr>
      <t xml:space="preserve">OBJETO: </t>
    </r>
    <r>
      <rPr>
        <sz val="11"/>
        <color theme="1"/>
        <rFont val="Arial"/>
        <family val="2"/>
      </rPr>
      <t>Prestar el servicio de mantenimiento preventivo y correctivo de los sistemas de bombeo y de la infraestructura hidrosanitaria (redes de suministro, desagües y aparatos sanitarios) a monto agotable de las sedes judiciales a cargo de la Dirección Seccional de Administración Judicial de Cundinamarca - Amazonas, incluyendo el suministro de repuestos e insumos mediante bolsa de repuestos.</t>
    </r>
  </si>
  <si>
    <r>
      <rPr>
        <b/>
        <sz val="10"/>
        <color theme="1"/>
        <rFont val="Arial"/>
        <family val="2"/>
      </rPr>
      <t>NOTAS:</t>
    </r>
    <r>
      <rPr>
        <sz val="10"/>
        <color theme="1"/>
        <rFont val="Arial"/>
        <family val="2"/>
      </rPr>
      <t xml:space="preserve">
- El contrato será a monto agotable y se ejecutará a necesidad del servicio de acuerdo a los parametros indicados por el supervisor del contrato, por lo cual oferte unicamente precios unitarios
- Diligenciar unicamente celdas resaltadas en amarillo
- Tener en cuenta la ubicación Geografica a la hora de ofertar el valor unitario
- Cotizar el valor unitario teniendo en cuenta costos de desplazamiento, la entidad no reconocerá gastos de viaje ni conexos que se deriven por traslado de personal, insumos y/o equipos
- </t>
    </r>
    <r>
      <rPr>
        <b/>
        <sz val="10"/>
        <color theme="1"/>
        <rFont val="Arial"/>
        <family val="2"/>
      </rPr>
      <t xml:space="preserve">Amazonas exento de IVA: </t>
    </r>
    <r>
      <rPr>
        <sz val="10"/>
        <color theme="1"/>
        <rFont val="Arial"/>
        <family val="2"/>
      </rPr>
      <t>De acuerdo con la Ley 191 de 1995 y el Estatuto Tributario, el departamento del Amazonas cuenta con un régimen de exclusión de IVA.
- El objetivo es obtener el precio unitario para mantenimientos con una proyección de mantenimientos trimestrales o de acuerdo a la necesidad de la entidad.</t>
    </r>
  </si>
  <si>
    <t>ITEM</t>
  </si>
  <si>
    <t>Detalle</t>
  </si>
  <si>
    <t>CANTIDAD Equipos</t>
  </si>
  <si>
    <t>Cantidad Mantenimientos</t>
  </si>
  <si>
    <t>Juzgados Administrativos de Cundinamarca - CAN</t>
  </si>
  <si>
    <t>1.1</t>
  </si>
  <si>
    <t>Bomba de 7.5 HP, 220 v agua potable, incluye los tableros eléctricos</t>
  </si>
  <si>
    <t>1.2</t>
  </si>
  <si>
    <t>Bombas red contraincendios 30,6 HP, incluye los tableros eléctricos</t>
  </si>
  <si>
    <t>1.3</t>
  </si>
  <si>
    <t>Bomba jockey de 5 HP, incluye los tableros eléctricos</t>
  </si>
  <si>
    <t>1.4</t>
  </si>
  <si>
    <t>Bombas sumergibles trifásica de 2 HP, incluye los tableros eléctricos</t>
  </si>
  <si>
    <t>1.5</t>
  </si>
  <si>
    <t xml:space="preserve">Lavado y desinfecciónTanque de agua potable, capacidad 450 m3 </t>
  </si>
  <si>
    <t>1.6</t>
  </si>
  <si>
    <t xml:space="preserve">Lavado y desarenación pozo de aguas negras y lavado  de cajas (12 m3) </t>
  </si>
  <si>
    <t>Palacio de Justicia de Soacha</t>
  </si>
  <si>
    <t>2.1</t>
  </si>
  <si>
    <t>Bomba Centrifuga 1SH-STW, 5 HP agua potable, con medidor de presión Danfoss, incluye los tableros eléctricos</t>
  </si>
  <si>
    <t>2.2</t>
  </si>
  <si>
    <t>Tanque hidroflo modelo La500 presión de trabajo 150 psi, capacidad de 500 L incluye cambio de membrana de ser necesario</t>
  </si>
  <si>
    <t>2.3</t>
  </si>
  <si>
    <t>Bombas red contraincendios 40 HP, incluye los tableros eléctricos</t>
  </si>
  <si>
    <t>2.4</t>
  </si>
  <si>
    <t>2.6</t>
  </si>
  <si>
    <t>Bomba eyectora de 0,15 Hp con arrancadores y tablero de control</t>
  </si>
  <si>
    <t>2.5</t>
  </si>
  <si>
    <t>Lavado y desinfección Tanque de agua potable  volumen 57,80 m3</t>
  </si>
  <si>
    <t>Palacio de Justicia de Facatativá</t>
  </si>
  <si>
    <t>3.1</t>
  </si>
  <si>
    <t>Bombas de agua potable suministro de 3 HP, rpm, 220 voltios</t>
  </si>
  <si>
    <t>3.2</t>
  </si>
  <si>
    <t>Monobloque (hidroacumulador)  Modelo VSE 5 16 50 Ref. 1G0179, Potencia 5,00 HP 3 Fases, 3600 RPM  Marca BARNES</t>
  </si>
  <si>
    <t>3.3</t>
  </si>
  <si>
    <t>Bomba RCI con Motor eléctrico  Modelo GE 2,5C-400 Ref. 1B0031, Potencia 40 HP 3 Fases, 3600 RPM  Marca BARNES</t>
  </si>
  <si>
    <t>3.4</t>
  </si>
  <si>
    <t>Bomba sumergible para el pozo de aguas lluvias de 2 HP con succión y descarguen de 1 ½”. , incluye los tablero eléctrico</t>
  </si>
  <si>
    <t>3.5</t>
  </si>
  <si>
    <t xml:space="preserve">Lavado y desinfección de tanques en fibra de vidrio PRFV con capacidad de 24000 litros cada uno según norma ASTM D4097 C 582, Icontec 2890 volumen neto red de incendio 45 m3, volumen neto tanque </t>
  </si>
  <si>
    <t>3.6</t>
  </si>
  <si>
    <t>Lavado y desarenación de los pozos de aguas negras y aguas lluvias (dos aguas lluvias y uno aguas negras, 4m3) .</t>
  </si>
  <si>
    <t>Palacio de Justicia de Girardot</t>
  </si>
  <si>
    <t>4.1</t>
  </si>
  <si>
    <t>Bomba de agua potable suministro de 3 HP, rpm, 220 voltios, incluye los tableros eléctricos</t>
  </si>
  <si>
    <t>4.2</t>
  </si>
  <si>
    <t>Bomba RCI de 25 HP, incluye los tableros eléctricos</t>
  </si>
  <si>
    <t>4.3</t>
  </si>
  <si>
    <t>Bomba jockey de 2 HP</t>
  </si>
  <si>
    <t>4.4</t>
  </si>
  <si>
    <t>Bombas jockey de 5 HP, presion 116 PSI</t>
  </si>
  <si>
    <t>4.5</t>
  </si>
  <si>
    <t>Lavado y desinfección de tanque de agua potable, volumen 60 m3</t>
  </si>
  <si>
    <t>Palacio de Justicia de Chocontá</t>
  </si>
  <si>
    <t>5.1</t>
  </si>
  <si>
    <t>Bombas Centrífugas de 3.6 Hp, caudal 174,6 Lt/min, variador de velocidad y tablero de control</t>
  </si>
  <si>
    <t>5.2</t>
  </si>
  <si>
    <t>Bomba de sistema contraincendio de 21,74 HP, caudal de 1024,2 Lt/min con tablero de control</t>
  </si>
  <si>
    <t>5.3</t>
  </si>
  <si>
    <t>Bomba Jockey de 1,18 Hp y caudal 51,21 Lt/min</t>
  </si>
  <si>
    <t>5.4</t>
  </si>
  <si>
    <t>5.5</t>
  </si>
  <si>
    <t>Bomba eyectora de 1,77 Hp con arrancadores y tablero de control</t>
  </si>
  <si>
    <t>5.6</t>
  </si>
  <si>
    <t>Lavado y desinfección de tanque de agua potable, volumen 30 m3</t>
  </si>
  <si>
    <t>Palacio de Justicia de Zipaquirá</t>
  </si>
  <si>
    <t>6.1</t>
  </si>
  <si>
    <t>Bomba de agua potable 5hp BARNES S.A.S Modelo 1A1-1/2-5-2, serie B38217. con tablero de control</t>
  </si>
  <si>
    <t>6.2</t>
  </si>
  <si>
    <t>Bomba Jockey Marca: DIACOL  Modelo BLT 2-11 Caudal de 33 lpm (litros por minuto)  Potencia de 2,2 KW (2,68 hp) con tablero principal</t>
  </si>
  <si>
    <t>6.3</t>
  </si>
  <si>
    <t xml:space="preserve">Motobomba principal red contra incendios 50 HP con tablero principal </t>
  </si>
  <si>
    <t>6.4</t>
  </si>
  <si>
    <t>Bombas sumergibles aguas negras 2 HP con tablero de control</t>
  </si>
  <si>
    <t>6.5</t>
  </si>
  <si>
    <t>Tanque hidroflo 300L incluye cambio de membrana si es necesario</t>
  </si>
  <si>
    <t>6.6</t>
  </si>
  <si>
    <t>Lavado y desinfección tanque agua potable 25 m3</t>
  </si>
  <si>
    <t>6.7</t>
  </si>
  <si>
    <t>Lavado y desinfección tanque red contraincentios 108 m3</t>
  </si>
  <si>
    <t>Palacio de Justicia de Leticia - Amazonas</t>
  </si>
  <si>
    <t>7.1</t>
  </si>
  <si>
    <t>Mantenimiento preventivo y correctivo de Bomba de 2.5 HP,220 v</t>
  </si>
  <si>
    <t>7.2</t>
  </si>
  <si>
    <t>Lavado y desinfección de tanque elevado de agua potable, volumen 30 m3</t>
  </si>
  <si>
    <t>Sede banrepublica Leticia - Amazonas</t>
  </si>
  <si>
    <t>8.1</t>
  </si>
  <si>
    <t>Bomba cenjtrifuga goulds pumps modelo npe / 1st trifasica 220 v de 1 HP para agua potable, incluye tablero electrico</t>
  </si>
  <si>
    <t>8.2</t>
  </si>
  <si>
    <t>Tanque hidroflo global water modelo gbl 60-244 presión de trabajo 150 psi, capacidad de 300L incluye cambio de membrana si es necesario</t>
  </si>
  <si>
    <t>8.3</t>
  </si>
  <si>
    <t>Bombas red contraincendios multietapas marca poulds water de 10 HP, incluye los tableros eléctricos</t>
  </si>
  <si>
    <t>8.4</t>
  </si>
  <si>
    <t>Bomba jockey multietapas marca poulds water de 2 HP, incluye los tableros eléctricos</t>
  </si>
  <si>
    <t>8.5</t>
  </si>
  <si>
    <t>Bomba sumergible tipo lapicero marca franklin electric de 1 1/5 hp modelo 2828006110 230v incluye tablero electrico.</t>
  </si>
  <si>
    <t>8.6</t>
  </si>
  <si>
    <t>OFERTA ECONÓMICA
MANTENIMIENTO SISTEMAS DE BOMBEO Y RED HIDROSANITARIA
DIRECCIÓN SECCIONAL DE ADMINISTRACIÓN JUDICIAL DE CUNDINAMARCA - AMAZONAS</t>
  </si>
  <si>
    <t>OFERTA ECONÓMICA</t>
  </si>
  <si>
    <t>IVA Valor Unitario</t>
  </si>
  <si>
    <t>Valor Unitario + IVA</t>
  </si>
  <si>
    <t>Precios Techo</t>
  </si>
  <si>
    <t>TOTAL OFERTA ECONÓMICA VALORES UNITARIOS</t>
  </si>
  <si>
    <t>Valor unitario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</si>
</sst>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  <numFmt numFmtId="165" formatCode="_(&quot;$&quot;\ * #,##0_);_(&quot;$&quot;\ * \(#,##0\);_(&quot;$&quot;\ * &quot;-&quot;??_);_(@_)"/>
  </numFmts>
  <fonts count="10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0"/>
      <name val="Arial"/>
      <family val="2"/>
    </font>
    <font>
      <b/>
      <sz val="10"/>
      <color theme="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35">
    <xf numFmtId="0" fontId="0" fillId="0" borderId="0" xfId="0"/>
    <xf numFmtId="0" fontId="4" fillId="0" borderId="0" xfId="0" applyFont="1" applyAlignment="1">
      <alignment vertical="center"/>
    </xf>
    <xf numFmtId="0" fontId="7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vertical="center"/>
    </xf>
    <xf numFmtId="0" fontId="8" fillId="4" borderId="1" xfId="0" applyFont="1" applyFill="1" applyBorder="1" applyAlignment="1">
      <alignment horizontal="center" vertical="center"/>
    </xf>
    <xf numFmtId="164" fontId="8" fillId="4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44" fontId="4" fillId="5" borderId="1" xfId="1" applyFont="1" applyFill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/>
    </xf>
    <xf numFmtId="1" fontId="4" fillId="0" borderId="1" xfId="2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vertical="center"/>
    </xf>
    <xf numFmtId="165" fontId="4" fillId="4" borderId="1" xfId="1" applyNumberFormat="1" applyFont="1" applyFill="1" applyBorder="1" applyAlignment="1">
      <alignment horizontal="center" vertical="center" wrapText="1"/>
    </xf>
    <xf numFmtId="165" fontId="4" fillId="0" borderId="1" xfId="1" applyNumberFormat="1" applyFont="1" applyFill="1" applyBorder="1" applyAlignment="1">
      <alignment horizontal="center" vertical="center" wrapText="1"/>
    </xf>
    <xf numFmtId="44" fontId="9" fillId="0" borderId="1" xfId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</cellXfs>
  <cellStyles count="3">
    <cellStyle name="Millares [0] 2" xfId="2" xr:uid="{A892535C-2606-4CC3-8AD1-945EE6C2C224}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171451</xdr:colOff>
      <xdr:row>0</xdr:row>
      <xdr:rowOff>133351</xdr:rowOff>
    </xdr:from>
    <xdr:ext cx="2171699" cy="720858"/>
    <xdr:pic>
      <xdr:nvPicPr>
        <xdr:cNvPr id="2" name="Imagen 1">
          <a:extLst>
            <a:ext uri="{FF2B5EF4-FFF2-40B4-BE49-F238E27FC236}">
              <a16:creationId xmlns:a16="http://schemas.microsoft.com/office/drawing/2014/main" id="{12AD3DDC-6CF5-4134-8C39-4BC945CBA7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451" y="133351"/>
          <a:ext cx="2171699" cy="720858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601F0A-DE69-4E95-92BF-F86FA9ECF55E}">
  <dimension ref="B1:H60"/>
  <sheetViews>
    <sheetView tabSelected="1" workbookViewId="0">
      <selection activeCell="B1" sqref="B1:H1"/>
    </sheetView>
  </sheetViews>
  <sheetFormatPr baseColWidth="10" defaultColWidth="11.375" defaultRowHeight="12.75"/>
  <cols>
    <col min="1" max="2" width="11.375" style="1"/>
    <col min="3" max="3" width="71.25" style="1" customWidth="1"/>
    <col min="4" max="5" width="15.375" style="1" customWidth="1"/>
    <col min="6" max="6" width="16.875" style="1" bestFit="1" customWidth="1"/>
    <col min="7" max="7" width="15.25" style="1" customWidth="1"/>
    <col min="8" max="8" width="19.625" style="1" customWidth="1"/>
    <col min="9" max="10" width="11.375" style="1"/>
    <col min="11" max="11" width="16.625" style="1" bestFit="1" customWidth="1"/>
    <col min="12" max="16384" width="11.375" style="1"/>
  </cols>
  <sheetData>
    <row r="1" spans="2:8" ht="87.75" customHeight="1">
      <c r="B1" s="27" t="s">
        <v>99</v>
      </c>
      <c r="C1" s="28"/>
      <c r="D1" s="28"/>
      <c r="E1" s="28"/>
      <c r="F1" s="28"/>
      <c r="G1" s="28"/>
      <c r="H1" s="28"/>
    </row>
    <row r="2" spans="2:8" ht="64.5" customHeight="1">
      <c r="B2" s="29" t="s">
        <v>0</v>
      </c>
      <c r="C2" s="30"/>
      <c r="D2" s="30"/>
      <c r="E2" s="30"/>
      <c r="F2" s="30"/>
      <c r="G2" s="30"/>
      <c r="H2" s="31"/>
    </row>
    <row r="3" spans="2:8" ht="113.25" customHeight="1">
      <c r="B3" s="32" t="s">
        <v>1</v>
      </c>
      <c r="C3" s="33"/>
      <c r="D3" s="33"/>
      <c r="E3" s="33"/>
      <c r="F3" s="33"/>
      <c r="G3" s="33"/>
      <c r="H3" s="34"/>
    </row>
    <row r="4" spans="2:8" ht="21.75" customHeight="1">
      <c r="B4" s="21"/>
      <c r="C4" s="22"/>
      <c r="D4" s="22"/>
      <c r="E4" s="22"/>
      <c r="F4" s="22"/>
      <c r="G4" s="22"/>
      <c r="H4" s="23"/>
    </row>
    <row r="5" spans="2:8" ht="12.75" customHeight="1">
      <c r="B5" s="24" t="s">
        <v>100</v>
      </c>
      <c r="C5" s="25"/>
      <c r="D5" s="25"/>
      <c r="E5" s="25"/>
      <c r="F5" s="25"/>
      <c r="G5" s="25"/>
      <c r="H5" s="26"/>
    </row>
    <row r="6" spans="2:8" ht="25.5">
      <c r="B6" s="2" t="s">
        <v>2</v>
      </c>
      <c r="C6" s="2" t="s">
        <v>3</v>
      </c>
      <c r="D6" s="2" t="s">
        <v>5</v>
      </c>
      <c r="E6" s="2" t="s">
        <v>103</v>
      </c>
      <c r="F6" s="2" t="s">
        <v>105</v>
      </c>
      <c r="G6" s="2" t="s">
        <v>101</v>
      </c>
      <c r="H6" s="2" t="s">
        <v>102</v>
      </c>
    </row>
    <row r="7" spans="2:8">
      <c r="B7" s="3">
        <v>1</v>
      </c>
      <c r="C7" s="4" t="s">
        <v>6</v>
      </c>
      <c r="D7" s="4"/>
      <c r="E7" s="4"/>
      <c r="F7" s="6"/>
      <c r="G7" s="6"/>
      <c r="H7" s="6">
        <f>SUM(H8:H13)</f>
        <v>0</v>
      </c>
    </row>
    <row r="8" spans="2:8">
      <c r="B8" s="7" t="s">
        <v>7</v>
      </c>
      <c r="C8" s="8" t="s">
        <v>8</v>
      </c>
      <c r="D8" s="7">
        <v>1</v>
      </c>
      <c r="E8" s="16">
        <v>1301376</v>
      </c>
      <c r="F8" s="9"/>
      <c r="G8" s="15">
        <f>F8*0.19</f>
        <v>0</v>
      </c>
      <c r="H8" s="10">
        <f>ROUND((SUM(F8,G8)),0)</f>
        <v>0</v>
      </c>
    </row>
    <row r="9" spans="2:8">
      <c r="B9" s="7" t="s">
        <v>9</v>
      </c>
      <c r="C9" s="8" t="s">
        <v>10</v>
      </c>
      <c r="D9" s="7">
        <v>1</v>
      </c>
      <c r="E9" s="16">
        <v>4107521</v>
      </c>
      <c r="F9" s="9"/>
      <c r="G9" s="15">
        <f t="shared" ref="G9:G48" si="0">F9*0.19</f>
        <v>0</v>
      </c>
      <c r="H9" s="10">
        <f t="shared" ref="H9:H58" si="1">ROUND((SUM(F9,G9)),0)</f>
        <v>0</v>
      </c>
    </row>
    <row r="10" spans="2:8">
      <c r="B10" s="7" t="s">
        <v>11</v>
      </c>
      <c r="C10" s="8" t="s">
        <v>12</v>
      </c>
      <c r="D10" s="7">
        <v>1</v>
      </c>
      <c r="E10" s="16">
        <v>1023535</v>
      </c>
      <c r="F10" s="9"/>
      <c r="G10" s="15">
        <f t="shared" si="0"/>
        <v>0</v>
      </c>
      <c r="H10" s="10">
        <f t="shared" si="1"/>
        <v>0</v>
      </c>
    </row>
    <row r="11" spans="2:8">
      <c r="B11" s="7" t="s">
        <v>13</v>
      </c>
      <c r="C11" s="8" t="s">
        <v>14</v>
      </c>
      <c r="D11" s="7">
        <v>1</v>
      </c>
      <c r="E11" s="16">
        <v>1186984</v>
      </c>
      <c r="F11" s="9"/>
      <c r="G11" s="15">
        <f t="shared" si="0"/>
        <v>0</v>
      </c>
      <c r="H11" s="10">
        <f t="shared" si="1"/>
        <v>0</v>
      </c>
    </row>
    <row r="12" spans="2:8">
      <c r="B12" s="7" t="s">
        <v>15</v>
      </c>
      <c r="C12" s="8" t="s">
        <v>16</v>
      </c>
      <c r="D12" s="7">
        <v>1</v>
      </c>
      <c r="E12" s="16">
        <v>4269000</v>
      </c>
      <c r="F12" s="9"/>
      <c r="G12" s="15">
        <f t="shared" si="0"/>
        <v>0</v>
      </c>
      <c r="H12" s="10">
        <f t="shared" si="1"/>
        <v>0</v>
      </c>
    </row>
    <row r="13" spans="2:8">
      <c r="B13" s="7" t="s">
        <v>17</v>
      </c>
      <c r="C13" s="8" t="s">
        <v>18</v>
      </c>
      <c r="D13" s="7">
        <v>1</v>
      </c>
      <c r="E13" s="16">
        <v>1037250</v>
      </c>
      <c r="F13" s="9"/>
      <c r="G13" s="15">
        <f t="shared" si="0"/>
        <v>0</v>
      </c>
      <c r="H13" s="10">
        <f t="shared" si="1"/>
        <v>0</v>
      </c>
    </row>
    <row r="14" spans="2:8">
      <c r="B14" s="3">
        <v>2</v>
      </c>
      <c r="C14" s="4" t="s">
        <v>19</v>
      </c>
      <c r="D14" s="4"/>
      <c r="E14" s="4"/>
      <c r="F14" s="6"/>
      <c r="G14" s="6"/>
      <c r="H14" s="6">
        <f>SUM(H15:H20)</f>
        <v>0</v>
      </c>
    </row>
    <row r="15" spans="2:8" ht="25.5">
      <c r="B15" s="7" t="s">
        <v>20</v>
      </c>
      <c r="C15" s="8" t="s">
        <v>21</v>
      </c>
      <c r="D15" s="7">
        <v>1</v>
      </c>
      <c r="E15" s="16">
        <v>1606966</v>
      </c>
      <c r="F15" s="9"/>
      <c r="G15" s="15">
        <f t="shared" si="0"/>
        <v>0</v>
      </c>
      <c r="H15" s="10">
        <f t="shared" si="1"/>
        <v>0</v>
      </c>
    </row>
    <row r="16" spans="2:8" ht="25.5">
      <c r="B16" s="7" t="s">
        <v>22</v>
      </c>
      <c r="C16" s="8" t="s">
        <v>23</v>
      </c>
      <c r="D16" s="7">
        <v>1</v>
      </c>
      <c r="E16" s="16">
        <v>1189845</v>
      </c>
      <c r="F16" s="9"/>
      <c r="G16" s="15">
        <f t="shared" si="0"/>
        <v>0</v>
      </c>
      <c r="H16" s="10">
        <f t="shared" si="1"/>
        <v>0</v>
      </c>
    </row>
    <row r="17" spans="2:8">
      <c r="B17" s="7" t="s">
        <v>24</v>
      </c>
      <c r="C17" s="8" t="s">
        <v>25</v>
      </c>
      <c r="D17" s="7">
        <v>1</v>
      </c>
      <c r="E17" s="16">
        <v>4920521</v>
      </c>
      <c r="F17" s="9"/>
      <c r="G17" s="15">
        <f t="shared" si="0"/>
        <v>0</v>
      </c>
      <c r="H17" s="10">
        <f t="shared" si="1"/>
        <v>0</v>
      </c>
    </row>
    <row r="18" spans="2:8">
      <c r="B18" s="7" t="s">
        <v>26</v>
      </c>
      <c r="C18" s="8" t="s">
        <v>12</v>
      </c>
      <c r="D18" s="7">
        <v>1</v>
      </c>
      <c r="E18" s="16">
        <v>1217039</v>
      </c>
      <c r="F18" s="9"/>
      <c r="G18" s="15">
        <f t="shared" si="0"/>
        <v>0</v>
      </c>
      <c r="H18" s="10">
        <f t="shared" si="1"/>
        <v>0</v>
      </c>
    </row>
    <row r="19" spans="2:8">
      <c r="B19" s="7" t="s">
        <v>27</v>
      </c>
      <c r="C19" s="8" t="s">
        <v>28</v>
      </c>
      <c r="D19" s="7">
        <v>1</v>
      </c>
      <c r="E19" s="16">
        <v>717774</v>
      </c>
      <c r="F19" s="9"/>
      <c r="G19" s="15">
        <f t="shared" si="0"/>
        <v>0</v>
      </c>
      <c r="H19" s="10">
        <f t="shared" si="1"/>
        <v>0</v>
      </c>
    </row>
    <row r="20" spans="2:8">
      <c r="B20" s="7" t="s">
        <v>29</v>
      </c>
      <c r="C20" s="8" t="s">
        <v>30</v>
      </c>
      <c r="D20" s="7">
        <v>1</v>
      </c>
      <c r="E20" s="16">
        <v>2195500</v>
      </c>
      <c r="F20" s="9"/>
      <c r="G20" s="15">
        <f t="shared" si="0"/>
        <v>0</v>
      </c>
      <c r="H20" s="10">
        <f t="shared" si="1"/>
        <v>0</v>
      </c>
    </row>
    <row r="21" spans="2:8">
      <c r="B21" s="3">
        <v>3</v>
      </c>
      <c r="C21" s="4" t="s">
        <v>31</v>
      </c>
      <c r="D21" s="4"/>
      <c r="E21" s="4"/>
      <c r="F21" s="6"/>
      <c r="G21" s="6"/>
      <c r="H21" s="6">
        <f>SUM(H22:H27)</f>
        <v>0</v>
      </c>
    </row>
    <row r="22" spans="2:8">
      <c r="B22" s="12" t="s">
        <v>32</v>
      </c>
      <c r="C22" s="8" t="s">
        <v>33</v>
      </c>
      <c r="D22" s="7">
        <v>1</v>
      </c>
      <c r="E22" s="16">
        <v>963327</v>
      </c>
      <c r="F22" s="9"/>
      <c r="G22" s="15">
        <f t="shared" si="0"/>
        <v>0</v>
      </c>
      <c r="H22" s="10">
        <f t="shared" si="1"/>
        <v>0</v>
      </c>
    </row>
    <row r="23" spans="2:8" ht="25.5">
      <c r="B23" s="12" t="s">
        <v>34</v>
      </c>
      <c r="C23" s="8" t="s">
        <v>35</v>
      </c>
      <c r="D23" s="7">
        <v>1</v>
      </c>
      <c r="E23" s="16">
        <v>1497766</v>
      </c>
      <c r="F23" s="9"/>
      <c r="G23" s="15">
        <f t="shared" si="0"/>
        <v>0</v>
      </c>
      <c r="H23" s="10">
        <f t="shared" si="1"/>
        <v>0</v>
      </c>
    </row>
    <row r="24" spans="2:8" ht="25.5">
      <c r="B24" s="12" t="s">
        <v>36</v>
      </c>
      <c r="C24" s="8" t="s">
        <v>37</v>
      </c>
      <c r="D24" s="7">
        <v>1</v>
      </c>
      <c r="E24" s="16">
        <v>5075549</v>
      </c>
      <c r="F24" s="9"/>
      <c r="G24" s="15">
        <f t="shared" si="0"/>
        <v>0</v>
      </c>
      <c r="H24" s="10">
        <f t="shared" si="1"/>
        <v>0</v>
      </c>
    </row>
    <row r="25" spans="2:8" ht="25.5">
      <c r="B25" s="12" t="s">
        <v>38</v>
      </c>
      <c r="C25" s="8" t="s">
        <v>39</v>
      </c>
      <c r="D25" s="7">
        <v>1</v>
      </c>
      <c r="E25" s="16">
        <v>899403</v>
      </c>
      <c r="F25" s="9"/>
      <c r="G25" s="15">
        <f t="shared" si="0"/>
        <v>0</v>
      </c>
      <c r="H25" s="10">
        <f t="shared" si="1"/>
        <v>0</v>
      </c>
    </row>
    <row r="26" spans="2:8" ht="38.25">
      <c r="B26" s="12" t="s">
        <v>40</v>
      </c>
      <c r="C26" s="8" t="s">
        <v>41</v>
      </c>
      <c r="D26" s="7">
        <v>1</v>
      </c>
      <c r="E26" s="16">
        <v>2195500</v>
      </c>
      <c r="F26" s="9"/>
      <c r="G26" s="15">
        <f t="shared" si="0"/>
        <v>0</v>
      </c>
      <c r="H26" s="10">
        <f t="shared" si="1"/>
        <v>0</v>
      </c>
    </row>
    <row r="27" spans="2:8" ht="25.5">
      <c r="B27" s="12" t="s">
        <v>42</v>
      </c>
      <c r="C27" s="8" t="s">
        <v>43</v>
      </c>
      <c r="D27" s="7">
        <v>1</v>
      </c>
      <c r="E27" s="16">
        <v>1281250</v>
      </c>
      <c r="F27" s="9"/>
      <c r="G27" s="15">
        <f t="shared" si="0"/>
        <v>0</v>
      </c>
      <c r="H27" s="10">
        <f t="shared" si="1"/>
        <v>0</v>
      </c>
    </row>
    <row r="28" spans="2:8">
      <c r="B28" s="3">
        <v>4</v>
      </c>
      <c r="C28" s="4" t="s">
        <v>44</v>
      </c>
      <c r="D28" s="4"/>
      <c r="E28" s="4"/>
      <c r="F28" s="6"/>
      <c r="G28" s="14"/>
      <c r="H28" s="6">
        <f>SUM(H29:H33)</f>
        <v>0</v>
      </c>
    </row>
    <row r="29" spans="2:8">
      <c r="B29" s="12" t="s">
        <v>45</v>
      </c>
      <c r="C29" s="8" t="s">
        <v>46</v>
      </c>
      <c r="D29" s="7">
        <v>1</v>
      </c>
      <c r="E29" s="16">
        <v>1065145</v>
      </c>
      <c r="F29" s="9"/>
      <c r="G29" s="15">
        <f t="shared" si="0"/>
        <v>0</v>
      </c>
      <c r="H29" s="10">
        <f t="shared" si="1"/>
        <v>0</v>
      </c>
    </row>
    <row r="30" spans="2:8">
      <c r="B30" s="12" t="s">
        <v>47</v>
      </c>
      <c r="C30" s="8" t="s">
        <v>48</v>
      </c>
      <c r="D30" s="7">
        <v>1</v>
      </c>
      <c r="E30" s="16">
        <v>2989160</v>
      </c>
      <c r="F30" s="9"/>
      <c r="G30" s="15">
        <f t="shared" si="0"/>
        <v>0</v>
      </c>
      <c r="H30" s="10">
        <f t="shared" si="1"/>
        <v>0</v>
      </c>
    </row>
    <row r="31" spans="2:8">
      <c r="B31" s="12" t="s">
        <v>49</v>
      </c>
      <c r="C31" s="8" t="s">
        <v>50</v>
      </c>
      <c r="D31" s="7">
        <v>1</v>
      </c>
      <c r="E31" s="16">
        <v>892201</v>
      </c>
      <c r="F31" s="9"/>
      <c r="G31" s="15">
        <f t="shared" si="0"/>
        <v>0</v>
      </c>
      <c r="H31" s="10">
        <f t="shared" si="1"/>
        <v>0</v>
      </c>
    </row>
    <row r="32" spans="2:8">
      <c r="B32" s="12" t="s">
        <v>51</v>
      </c>
      <c r="C32" s="8" t="s">
        <v>52</v>
      </c>
      <c r="D32" s="7">
        <v>1</v>
      </c>
      <c r="E32" s="16">
        <v>1217039</v>
      </c>
      <c r="F32" s="9"/>
      <c r="G32" s="15">
        <f t="shared" si="0"/>
        <v>0</v>
      </c>
      <c r="H32" s="10">
        <f t="shared" si="1"/>
        <v>0</v>
      </c>
    </row>
    <row r="33" spans="2:8">
      <c r="B33" s="12" t="s">
        <v>53</v>
      </c>
      <c r="C33" s="8" t="s">
        <v>54</v>
      </c>
      <c r="D33" s="7">
        <v>1</v>
      </c>
      <c r="E33" s="16">
        <v>2195500</v>
      </c>
      <c r="F33" s="9"/>
      <c r="G33" s="15">
        <f t="shared" si="0"/>
        <v>0</v>
      </c>
      <c r="H33" s="10">
        <f t="shared" si="1"/>
        <v>0</v>
      </c>
    </row>
    <row r="34" spans="2:8">
      <c r="B34" s="3">
        <v>5</v>
      </c>
      <c r="C34" s="4" t="s">
        <v>55</v>
      </c>
      <c r="D34" s="4"/>
      <c r="E34" s="4"/>
      <c r="F34" s="6"/>
      <c r="G34" s="14"/>
      <c r="H34" s="6">
        <f>SUM(H35:H40)</f>
        <v>0</v>
      </c>
    </row>
    <row r="35" spans="2:8">
      <c r="B35" s="12" t="s">
        <v>56</v>
      </c>
      <c r="C35" s="8" t="s">
        <v>57</v>
      </c>
      <c r="D35" s="7">
        <v>1</v>
      </c>
      <c r="E35" s="16">
        <v>1010334</v>
      </c>
      <c r="F35" s="9"/>
      <c r="G35" s="15">
        <f t="shared" si="0"/>
        <v>0</v>
      </c>
      <c r="H35" s="10">
        <f t="shared" si="1"/>
        <v>0</v>
      </c>
    </row>
    <row r="36" spans="2:8">
      <c r="B36" s="12" t="s">
        <v>58</v>
      </c>
      <c r="C36" s="8" t="s">
        <v>59</v>
      </c>
      <c r="D36" s="7">
        <v>1</v>
      </c>
      <c r="E36" s="16">
        <v>3545147</v>
      </c>
      <c r="F36" s="9"/>
      <c r="G36" s="15">
        <f t="shared" si="0"/>
        <v>0</v>
      </c>
      <c r="H36" s="10">
        <f t="shared" si="1"/>
        <v>0</v>
      </c>
    </row>
    <row r="37" spans="2:8">
      <c r="B37" s="12" t="s">
        <v>60</v>
      </c>
      <c r="C37" s="8" t="s">
        <v>61</v>
      </c>
      <c r="D37" s="7">
        <v>1</v>
      </c>
      <c r="E37" s="16">
        <v>802171</v>
      </c>
      <c r="F37" s="9"/>
      <c r="G37" s="15">
        <f t="shared" si="0"/>
        <v>0</v>
      </c>
      <c r="H37" s="10">
        <f t="shared" si="1"/>
        <v>0</v>
      </c>
    </row>
    <row r="38" spans="2:8">
      <c r="B38" s="12" t="s">
        <v>62</v>
      </c>
      <c r="C38" s="8" t="s">
        <v>28</v>
      </c>
      <c r="D38" s="7">
        <v>1</v>
      </c>
      <c r="E38" s="16">
        <v>717774</v>
      </c>
      <c r="F38" s="9"/>
      <c r="G38" s="15">
        <f t="shared" si="0"/>
        <v>0</v>
      </c>
      <c r="H38" s="10">
        <f t="shared" si="1"/>
        <v>0</v>
      </c>
    </row>
    <row r="39" spans="2:8">
      <c r="B39" s="12" t="s">
        <v>63</v>
      </c>
      <c r="C39" s="8" t="s">
        <v>64</v>
      </c>
      <c r="D39" s="7">
        <v>1</v>
      </c>
      <c r="E39" s="16">
        <v>1024318</v>
      </c>
      <c r="F39" s="9"/>
      <c r="G39" s="15">
        <f t="shared" si="0"/>
        <v>0</v>
      </c>
      <c r="H39" s="10">
        <f t="shared" si="1"/>
        <v>0</v>
      </c>
    </row>
    <row r="40" spans="2:8">
      <c r="B40" s="12" t="s">
        <v>65</v>
      </c>
      <c r="C40" s="8" t="s">
        <v>66</v>
      </c>
      <c r="D40" s="7">
        <v>1</v>
      </c>
      <c r="E40" s="16">
        <v>1849640</v>
      </c>
      <c r="F40" s="9"/>
      <c r="G40" s="15">
        <f t="shared" si="0"/>
        <v>0</v>
      </c>
      <c r="H40" s="10">
        <f t="shared" si="1"/>
        <v>0</v>
      </c>
    </row>
    <row r="41" spans="2:8">
      <c r="B41" s="3">
        <v>6</v>
      </c>
      <c r="C41" s="4" t="s">
        <v>67</v>
      </c>
      <c r="D41" s="4"/>
      <c r="E41" s="4"/>
      <c r="F41" s="6"/>
      <c r="G41" s="14"/>
      <c r="H41" s="6">
        <f>SUM(H42:H48)</f>
        <v>0</v>
      </c>
    </row>
    <row r="42" spans="2:8" ht="25.5">
      <c r="B42" s="12" t="s">
        <v>68</v>
      </c>
      <c r="C42" s="8" t="s">
        <v>69</v>
      </c>
      <c r="D42" s="7">
        <v>1</v>
      </c>
      <c r="E42" s="16">
        <v>1425555</v>
      </c>
      <c r="F42" s="9"/>
      <c r="G42" s="15">
        <f t="shared" si="0"/>
        <v>0</v>
      </c>
      <c r="H42" s="10">
        <f t="shared" si="1"/>
        <v>0</v>
      </c>
    </row>
    <row r="43" spans="2:8" ht="25.5">
      <c r="B43" s="12" t="s">
        <v>70</v>
      </c>
      <c r="C43" s="8" t="s">
        <v>71</v>
      </c>
      <c r="D43" s="7">
        <v>1</v>
      </c>
      <c r="E43" s="16">
        <v>1153870</v>
      </c>
      <c r="F43" s="9"/>
      <c r="G43" s="15">
        <f t="shared" si="0"/>
        <v>0</v>
      </c>
      <c r="H43" s="10">
        <f t="shared" si="1"/>
        <v>0</v>
      </c>
    </row>
    <row r="44" spans="2:8">
      <c r="B44" s="12" t="s">
        <v>72</v>
      </c>
      <c r="C44" s="8" t="s">
        <v>73</v>
      </c>
      <c r="D44" s="7">
        <v>1</v>
      </c>
      <c r="E44" s="16">
        <v>7928500</v>
      </c>
      <c r="F44" s="9"/>
      <c r="G44" s="15">
        <f t="shared" si="0"/>
        <v>0</v>
      </c>
      <c r="H44" s="10">
        <f t="shared" si="1"/>
        <v>0</v>
      </c>
    </row>
    <row r="45" spans="2:8">
      <c r="B45" s="12" t="s">
        <v>74</v>
      </c>
      <c r="C45" s="8" t="s">
        <v>75</v>
      </c>
      <c r="D45" s="7">
        <v>1</v>
      </c>
      <c r="E45" s="16">
        <v>1463500</v>
      </c>
      <c r="F45" s="9"/>
      <c r="G45" s="15">
        <f t="shared" si="0"/>
        <v>0</v>
      </c>
      <c r="H45" s="10">
        <f t="shared" si="1"/>
        <v>0</v>
      </c>
    </row>
    <row r="46" spans="2:8">
      <c r="B46" s="12" t="s">
        <v>76</v>
      </c>
      <c r="C46" s="8" t="s">
        <v>77</v>
      </c>
      <c r="D46" s="7">
        <v>1</v>
      </c>
      <c r="E46" s="16">
        <v>732000</v>
      </c>
      <c r="F46" s="9"/>
      <c r="G46" s="15">
        <f t="shared" si="0"/>
        <v>0</v>
      </c>
      <c r="H46" s="10">
        <f t="shared" si="1"/>
        <v>0</v>
      </c>
    </row>
    <row r="47" spans="2:8">
      <c r="B47" s="12" t="s">
        <v>78</v>
      </c>
      <c r="C47" s="8" t="s">
        <v>79</v>
      </c>
      <c r="D47" s="7">
        <v>1</v>
      </c>
      <c r="E47" s="16">
        <v>1463500</v>
      </c>
      <c r="F47" s="9"/>
      <c r="G47" s="15">
        <f t="shared" si="0"/>
        <v>0</v>
      </c>
      <c r="H47" s="10">
        <f t="shared" si="1"/>
        <v>0</v>
      </c>
    </row>
    <row r="48" spans="2:8">
      <c r="B48" s="12" t="s">
        <v>80</v>
      </c>
      <c r="C48" s="8" t="s">
        <v>81</v>
      </c>
      <c r="D48" s="7">
        <v>1</v>
      </c>
      <c r="E48" s="16">
        <v>2439500</v>
      </c>
      <c r="F48" s="9"/>
      <c r="G48" s="15">
        <f t="shared" si="0"/>
        <v>0</v>
      </c>
      <c r="H48" s="10">
        <f t="shared" si="1"/>
        <v>0</v>
      </c>
    </row>
    <row r="49" spans="2:8">
      <c r="B49" s="3">
        <v>7</v>
      </c>
      <c r="C49" s="4" t="s">
        <v>82</v>
      </c>
      <c r="D49" s="4"/>
      <c r="E49" s="4"/>
      <c r="F49" s="6"/>
      <c r="G49" s="14"/>
      <c r="H49" s="6">
        <f>SUM(H50:H51)</f>
        <v>0</v>
      </c>
    </row>
    <row r="50" spans="2:8">
      <c r="B50" s="12" t="s">
        <v>83</v>
      </c>
      <c r="C50" s="8" t="s">
        <v>84</v>
      </c>
      <c r="D50" s="7">
        <v>1</v>
      </c>
      <c r="E50" s="16">
        <v>1043623</v>
      </c>
      <c r="F50" s="9"/>
      <c r="G50" s="15">
        <v>0</v>
      </c>
      <c r="H50" s="10">
        <f t="shared" si="1"/>
        <v>0</v>
      </c>
    </row>
    <row r="51" spans="2:8">
      <c r="B51" s="12" t="s">
        <v>85</v>
      </c>
      <c r="C51" s="8" t="s">
        <v>86</v>
      </c>
      <c r="D51" s="7">
        <v>1</v>
      </c>
      <c r="E51" s="16">
        <v>2032681</v>
      </c>
      <c r="F51" s="9"/>
      <c r="G51" s="15">
        <v>0</v>
      </c>
      <c r="H51" s="10">
        <f t="shared" si="1"/>
        <v>0</v>
      </c>
    </row>
    <row r="52" spans="2:8">
      <c r="B52" s="3">
        <v>8</v>
      </c>
      <c r="C52" s="4" t="s">
        <v>87</v>
      </c>
      <c r="D52" s="4"/>
      <c r="E52" s="4"/>
      <c r="F52" s="6"/>
      <c r="G52" s="14"/>
      <c r="H52" s="6">
        <f>SUM(H53:H58)</f>
        <v>0</v>
      </c>
    </row>
    <row r="53" spans="2:8" ht="25.5">
      <c r="B53" s="12" t="s">
        <v>88</v>
      </c>
      <c r="C53" s="8" t="s">
        <v>89</v>
      </c>
      <c r="D53" s="7">
        <v>1</v>
      </c>
      <c r="E53" s="16">
        <v>1001377</v>
      </c>
      <c r="F53" s="9"/>
      <c r="G53" s="15">
        <v>0</v>
      </c>
      <c r="H53" s="10">
        <f t="shared" si="1"/>
        <v>0</v>
      </c>
    </row>
    <row r="54" spans="2:8" ht="25.5">
      <c r="B54" s="12" t="s">
        <v>90</v>
      </c>
      <c r="C54" s="8" t="s">
        <v>91</v>
      </c>
      <c r="D54" s="7">
        <v>1</v>
      </c>
      <c r="E54" s="16">
        <v>1366289</v>
      </c>
      <c r="F54" s="9"/>
      <c r="G54" s="15">
        <v>0</v>
      </c>
      <c r="H54" s="10">
        <f t="shared" si="1"/>
        <v>0</v>
      </c>
    </row>
    <row r="55" spans="2:8" ht="25.5">
      <c r="B55" s="12" t="s">
        <v>92</v>
      </c>
      <c r="C55" s="8" t="s">
        <v>93</v>
      </c>
      <c r="D55" s="7">
        <v>1</v>
      </c>
      <c r="E55" s="16">
        <v>2228114</v>
      </c>
      <c r="F55" s="9"/>
      <c r="G55" s="15">
        <v>0</v>
      </c>
      <c r="H55" s="10">
        <f t="shared" si="1"/>
        <v>0</v>
      </c>
    </row>
    <row r="56" spans="2:8">
      <c r="B56" s="12" t="s">
        <v>94</v>
      </c>
      <c r="C56" s="8" t="s">
        <v>95</v>
      </c>
      <c r="D56" s="7">
        <v>1</v>
      </c>
      <c r="E56" s="16">
        <v>1228806</v>
      </c>
      <c r="F56" s="9"/>
      <c r="G56" s="15">
        <v>0</v>
      </c>
      <c r="H56" s="10">
        <f t="shared" si="1"/>
        <v>0</v>
      </c>
    </row>
    <row r="57" spans="2:8" ht="25.5">
      <c r="B57" s="12" t="s">
        <v>96</v>
      </c>
      <c r="C57" s="8" t="s">
        <v>97</v>
      </c>
      <c r="D57" s="7">
        <v>1</v>
      </c>
      <c r="E57" s="16">
        <v>865139</v>
      </c>
      <c r="F57" s="9"/>
      <c r="G57" s="15">
        <v>0</v>
      </c>
      <c r="H57" s="10">
        <f t="shared" si="1"/>
        <v>0</v>
      </c>
    </row>
    <row r="58" spans="2:8">
      <c r="B58" s="12" t="s">
        <v>98</v>
      </c>
      <c r="C58" s="8" t="s">
        <v>66</v>
      </c>
      <c r="D58" s="7">
        <v>1</v>
      </c>
      <c r="E58" s="16">
        <v>2129985</v>
      </c>
      <c r="F58" s="9"/>
      <c r="G58" s="15">
        <v>0</v>
      </c>
      <c r="H58" s="10">
        <f t="shared" si="1"/>
        <v>0</v>
      </c>
    </row>
    <row r="59" spans="2:8" ht="26.25" customHeight="1">
      <c r="B59" s="18" t="s">
        <v>104</v>
      </c>
      <c r="C59" s="19"/>
      <c r="D59" s="19"/>
      <c r="E59" s="19"/>
      <c r="F59" s="19"/>
      <c r="G59" s="20"/>
      <c r="H59" s="13">
        <f>H7+H14+H21+H28+H34+H41+H49+H52</f>
        <v>0</v>
      </c>
    </row>
    <row r="60" spans="2:8" ht="19.5" customHeight="1">
      <c r="B60" s="18"/>
      <c r="C60" s="19"/>
      <c r="D60" s="19"/>
      <c r="E60" s="19"/>
      <c r="F60" s="19"/>
      <c r="G60" s="19"/>
      <c r="H60" s="20"/>
    </row>
  </sheetData>
  <mergeCells count="7">
    <mergeCell ref="B59:G59"/>
    <mergeCell ref="B4:H4"/>
    <mergeCell ref="B5:H5"/>
    <mergeCell ref="B60:H60"/>
    <mergeCell ref="B1:H1"/>
    <mergeCell ref="B2:H2"/>
    <mergeCell ref="B3:H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60BA48-F34B-4D97-B0E8-B9492E001533}">
  <dimension ref="A4:C56"/>
  <sheetViews>
    <sheetView topLeftCell="A22" workbookViewId="0">
      <selection activeCell="C10" sqref="C10"/>
    </sheetView>
  </sheetViews>
  <sheetFormatPr baseColWidth="10" defaultColWidth="11.375" defaultRowHeight="14.25"/>
  <cols>
    <col min="1" max="1" width="11.375" style="17"/>
    <col min="2" max="2" width="62.25" style="17" customWidth="1"/>
    <col min="3" max="3" width="32.125" style="17" customWidth="1"/>
    <col min="4" max="16384" width="11.375" style="17"/>
  </cols>
  <sheetData>
    <row r="4" spans="1:3">
      <c r="A4" s="2" t="s">
        <v>2</v>
      </c>
      <c r="B4" s="2" t="s">
        <v>3</v>
      </c>
      <c r="C4" s="2" t="s">
        <v>4</v>
      </c>
    </row>
    <row r="5" spans="1:3">
      <c r="A5" s="3">
        <v>1</v>
      </c>
      <c r="B5" s="4" t="s">
        <v>6</v>
      </c>
      <c r="C5" s="5"/>
    </row>
    <row r="6" spans="1:3">
      <c r="A6" s="7" t="s">
        <v>7</v>
      </c>
      <c r="B6" s="8" t="s">
        <v>8</v>
      </c>
      <c r="C6" s="7">
        <v>2</v>
      </c>
    </row>
    <row r="7" spans="1:3">
      <c r="A7" s="7" t="s">
        <v>9</v>
      </c>
      <c r="B7" s="8" t="s">
        <v>10</v>
      </c>
      <c r="C7" s="7">
        <v>1</v>
      </c>
    </row>
    <row r="8" spans="1:3">
      <c r="A8" s="7" t="s">
        <v>11</v>
      </c>
      <c r="B8" s="8" t="s">
        <v>12</v>
      </c>
      <c r="C8" s="7">
        <v>1</v>
      </c>
    </row>
    <row r="9" spans="1:3">
      <c r="A9" s="7" t="s">
        <v>13</v>
      </c>
      <c r="B9" s="8" t="s">
        <v>14</v>
      </c>
      <c r="C9" s="7">
        <v>2</v>
      </c>
    </row>
    <row r="10" spans="1:3">
      <c r="A10" s="7" t="s">
        <v>15</v>
      </c>
      <c r="B10" s="8" t="s">
        <v>16</v>
      </c>
      <c r="C10" s="7">
        <v>2</v>
      </c>
    </row>
    <row r="11" spans="1:3">
      <c r="A11" s="7" t="s">
        <v>17</v>
      </c>
      <c r="B11" s="8" t="s">
        <v>18</v>
      </c>
      <c r="C11" s="7">
        <v>1</v>
      </c>
    </row>
    <row r="12" spans="1:3">
      <c r="A12" s="3">
        <v>2</v>
      </c>
      <c r="B12" s="4" t="s">
        <v>19</v>
      </c>
      <c r="C12" s="5"/>
    </row>
    <row r="13" spans="1:3" ht="25.5">
      <c r="A13" s="7" t="s">
        <v>20</v>
      </c>
      <c r="B13" s="8" t="s">
        <v>21</v>
      </c>
      <c r="C13" s="11">
        <v>2</v>
      </c>
    </row>
    <row r="14" spans="1:3" ht="25.5">
      <c r="A14" s="7" t="s">
        <v>22</v>
      </c>
      <c r="B14" s="8" t="s">
        <v>23</v>
      </c>
      <c r="C14" s="11">
        <v>1</v>
      </c>
    </row>
    <row r="15" spans="1:3">
      <c r="A15" s="7" t="s">
        <v>24</v>
      </c>
      <c r="B15" s="8" t="s">
        <v>25</v>
      </c>
      <c r="C15" s="11">
        <v>1</v>
      </c>
    </row>
    <row r="16" spans="1:3">
      <c r="A16" s="7" t="s">
        <v>26</v>
      </c>
      <c r="B16" s="8" t="s">
        <v>12</v>
      </c>
      <c r="C16" s="11">
        <v>1</v>
      </c>
    </row>
    <row r="17" spans="1:3">
      <c r="A17" s="7" t="s">
        <v>27</v>
      </c>
      <c r="B17" s="8" t="s">
        <v>28</v>
      </c>
      <c r="C17" s="7">
        <v>1</v>
      </c>
    </row>
    <row r="18" spans="1:3">
      <c r="A18" s="7" t="s">
        <v>29</v>
      </c>
      <c r="B18" s="8" t="s">
        <v>30</v>
      </c>
      <c r="C18" s="7">
        <v>1</v>
      </c>
    </row>
    <row r="19" spans="1:3">
      <c r="A19" s="3">
        <v>3</v>
      </c>
      <c r="B19" s="4" t="s">
        <v>31</v>
      </c>
      <c r="C19" s="5"/>
    </row>
    <row r="20" spans="1:3">
      <c r="A20" s="12" t="s">
        <v>32</v>
      </c>
      <c r="B20" s="8" t="s">
        <v>33</v>
      </c>
      <c r="C20" s="11">
        <v>2</v>
      </c>
    </row>
    <row r="21" spans="1:3" ht="25.5">
      <c r="A21" s="12" t="s">
        <v>34</v>
      </c>
      <c r="B21" s="8" t="s">
        <v>35</v>
      </c>
      <c r="C21" s="11">
        <v>1</v>
      </c>
    </row>
    <row r="22" spans="1:3" ht="25.5">
      <c r="A22" s="12" t="s">
        <v>36</v>
      </c>
      <c r="B22" s="8" t="s">
        <v>37</v>
      </c>
      <c r="C22" s="7">
        <v>1</v>
      </c>
    </row>
    <row r="23" spans="1:3" ht="25.5">
      <c r="A23" s="12" t="s">
        <v>38</v>
      </c>
      <c r="B23" s="8" t="s">
        <v>39</v>
      </c>
      <c r="C23" s="7">
        <v>2</v>
      </c>
    </row>
    <row r="24" spans="1:3" ht="38.25">
      <c r="A24" s="12" t="s">
        <v>40</v>
      </c>
      <c r="B24" s="8" t="s">
        <v>41</v>
      </c>
      <c r="C24" s="7">
        <v>2</v>
      </c>
    </row>
    <row r="25" spans="1:3" ht="25.5">
      <c r="A25" s="12" t="s">
        <v>42</v>
      </c>
      <c r="B25" s="8" t="s">
        <v>43</v>
      </c>
      <c r="C25" s="7">
        <v>2</v>
      </c>
    </row>
    <row r="26" spans="1:3">
      <c r="A26" s="3">
        <v>4</v>
      </c>
      <c r="B26" s="4" t="s">
        <v>44</v>
      </c>
      <c r="C26" s="5"/>
    </row>
    <row r="27" spans="1:3" ht="25.5">
      <c r="A27" s="12" t="s">
        <v>45</v>
      </c>
      <c r="B27" s="8" t="s">
        <v>46</v>
      </c>
      <c r="C27" s="7">
        <v>2</v>
      </c>
    </row>
    <row r="28" spans="1:3">
      <c r="A28" s="12" t="s">
        <v>47</v>
      </c>
      <c r="B28" s="8" t="s">
        <v>48</v>
      </c>
      <c r="C28" s="7">
        <v>1</v>
      </c>
    </row>
    <row r="29" spans="1:3">
      <c r="A29" s="12" t="s">
        <v>49</v>
      </c>
      <c r="B29" s="8" t="s">
        <v>50</v>
      </c>
      <c r="C29" s="7">
        <v>1</v>
      </c>
    </row>
    <row r="30" spans="1:3">
      <c r="A30" s="12" t="s">
        <v>51</v>
      </c>
      <c r="B30" s="8" t="s">
        <v>52</v>
      </c>
      <c r="C30" s="7">
        <v>1</v>
      </c>
    </row>
    <row r="31" spans="1:3">
      <c r="A31" s="12" t="s">
        <v>53</v>
      </c>
      <c r="B31" s="8" t="s">
        <v>54</v>
      </c>
      <c r="C31" s="7">
        <v>1</v>
      </c>
    </row>
    <row r="32" spans="1:3">
      <c r="A32" s="3">
        <v>5</v>
      </c>
      <c r="B32" s="4" t="s">
        <v>55</v>
      </c>
      <c r="C32" s="5"/>
    </row>
    <row r="33" spans="1:3" ht="25.5">
      <c r="A33" s="12" t="s">
        <v>56</v>
      </c>
      <c r="B33" s="8" t="s">
        <v>57</v>
      </c>
      <c r="C33" s="7">
        <v>3</v>
      </c>
    </row>
    <row r="34" spans="1:3" ht="25.5">
      <c r="A34" s="12" t="s">
        <v>58</v>
      </c>
      <c r="B34" s="8" t="s">
        <v>59</v>
      </c>
      <c r="C34" s="7">
        <v>1</v>
      </c>
    </row>
    <row r="35" spans="1:3">
      <c r="A35" s="12" t="s">
        <v>60</v>
      </c>
      <c r="B35" s="8" t="s">
        <v>61</v>
      </c>
      <c r="C35" s="7">
        <v>1</v>
      </c>
    </row>
    <row r="36" spans="1:3">
      <c r="A36" s="12" t="s">
        <v>62</v>
      </c>
      <c r="B36" s="8" t="s">
        <v>28</v>
      </c>
      <c r="C36" s="7">
        <v>2</v>
      </c>
    </row>
    <row r="37" spans="1:3">
      <c r="A37" s="12" t="s">
        <v>63</v>
      </c>
      <c r="B37" s="8" t="s">
        <v>64</v>
      </c>
      <c r="C37" s="7">
        <v>2</v>
      </c>
    </row>
    <row r="38" spans="1:3">
      <c r="A38" s="12" t="s">
        <v>65</v>
      </c>
      <c r="B38" s="8" t="s">
        <v>66</v>
      </c>
      <c r="C38" s="7">
        <v>2</v>
      </c>
    </row>
    <row r="39" spans="1:3">
      <c r="A39" s="3">
        <v>6</v>
      </c>
      <c r="B39" s="4" t="s">
        <v>67</v>
      </c>
      <c r="C39" s="5"/>
    </row>
    <row r="40" spans="1:3" ht="25.5">
      <c r="A40" s="12" t="s">
        <v>68</v>
      </c>
      <c r="B40" s="8" t="s">
        <v>69</v>
      </c>
      <c r="C40" s="7">
        <v>2</v>
      </c>
    </row>
    <row r="41" spans="1:3" ht="25.5">
      <c r="A41" s="12" t="s">
        <v>70</v>
      </c>
      <c r="B41" s="8" t="s">
        <v>71</v>
      </c>
      <c r="C41" s="7">
        <v>1</v>
      </c>
    </row>
    <row r="42" spans="1:3">
      <c r="A42" s="12" t="s">
        <v>72</v>
      </c>
      <c r="B42" s="8" t="s">
        <v>73</v>
      </c>
      <c r="C42" s="7">
        <v>1</v>
      </c>
    </row>
    <row r="43" spans="1:3">
      <c r="A43" s="12" t="s">
        <v>74</v>
      </c>
      <c r="B43" s="8" t="s">
        <v>75</v>
      </c>
      <c r="C43" s="7">
        <v>2</v>
      </c>
    </row>
    <row r="44" spans="1:3">
      <c r="A44" s="12" t="s">
        <v>76</v>
      </c>
      <c r="B44" s="8" t="s">
        <v>77</v>
      </c>
      <c r="C44" s="7">
        <v>1</v>
      </c>
    </row>
    <row r="45" spans="1:3">
      <c r="A45" s="12" t="s">
        <v>78</v>
      </c>
      <c r="B45" s="8" t="s">
        <v>79</v>
      </c>
      <c r="C45" s="7">
        <v>1</v>
      </c>
    </row>
    <row r="46" spans="1:3">
      <c r="A46" s="12" t="s">
        <v>80</v>
      </c>
      <c r="B46" s="8" t="s">
        <v>81</v>
      </c>
      <c r="C46" s="7">
        <v>1</v>
      </c>
    </row>
    <row r="47" spans="1:3">
      <c r="A47" s="3">
        <v>7</v>
      </c>
      <c r="B47" s="4" t="s">
        <v>82</v>
      </c>
      <c r="C47" s="5"/>
    </row>
    <row r="48" spans="1:3">
      <c r="A48" s="12" t="s">
        <v>83</v>
      </c>
      <c r="B48" s="8" t="s">
        <v>84</v>
      </c>
      <c r="C48" s="7">
        <v>2</v>
      </c>
    </row>
    <row r="49" spans="1:3">
      <c r="A49" s="12" t="s">
        <v>85</v>
      </c>
      <c r="B49" s="8" t="s">
        <v>86</v>
      </c>
      <c r="C49" s="7">
        <v>1</v>
      </c>
    </row>
    <row r="50" spans="1:3">
      <c r="A50" s="3">
        <v>8</v>
      </c>
      <c r="B50" s="4" t="s">
        <v>87</v>
      </c>
      <c r="C50" s="5"/>
    </row>
    <row r="51" spans="1:3" ht="25.5">
      <c r="A51" s="12" t="s">
        <v>88</v>
      </c>
      <c r="B51" s="8" t="s">
        <v>89</v>
      </c>
      <c r="C51" s="7">
        <v>2</v>
      </c>
    </row>
    <row r="52" spans="1:3" ht="25.5">
      <c r="A52" s="12" t="s">
        <v>90</v>
      </c>
      <c r="B52" s="8" t="s">
        <v>91</v>
      </c>
      <c r="C52" s="7">
        <v>1</v>
      </c>
    </row>
    <row r="53" spans="1:3" ht="25.5">
      <c r="A53" s="12" t="s">
        <v>92</v>
      </c>
      <c r="B53" s="8" t="s">
        <v>93</v>
      </c>
      <c r="C53" s="7">
        <v>1</v>
      </c>
    </row>
    <row r="54" spans="1:3" ht="25.5">
      <c r="A54" s="12" t="s">
        <v>94</v>
      </c>
      <c r="B54" s="8" t="s">
        <v>95</v>
      </c>
      <c r="C54" s="7">
        <v>1</v>
      </c>
    </row>
    <row r="55" spans="1:3" ht="25.5">
      <c r="A55" s="12" t="s">
        <v>96</v>
      </c>
      <c r="B55" s="8" t="s">
        <v>97</v>
      </c>
      <c r="C55" s="7">
        <v>1</v>
      </c>
    </row>
    <row r="56" spans="1:3">
      <c r="A56" s="12" t="s">
        <v>98</v>
      </c>
      <c r="B56" s="8" t="s">
        <v>66</v>
      </c>
      <c r="C56" s="7">
        <v>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e3ecd6-0e77-4a3c-8e5e-12d77c2a4cee">
      <Terms xmlns="http://schemas.microsoft.com/office/infopath/2007/PartnerControls"/>
    </lcf76f155ced4ddcb4097134ff3c332f>
    <TaxCatchAll xmlns="1c44ea2b-37a5-49a4-b488-933a940bcb46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85986F040CDB540A8ACABDEA705E12E" ma:contentTypeVersion="15" ma:contentTypeDescription="Crear nuevo documento." ma:contentTypeScope="" ma:versionID="07a8bb9fe902f35eef69e497a1bbf9e4">
  <xsd:schema xmlns:xsd="http://www.w3.org/2001/XMLSchema" xmlns:xs="http://www.w3.org/2001/XMLSchema" xmlns:p="http://schemas.microsoft.com/office/2006/metadata/properties" xmlns:ns2="85e3ecd6-0e77-4a3c-8e5e-12d77c2a4cee" xmlns:ns3="1c44ea2b-37a5-49a4-b488-933a940bcb46" targetNamespace="http://schemas.microsoft.com/office/2006/metadata/properties" ma:root="true" ma:fieldsID="733f9adba5ef7dd1c52313dd6946aec5" ns2:_="" ns3:_="">
    <xsd:import namespace="85e3ecd6-0e77-4a3c-8e5e-12d77c2a4cee"/>
    <xsd:import namespace="1c44ea2b-37a5-49a4-b488-933a940bcb4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3ecd6-0e77-4a3c-8e5e-12d77c2a4ce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e31b1466-370e-4680-8e95-6fcae1d3fa8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44ea2b-37a5-49a4-b488-933a940bcb46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fdff9730-c640-4c46-9f0f-4096398e1200}" ma:internalName="TaxCatchAll" ma:showField="CatchAllData" ma:web="1c44ea2b-37a5-49a4-b488-933a940bcb4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6F4A486-3BDF-45FE-B88F-C70645C6A78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48DE70E-08A2-4665-8EBC-7E71648E83FD}">
  <ds:schemaRefs>
    <ds:schemaRef ds:uri="http://schemas.microsoft.com/office/2006/metadata/properties"/>
    <ds:schemaRef ds:uri="http://schemas.microsoft.com/office/infopath/2007/PartnerControls"/>
    <ds:schemaRef ds:uri="85e3ecd6-0e77-4a3c-8e5e-12d77c2a4cee"/>
    <ds:schemaRef ds:uri="1c44ea2b-37a5-49a4-b488-933a940bcb46"/>
  </ds:schemaRefs>
</ds:datastoreItem>
</file>

<file path=customXml/itemProps3.xml><?xml version="1.0" encoding="utf-8"?>
<ds:datastoreItem xmlns:ds="http://schemas.openxmlformats.org/officeDocument/2006/customXml" ds:itemID="{3B8F0381-AA21-46F3-9F6F-EA4B754A55F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e3ecd6-0e77-4a3c-8e5e-12d77c2a4cee"/>
    <ds:schemaRef ds:uri="1c44ea2b-37a5-49a4-b488-933a940bcb4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Formato - Oferta económica</vt:lpstr>
      <vt:lpstr>Inventario equipos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Rafael Florez Arrieta</dc:creator>
  <cp:lastModifiedBy>Heidy Rodriguez Lezama</cp:lastModifiedBy>
  <dcterms:created xsi:type="dcterms:W3CDTF">2026-07-02T23:50:49Z</dcterms:created>
  <dcterms:modified xsi:type="dcterms:W3CDTF">2026-08-05T19:40:59Z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0x010100E85986F040CDB540A8ACABDEA705E12E</vt:lpwstr>
  </property>
  <property fmtid="{D5CDD505-2E9C-101B-9397-08002B2CF9AE}" pid="3" name="MediaServiceImageTags">
    <vt:lpwstr/>
  </property>
</Properties>
</file>