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floreza\Downloads\"/>
    </mc:Choice>
  </mc:AlternateContent>
  <xr:revisionPtr revIDLastSave="0" documentId="8_{905803B6-19E3-4022-AB81-F71E5D1A03A5}" xr6:coauthVersionLast="47" xr6:coauthVersionMax="47" xr10:uidLastSave="{00000000-0000-0000-0000-000000000000}"/>
  <bookViews>
    <workbookView xWindow="-120" yWindow="-120" windowWidth="29040" windowHeight="15720" xr2:uid="{1FCEED2C-71CB-4232-B28A-CA8AD8F7016D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60" i="1" l="1"/>
  <c r="I59" i="1"/>
  <c r="I58" i="1"/>
  <c r="I57" i="1"/>
  <c r="I56" i="1"/>
  <c r="I55" i="1"/>
  <c r="I53" i="1"/>
  <c r="I52" i="1"/>
  <c r="I50" i="1"/>
  <c r="I49" i="1"/>
  <c r="I48" i="1"/>
  <c r="I47" i="1"/>
  <c r="I46" i="1"/>
  <c r="I45" i="1"/>
  <c r="I44" i="1"/>
  <c r="I42" i="1"/>
  <c r="I41" i="1"/>
  <c r="I40" i="1"/>
  <c r="I39" i="1"/>
  <c r="I38" i="1"/>
  <c r="I37" i="1"/>
  <c r="I35" i="1"/>
  <c r="I34" i="1"/>
  <c r="I33" i="1"/>
  <c r="I32" i="1"/>
  <c r="I31" i="1"/>
  <c r="I29" i="1"/>
  <c r="I28" i="1"/>
  <c r="I27" i="1"/>
  <c r="I26" i="1"/>
  <c r="I25" i="1"/>
  <c r="I24" i="1"/>
  <c r="I22" i="1"/>
  <c r="I21" i="1"/>
  <c r="I20" i="1"/>
  <c r="I19" i="1"/>
  <c r="I18" i="1"/>
  <c r="I17" i="1"/>
  <c r="I15" i="1"/>
  <c r="I14" i="1"/>
  <c r="I13" i="1"/>
  <c r="I12" i="1"/>
  <c r="I11" i="1"/>
  <c r="I10" i="1"/>
  <c r="H9" i="1" l="1"/>
  <c r="H16" i="1"/>
  <c r="H23" i="1"/>
  <c r="H30" i="1"/>
  <c r="H36" i="1"/>
  <c r="H43" i="1"/>
  <c r="H51" i="1"/>
  <c r="H54" i="1"/>
  <c r="H61" i="1" l="1"/>
  <c r="F9" i="1" l="1"/>
  <c r="G9" i="1"/>
  <c r="F16" i="1"/>
  <c r="G16" i="1"/>
  <c r="F23" i="1"/>
  <c r="G23" i="1"/>
  <c r="F30" i="1"/>
  <c r="G30" i="1"/>
  <c r="F36" i="1"/>
  <c r="G36" i="1"/>
  <c r="I36" i="1"/>
  <c r="F43" i="1"/>
  <c r="G43" i="1"/>
  <c r="F51" i="1"/>
  <c r="G51" i="1"/>
  <c r="I51" i="1"/>
  <c r="F54" i="1"/>
  <c r="G54" i="1"/>
  <c r="G61" i="1" l="1"/>
  <c r="F61" i="1"/>
  <c r="I23" i="1"/>
  <c r="I54" i="1"/>
  <c r="I43" i="1"/>
  <c r="I9" i="1"/>
  <c r="I30" i="1"/>
  <c r="I16" i="1"/>
  <c r="I61" i="1" l="1"/>
</calcChain>
</file>

<file path=xl/sharedStrings.xml><?xml version="1.0" encoding="utf-8"?>
<sst xmlns="http://schemas.openxmlformats.org/spreadsheetml/2006/main" count="113" uniqueCount="108">
  <si>
    <t>TOTAL MANTENIMIENTOS IVA INCLUIDO</t>
  </si>
  <si>
    <t>Lavado y desinfección de tanque de agua potable, volumen 30 m3</t>
  </si>
  <si>
    <t>8.6</t>
  </si>
  <si>
    <t>Bomba sumergible tipo lapicero marca franklin electric de 1 1/5 hp modelo 2828006110 230v incluye tablero electrico.</t>
  </si>
  <si>
    <t>8.5</t>
  </si>
  <si>
    <t>Bomba jockey multietapas marca poulds water de 2 HP, incluye los tableros eléctricos</t>
  </si>
  <si>
    <t>8.4</t>
  </si>
  <si>
    <t>Bombas red contraincendios multietapas marca poulds water de 10 HP, incluye los tableros eléctricos</t>
  </si>
  <si>
    <t>8.3</t>
  </si>
  <si>
    <t>Tanque hidroflo global water modelo gbl 60-244 presión de trabajo 150 psi, capacidad de 300L incluye cambio de membrana si es necesario</t>
  </si>
  <si>
    <t>8.2</t>
  </si>
  <si>
    <t>Bomba cenjtrifuga goulds pumps modelo npe / 1st trifasica 220 v de 1 HP para agua potable, incluye tablero electrico</t>
  </si>
  <si>
    <t>8.1</t>
  </si>
  <si>
    <t>Sede banrepublica Leticia - Amazonas</t>
  </si>
  <si>
    <t>Lavado y desinfección de tanque elevado de agua potable, volumen 30 m3</t>
  </si>
  <si>
    <t>7.2</t>
  </si>
  <si>
    <t>Mantenimiento preventivo y correctivo de Bomba de 2.5 HP,220 v</t>
  </si>
  <si>
    <t>7.1</t>
  </si>
  <si>
    <t>Palacio de Justicia de Leticia - Amazonas</t>
  </si>
  <si>
    <t>Lavado y desinfección tanque red contraincentios 108 m3</t>
  </si>
  <si>
    <t>6.7</t>
  </si>
  <si>
    <t>Lavado y desinfección tanque agua potable 25 m3</t>
  </si>
  <si>
    <t>6.6</t>
  </si>
  <si>
    <t>Tanque hidroflo 300L incluye cambio de membrana si es necesario</t>
  </si>
  <si>
    <t>6.5</t>
  </si>
  <si>
    <t>Bombas sumergibles aguas negras 2 HP con tablero de control</t>
  </si>
  <si>
    <t>6.4</t>
  </si>
  <si>
    <t xml:space="preserve">Motobomba principal red contra incendios 50 HP con tablero principal </t>
  </si>
  <si>
    <t>6.3</t>
  </si>
  <si>
    <t>Bomba Jockey Marca: DIACOL  Modelo BLT 2-11 Caudal de 33 lpm (litros por minuto)  Potencia de 2,2 KW (2,68 hp) con tablero principal</t>
  </si>
  <si>
    <t>6.2</t>
  </si>
  <si>
    <t>Bomba de agua potable 5hp BARNES S.A.S Modelo 1A1-1/2-5-2, serie B38217. con tablero de control</t>
  </si>
  <si>
    <t>6.1</t>
  </si>
  <si>
    <t>Palacio de Justicia de Zipaquirá</t>
  </si>
  <si>
    <t>5.6</t>
  </si>
  <si>
    <t>Bomba eyectora de 1,77 Hp con arrancadores y tablero de control</t>
  </si>
  <si>
    <t>5.5</t>
  </si>
  <si>
    <t>Bomba eyectora de 0,15 Hp con arrancadores y tablero de control</t>
  </si>
  <si>
    <t>5.4</t>
  </si>
  <si>
    <t>Bomba Jockey de 1,18 Hp y caudal 51,21 Lt/min</t>
  </si>
  <si>
    <t>5.3</t>
  </si>
  <si>
    <t>Bomba de sistema contraincendio de 21,74 HP, caudal de 1024,2 Lt/min con tablero de control</t>
  </si>
  <si>
    <t>5.2</t>
  </si>
  <si>
    <t>Bombas Centrífugas de 3.6 Hp, caudal 174,6 Lt/min, variador de velocidad y tablero de control</t>
  </si>
  <si>
    <t>5.1</t>
  </si>
  <si>
    <t>Palacio de Justicia de Chocontá</t>
  </si>
  <si>
    <t>Lavado y desinfección de tanque de agua potable, volumen 60 m3</t>
  </si>
  <si>
    <t>4.5</t>
  </si>
  <si>
    <t>Bombas jockey de 5 HP, presion 116 PSI</t>
  </si>
  <si>
    <t>4.4</t>
  </si>
  <si>
    <t>Bomba jockey de 2 HP</t>
  </si>
  <si>
    <t>4.3</t>
  </si>
  <si>
    <t>Bomba RCI de 25 HP, incluye los tableros eléctricos</t>
  </si>
  <si>
    <t>4.2</t>
  </si>
  <si>
    <t>Bomba de agua potable suministro de 3 HP, rpm, 220 voltios, incluye los tableros eléctricos</t>
  </si>
  <si>
    <t>4.1</t>
  </si>
  <si>
    <t>Palacio de Justicia de Girardot</t>
  </si>
  <si>
    <t>Lavado y desarenación de los pozos de aguas negras y aguas lluvias (dos aguas lluvias y uno aguas negras, 4m3) .</t>
  </si>
  <si>
    <t>3.6</t>
  </si>
  <si>
    <t xml:space="preserve">Lavado y desinfección de tanques en fibra de vidrio PRFV con capacidad de 24000 litros cada uno según norma ASTM D4097 C 582, Icontec 2890 volumen neto red de incendio 45 m3, volumen neto tanque </t>
  </si>
  <si>
    <t>3.5</t>
  </si>
  <si>
    <t>Bomba sumergible para el pozo de aguas lluvias de 2 HP con succión y descarguen de 1 ½”. , incluye los tablero eléctrico</t>
  </si>
  <si>
    <t>3.4</t>
  </si>
  <si>
    <t>Bomba RCI con Motor eléctrico  Modelo GE 2,5C-400 Ref. 1B0031, Potencia 40 HP 3 Fases, 3600 RPM  Marca BARNES</t>
  </si>
  <si>
    <t>3.3</t>
  </si>
  <si>
    <t>Monobloque (hidroacumulador)  Modelo VSE 5 16 50 Ref. 1G0179, Potencia 5,00 HP 3 Fases, 3600 RPM  Marca BARNES</t>
  </si>
  <si>
    <t>3.2</t>
  </si>
  <si>
    <t>Bombas de agua potable suministro de 3 HP, rpm, 220 voltios</t>
  </si>
  <si>
    <t>3.1</t>
  </si>
  <si>
    <t>Palacio de Justicia de Facatativá</t>
  </si>
  <si>
    <t>Lavado y desinfección Tanque de agua potable  volumen 57,80 m3</t>
  </si>
  <si>
    <t>2.5</t>
  </si>
  <si>
    <t>2.6</t>
  </si>
  <si>
    <t>Bomba jockey de 5 HP, incluye los tableros eléctricos</t>
  </si>
  <si>
    <t>2.4</t>
  </si>
  <si>
    <t>Bombas red contraincendios 40 HP, incluye los tableros eléctricos</t>
  </si>
  <si>
    <t>2.3</t>
  </si>
  <si>
    <t>Tanque hidroflo modelo La500 presión de trabajo 150 psi, capacidad de 500 L incluye cambio de membrana de ser necesario</t>
  </si>
  <si>
    <t>2.2</t>
  </si>
  <si>
    <t>Bomba Centrifuga 1SH-STW, 5 HP agua potable, con medidor de presión Danfoss, incluye los tableros eléctricos</t>
  </si>
  <si>
    <t>2.1</t>
  </si>
  <si>
    <t>Palacio de Justicia de Soacha</t>
  </si>
  <si>
    <t xml:space="preserve">Lavado y desarenación pozo de aguas negras y lavado  de cajas (12 m3) </t>
  </si>
  <si>
    <t>1.6</t>
  </si>
  <si>
    <t xml:space="preserve">Lavado y desinfecciónTanque de agua potable, capacidad 450 m3 </t>
  </si>
  <si>
    <t>1.5</t>
  </si>
  <si>
    <t>1.4</t>
  </si>
  <si>
    <t>1.3</t>
  </si>
  <si>
    <t>Bombas red contraincendios 30,6 HP, incluye los tableros eléctricos</t>
  </si>
  <si>
    <t>1.2</t>
  </si>
  <si>
    <t>Bomba de 7.5 HP, 220 v agua potable, incluye los tableros eléctricos</t>
  </si>
  <si>
    <t>1.1</t>
  </si>
  <si>
    <t>Juzgados Administrativos de Cundinamarca - CAN</t>
  </si>
  <si>
    <t>Promedio Unitario IVA incluido</t>
  </si>
  <si>
    <t>Valor unitario Iva incluido</t>
  </si>
  <si>
    <t>Cantidad Mantenimientos</t>
  </si>
  <si>
    <t>CANTIDAD Equipos</t>
  </si>
  <si>
    <t>Detalle</t>
  </si>
  <si>
    <t>ITEM</t>
  </si>
  <si>
    <t>PROMEDIO UNITARIO</t>
  </si>
  <si>
    <t>AIC INGENIERIA</t>
  </si>
  <si>
    <t>AGROINDUSTTRIAL DEL CAFÉ</t>
  </si>
  <si>
    <t>ESTUDIO DE MERCADO</t>
  </si>
  <si>
    <r>
      <rPr>
        <b/>
        <sz val="10"/>
        <color theme="1"/>
        <rFont val="Arial"/>
        <family val="2"/>
      </rPr>
      <t>NOTAS:</t>
    </r>
    <r>
      <rPr>
        <sz val="10"/>
        <color theme="1"/>
        <rFont val="Arial"/>
        <family val="2"/>
      </rPr>
      <t xml:space="preserve">
- El contrato será a monto agotable y se ejecutará a necesidad del servicio de acuerdo a los parametros indicados por el supervisor del contrato, por lo cual oferte unicamente precios unitarios
- Diligenciar unicamente celdas resaltadas en amarillo
- Tener en cuenta la ubicación Geografica a la hora de ofertar el valor unitario
- Cotizar el valor unitario teniendo en cuenta costos de desplazamiento, la entidad no reconocerá gastos de viaje ni conexos que se deriven por traslado de personal, insumos y/o equipos
- </t>
    </r>
    <r>
      <rPr>
        <b/>
        <sz val="10"/>
        <color theme="1"/>
        <rFont val="Arial"/>
        <family val="2"/>
      </rPr>
      <t xml:space="preserve">Amazonas exento de IVA: </t>
    </r>
    <r>
      <rPr>
        <sz val="10"/>
        <color theme="1"/>
        <rFont val="Arial"/>
        <family val="2"/>
      </rPr>
      <t>De acuerdo con la Ley 191 de 1995 y el Estatuto Tributario, el departamento del Amazonas cuenta con un régimen de exclusión de IVA.
- El objetivo es obtener el precio unitario para mantenimientos con una proyección de mantenimientos trimestrales o de acuerdo a la necesidad de la entidad.</t>
    </r>
  </si>
  <si>
    <r>
      <rPr>
        <b/>
        <sz val="11"/>
        <color theme="1"/>
        <rFont val="Arial"/>
        <family val="2"/>
      </rPr>
      <t xml:space="preserve">OBJETO: </t>
    </r>
    <r>
      <rPr>
        <sz val="11"/>
        <color theme="1"/>
        <rFont val="Arial"/>
        <family val="2"/>
      </rPr>
      <t>Prestar el servicio de mantenimiento preventivo y correctivo de los sistemas de bombeo y de la infraestructura hidrosanitaria (redes de suministro, desagües y aparatos sanitarios) a monto agotable de las sedes judiciales a cargo de la Dirección Seccional de Administración Judicial de Cundinamarca - Amazonas, incluyendo el suministro de repuestos e insumos mediante bolsa de repuestos.</t>
    </r>
  </si>
  <si>
    <t>ESTUDIO DE MERCADO
MANTENIMIENTO SISTEMAS DE BOMBEO Y RED HIDROSANITARIA
DIRECCIÓN SECCIONAL DE ADMINISTRACIÓN JUDICIAL DE CUNDINAMARCA - AMAZONAS</t>
  </si>
  <si>
    <t>Bombas sumergibles trifásica de 2 HP, incluye los tableros eléctricos</t>
  </si>
  <si>
    <t>CONTRATO 042-2023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</si>
</sst>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249977111117893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4" fontId="4" fillId="0" borderId="4" xfId="0" applyNumberFormat="1" applyFont="1" applyBorder="1" applyAlignment="1">
      <alignment horizontal="center" vertical="center"/>
    </xf>
    <xf numFmtId="165" fontId="2" fillId="2" borderId="4" xfId="1" applyNumberFormat="1" applyFont="1" applyFill="1" applyBorder="1" applyAlignment="1">
      <alignment horizontal="center" vertical="center" wrapText="1"/>
    </xf>
    <xf numFmtId="44" fontId="2" fillId="3" borderId="4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1" fontId="2" fillId="0" borderId="4" xfId="2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3">
    <cellStyle name="Millares [0] 2" xfId="2" xr:uid="{BF19D163-37F8-492F-8F20-5F8E2C628D62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28575</xdr:rowOff>
    </xdr:from>
    <xdr:ext cx="2390775" cy="871761"/>
    <xdr:pic>
      <xdr:nvPicPr>
        <xdr:cNvPr id="2" name="Imagen 1">
          <a:extLst>
            <a:ext uri="{FF2B5EF4-FFF2-40B4-BE49-F238E27FC236}">
              <a16:creationId xmlns:a16="http://schemas.microsoft.com/office/drawing/2014/main" id="{C129F7C7-6C2F-4298-98EB-A9F749162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28575"/>
          <a:ext cx="2390775" cy="87176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7991C-A3CB-44F5-9BFF-BCEF7CFEC0EC}">
  <dimension ref="B1:I62"/>
  <sheetViews>
    <sheetView tabSelected="1" topLeftCell="A3" workbookViewId="0">
      <selection activeCell="C13" sqref="C13"/>
    </sheetView>
  </sheetViews>
  <sheetFormatPr baseColWidth="10" defaultRowHeight="12.75" x14ac:dyDescent="0.25"/>
  <cols>
    <col min="1" max="2" width="11.42578125" style="1"/>
    <col min="3" max="3" width="71.28515625" style="1" customWidth="1"/>
    <col min="4" max="4" width="11.42578125" style="2"/>
    <col min="5" max="5" width="15.42578125" style="1" customWidth="1"/>
    <col min="6" max="6" width="21.42578125" style="1" customWidth="1"/>
    <col min="7" max="8" width="19.42578125" style="1" customWidth="1"/>
    <col min="9" max="9" width="21.85546875" style="1" customWidth="1"/>
    <col min="10" max="16384" width="11.42578125" style="1"/>
  </cols>
  <sheetData>
    <row r="1" spans="2:9" ht="87.75" customHeight="1" x14ac:dyDescent="0.25">
      <c r="B1" s="29" t="s">
        <v>105</v>
      </c>
      <c r="C1" s="30"/>
      <c r="D1" s="30"/>
      <c r="E1" s="30"/>
      <c r="F1" s="30"/>
      <c r="G1" s="30"/>
      <c r="H1" s="30"/>
      <c r="I1" s="30"/>
    </row>
    <row r="2" spans="2:9" ht="64.5" customHeight="1" x14ac:dyDescent="0.25">
      <c r="B2" s="31" t="s">
        <v>104</v>
      </c>
      <c r="C2" s="32"/>
      <c r="D2" s="32"/>
      <c r="E2" s="32"/>
      <c r="F2" s="32"/>
      <c r="G2" s="32"/>
      <c r="H2" s="32"/>
      <c r="I2" s="33"/>
    </row>
    <row r="3" spans="2:9" ht="113.25" customHeight="1" x14ac:dyDescent="0.25">
      <c r="B3" s="34" t="s">
        <v>103</v>
      </c>
      <c r="C3" s="35"/>
      <c r="D3" s="35"/>
      <c r="E3" s="35"/>
      <c r="F3" s="35"/>
      <c r="G3" s="35"/>
      <c r="H3" s="35"/>
      <c r="I3" s="36"/>
    </row>
    <row r="4" spans="2:9" ht="27" customHeight="1" x14ac:dyDescent="0.25">
      <c r="B4" s="23"/>
      <c r="C4" s="24"/>
      <c r="D4" s="24"/>
      <c r="E4" s="24"/>
      <c r="F4" s="24"/>
      <c r="G4" s="24"/>
      <c r="H4" s="24"/>
      <c r="I4" s="25"/>
    </row>
    <row r="5" spans="2:9" ht="21.75" customHeight="1" x14ac:dyDescent="0.25">
      <c r="B5" s="23"/>
      <c r="C5" s="24"/>
      <c r="D5" s="24"/>
      <c r="E5" s="24"/>
      <c r="F5" s="24"/>
      <c r="G5" s="24"/>
      <c r="H5" s="24"/>
      <c r="I5" s="25"/>
    </row>
    <row r="6" spans="2:9" ht="12.75" customHeight="1" x14ac:dyDescent="0.25">
      <c r="B6" s="26" t="s">
        <v>102</v>
      </c>
      <c r="C6" s="27"/>
      <c r="D6" s="27"/>
      <c r="E6" s="27"/>
      <c r="F6" s="27"/>
      <c r="G6" s="27"/>
      <c r="H6" s="27"/>
      <c r="I6" s="28"/>
    </row>
    <row r="7" spans="2:9" ht="28.5" customHeight="1" x14ac:dyDescent="0.25">
      <c r="B7" s="19"/>
      <c r="C7" s="18"/>
      <c r="D7" s="18"/>
      <c r="E7" s="18"/>
      <c r="F7" s="18" t="s">
        <v>101</v>
      </c>
      <c r="G7" s="18" t="s">
        <v>100</v>
      </c>
      <c r="H7" s="18" t="s">
        <v>107</v>
      </c>
      <c r="I7" s="17" t="s">
        <v>99</v>
      </c>
    </row>
    <row r="8" spans="2:9" ht="25.5" x14ac:dyDescent="0.25">
      <c r="B8" s="16" t="s">
        <v>98</v>
      </c>
      <c r="C8" s="16" t="s">
        <v>97</v>
      </c>
      <c r="D8" s="16" t="s">
        <v>96</v>
      </c>
      <c r="E8" s="16" t="s">
        <v>95</v>
      </c>
      <c r="F8" s="16" t="s">
        <v>94</v>
      </c>
      <c r="G8" s="16" t="s">
        <v>94</v>
      </c>
      <c r="H8" s="16" t="s">
        <v>94</v>
      </c>
      <c r="I8" s="16" t="s">
        <v>93</v>
      </c>
    </row>
    <row r="9" spans="2:9" x14ac:dyDescent="0.25">
      <c r="B9" s="14">
        <v>1</v>
      </c>
      <c r="C9" s="12" t="s">
        <v>92</v>
      </c>
      <c r="D9" s="13"/>
      <c r="E9" s="12"/>
      <c r="F9" s="11">
        <f>SUM(F10:F15)</f>
        <v>15370000</v>
      </c>
      <c r="G9" s="11">
        <f>SUM(G10:G15)</f>
        <v>14637000</v>
      </c>
      <c r="H9" s="11">
        <f>SUM(H10:H15)</f>
        <v>3463749.839622641</v>
      </c>
      <c r="I9" s="11">
        <f>SUM(I10:I15)</f>
        <v>12925666</v>
      </c>
    </row>
    <row r="10" spans="2:9" x14ac:dyDescent="0.25">
      <c r="B10" s="8" t="s">
        <v>91</v>
      </c>
      <c r="C10" s="9" t="s">
        <v>90</v>
      </c>
      <c r="D10" s="8">
        <v>2</v>
      </c>
      <c r="E10" s="8">
        <v>1</v>
      </c>
      <c r="F10" s="7">
        <v>1749000</v>
      </c>
      <c r="G10" s="6">
        <v>1666000</v>
      </c>
      <c r="H10" s="6">
        <v>489129.29245283018</v>
      </c>
      <c r="I10" s="5">
        <f>ROUND(((F10+G10+H10)/((F10&lt;&gt;0)+(G10&lt;&gt;0)+(H10&lt;&gt;0))),0)</f>
        <v>1301376</v>
      </c>
    </row>
    <row r="11" spans="2:9" x14ac:dyDescent="0.25">
      <c r="B11" s="8" t="s">
        <v>89</v>
      </c>
      <c r="C11" s="9" t="s">
        <v>88</v>
      </c>
      <c r="D11" s="8">
        <v>1</v>
      </c>
      <c r="E11" s="8">
        <v>1</v>
      </c>
      <c r="F11" s="7">
        <v>5248000</v>
      </c>
      <c r="G11" s="6">
        <v>4998000</v>
      </c>
      <c r="H11" s="6">
        <v>2076563.471698113</v>
      </c>
      <c r="I11" s="5">
        <f t="shared" ref="I11:I60" si="0">ROUND(((F11+G11+H11)/((F11&lt;&gt;0)+(G11&lt;&gt;0)+(H11&lt;&gt;0))),0)</f>
        <v>4107521</v>
      </c>
    </row>
    <row r="12" spans="2:9" x14ac:dyDescent="0.25">
      <c r="B12" s="8" t="s">
        <v>87</v>
      </c>
      <c r="C12" s="9" t="s">
        <v>73</v>
      </c>
      <c r="D12" s="8">
        <v>1</v>
      </c>
      <c r="E12" s="8">
        <v>1</v>
      </c>
      <c r="F12" s="7">
        <v>1313000</v>
      </c>
      <c r="G12" s="6">
        <v>1249500</v>
      </c>
      <c r="H12" s="6">
        <v>508104.17924528295</v>
      </c>
      <c r="I12" s="5">
        <f t="shared" si="0"/>
        <v>1023535</v>
      </c>
    </row>
    <row r="13" spans="2:9" x14ac:dyDescent="0.25">
      <c r="B13" s="8" t="s">
        <v>86</v>
      </c>
      <c r="C13" s="9" t="s">
        <v>106</v>
      </c>
      <c r="D13" s="8">
        <v>2</v>
      </c>
      <c r="E13" s="8">
        <v>1</v>
      </c>
      <c r="F13" s="7">
        <v>1624000</v>
      </c>
      <c r="G13" s="6">
        <v>1547000</v>
      </c>
      <c r="H13" s="6">
        <v>389952.89622641506</v>
      </c>
      <c r="I13" s="5">
        <f t="shared" si="0"/>
        <v>1186984</v>
      </c>
    </row>
    <row r="14" spans="2:9" x14ac:dyDescent="0.25">
      <c r="B14" s="8" t="s">
        <v>85</v>
      </c>
      <c r="C14" s="9" t="s">
        <v>84</v>
      </c>
      <c r="D14" s="8">
        <v>2</v>
      </c>
      <c r="E14" s="8">
        <v>1</v>
      </c>
      <c r="F14" s="7">
        <v>4373000</v>
      </c>
      <c r="G14" s="6">
        <v>4165000</v>
      </c>
      <c r="H14" s="6">
        <v>0</v>
      </c>
      <c r="I14" s="5">
        <f t="shared" si="0"/>
        <v>4269000</v>
      </c>
    </row>
    <row r="15" spans="2:9" x14ac:dyDescent="0.25">
      <c r="B15" s="8" t="s">
        <v>83</v>
      </c>
      <c r="C15" s="9" t="s">
        <v>82</v>
      </c>
      <c r="D15" s="8">
        <v>2</v>
      </c>
      <c r="E15" s="8">
        <v>1</v>
      </c>
      <c r="F15" s="7">
        <v>1063000</v>
      </c>
      <c r="G15" s="6">
        <v>1011500</v>
      </c>
      <c r="H15" s="6">
        <v>0</v>
      </c>
      <c r="I15" s="5">
        <f t="shared" si="0"/>
        <v>1037250</v>
      </c>
    </row>
    <row r="16" spans="2:9" x14ac:dyDescent="0.25">
      <c r="B16" s="14">
        <v>2</v>
      </c>
      <c r="C16" s="12" t="s">
        <v>81</v>
      </c>
      <c r="D16" s="13"/>
      <c r="E16" s="12"/>
      <c r="F16" s="11">
        <f>SUM(F17:F22)</f>
        <v>13293000</v>
      </c>
      <c r="G16" s="11">
        <f>SUM(G17:G22)</f>
        <v>12661600</v>
      </c>
      <c r="H16" s="11">
        <f>SUM(H17:H22)</f>
        <v>7392833.4622641504</v>
      </c>
      <c r="I16" s="11">
        <f>SUM(I17:I22)</f>
        <v>11847645</v>
      </c>
    </row>
    <row r="17" spans="2:9" ht="25.5" x14ac:dyDescent="0.25">
      <c r="B17" s="8" t="s">
        <v>80</v>
      </c>
      <c r="C17" s="9" t="s">
        <v>79</v>
      </c>
      <c r="D17" s="15">
        <v>2</v>
      </c>
      <c r="E17" s="8">
        <v>1</v>
      </c>
      <c r="F17" s="7">
        <v>1460000</v>
      </c>
      <c r="G17" s="6">
        <v>1391110</v>
      </c>
      <c r="H17" s="6">
        <v>1969786.7924528299</v>
      </c>
      <c r="I17" s="5">
        <f t="shared" si="0"/>
        <v>1606966</v>
      </c>
    </row>
    <row r="18" spans="2:9" ht="25.5" x14ac:dyDescent="0.25">
      <c r="B18" s="8" t="s">
        <v>78</v>
      </c>
      <c r="C18" s="9" t="s">
        <v>77</v>
      </c>
      <c r="D18" s="15">
        <v>1</v>
      </c>
      <c r="E18" s="8">
        <v>1</v>
      </c>
      <c r="F18" s="7">
        <v>724000</v>
      </c>
      <c r="G18" s="6">
        <v>689010</v>
      </c>
      <c r="H18" s="6">
        <v>2156523.613207547</v>
      </c>
      <c r="I18" s="5">
        <f t="shared" si="0"/>
        <v>1189845</v>
      </c>
    </row>
    <row r="19" spans="2:9" x14ac:dyDescent="0.25">
      <c r="B19" s="8" t="s">
        <v>76</v>
      </c>
      <c r="C19" s="9" t="s">
        <v>75</v>
      </c>
      <c r="D19" s="15">
        <v>1</v>
      </c>
      <c r="E19" s="8">
        <v>1</v>
      </c>
      <c r="F19" s="7">
        <v>6497000</v>
      </c>
      <c r="G19" s="6">
        <v>6188000</v>
      </c>
      <c r="H19" s="6">
        <v>2076563.471698113</v>
      </c>
      <c r="I19" s="5">
        <f t="shared" si="0"/>
        <v>4920521</v>
      </c>
    </row>
    <row r="20" spans="2:9" x14ac:dyDescent="0.25">
      <c r="B20" s="8" t="s">
        <v>74</v>
      </c>
      <c r="C20" s="9" t="s">
        <v>73</v>
      </c>
      <c r="D20" s="15">
        <v>1</v>
      </c>
      <c r="E20" s="8">
        <v>1</v>
      </c>
      <c r="F20" s="7">
        <v>1460000</v>
      </c>
      <c r="G20" s="6">
        <v>1391110</v>
      </c>
      <c r="H20" s="6">
        <v>800006.68867924518</v>
      </c>
      <c r="I20" s="5">
        <f t="shared" si="0"/>
        <v>1217039</v>
      </c>
    </row>
    <row r="21" spans="2:9" x14ac:dyDescent="0.25">
      <c r="B21" s="8" t="s">
        <v>72</v>
      </c>
      <c r="C21" s="9" t="s">
        <v>37</v>
      </c>
      <c r="D21" s="8">
        <v>1</v>
      </c>
      <c r="E21" s="8">
        <v>1</v>
      </c>
      <c r="F21" s="7">
        <v>903000</v>
      </c>
      <c r="G21" s="6">
        <v>860370</v>
      </c>
      <c r="H21" s="6">
        <v>389952.89622641506</v>
      </c>
      <c r="I21" s="5">
        <f t="shared" si="0"/>
        <v>717774</v>
      </c>
    </row>
    <row r="22" spans="2:9" x14ac:dyDescent="0.25">
      <c r="B22" s="8" t="s">
        <v>71</v>
      </c>
      <c r="C22" s="9" t="s">
        <v>70</v>
      </c>
      <c r="D22" s="8">
        <v>1</v>
      </c>
      <c r="E22" s="8">
        <v>1</v>
      </c>
      <c r="F22" s="7">
        <v>2249000</v>
      </c>
      <c r="G22" s="6">
        <v>2142000</v>
      </c>
      <c r="H22" s="6">
        <v>0</v>
      </c>
      <c r="I22" s="5">
        <f t="shared" si="0"/>
        <v>2195500</v>
      </c>
    </row>
    <row r="23" spans="2:9" x14ac:dyDescent="0.25">
      <c r="B23" s="14">
        <v>3</v>
      </c>
      <c r="C23" s="12" t="s">
        <v>69</v>
      </c>
      <c r="D23" s="13"/>
      <c r="E23" s="12"/>
      <c r="F23" s="11">
        <f>SUM(F24:F29)</f>
        <v>14738000</v>
      </c>
      <c r="G23" s="11">
        <f>SUM(G24:G29)</f>
        <v>14036050</v>
      </c>
      <c r="H23" s="11">
        <f>SUM(H24:H29)</f>
        <v>3487585.7641509431</v>
      </c>
      <c r="I23" s="11">
        <f>SUM(I24:I29)</f>
        <v>11912795</v>
      </c>
    </row>
    <row r="24" spans="2:9" x14ac:dyDescent="0.25">
      <c r="B24" s="10" t="s">
        <v>68</v>
      </c>
      <c r="C24" s="9" t="s">
        <v>67</v>
      </c>
      <c r="D24" s="15">
        <v>2</v>
      </c>
      <c r="E24" s="8">
        <v>1</v>
      </c>
      <c r="F24" s="7">
        <v>1346000</v>
      </c>
      <c r="G24" s="6">
        <v>1281630</v>
      </c>
      <c r="H24" s="6">
        <v>262352.33962264151</v>
      </c>
      <c r="I24" s="5">
        <f t="shared" si="0"/>
        <v>963327</v>
      </c>
    </row>
    <row r="25" spans="2:9" ht="25.5" x14ac:dyDescent="0.25">
      <c r="B25" s="10" t="s">
        <v>66</v>
      </c>
      <c r="C25" s="9" t="s">
        <v>65</v>
      </c>
      <c r="D25" s="15">
        <v>1</v>
      </c>
      <c r="E25" s="8">
        <v>1</v>
      </c>
      <c r="F25" s="7">
        <v>1874000</v>
      </c>
      <c r="G25" s="6">
        <v>1785000</v>
      </c>
      <c r="H25" s="6">
        <v>834297.77358490555</v>
      </c>
      <c r="I25" s="5">
        <f t="shared" si="0"/>
        <v>1497766</v>
      </c>
    </row>
    <row r="26" spans="2:9" ht="25.5" x14ac:dyDescent="0.25">
      <c r="B26" s="10" t="s">
        <v>64</v>
      </c>
      <c r="C26" s="9" t="s">
        <v>63</v>
      </c>
      <c r="D26" s="8">
        <v>1</v>
      </c>
      <c r="E26" s="8">
        <v>1</v>
      </c>
      <c r="F26" s="7">
        <v>6747000</v>
      </c>
      <c r="G26" s="6">
        <v>6426000</v>
      </c>
      <c r="H26" s="6">
        <v>2053648.1132075472</v>
      </c>
      <c r="I26" s="5">
        <f t="shared" si="0"/>
        <v>5075549</v>
      </c>
    </row>
    <row r="27" spans="2:9" ht="25.5" x14ac:dyDescent="0.25">
      <c r="B27" s="10" t="s">
        <v>62</v>
      </c>
      <c r="C27" s="9" t="s">
        <v>61</v>
      </c>
      <c r="D27" s="8">
        <v>2</v>
      </c>
      <c r="E27" s="8">
        <v>1</v>
      </c>
      <c r="F27" s="7">
        <v>1209000</v>
      </c>
      <c r="G27" s="6">
        <v>1151920</v>
      </c>
      <c r="H27" s="6">
        <v>337287.53773584904</v>
      </c>
      <c r="I27" s="5">
        <f t="shared" si="0"/>
        <v>899403</v>
      </c>
    </row>
    <row r="28" spans="2:9" ht="38.25" x14ac:dyDescent="0.25">
      <c r="B28" s="10" t="s">
        <v>60</v>
      </c>
      <c r="C28" s="9" t="s">
        <v>59</v>
      </c>
      <c r="D28" s="8">
        <v>2</v>
      </c>
      <c r="E28" s="8">
        <v>1</v>
      </c>
      <c r="F28" s="7">
        <v>2249000</v>
      </c>
      <c r="G28" s="6">
        <v>2142000</v>
      </c>
      <c r="H28" s="6">
        <v>0</v>
      </c>
      <c r="I28" s="5">
        <f t="shared" si="0"/>
        <v>2195500</v>
      </c>
    </row>
    <row r="29" spans="2:9" ht="25.5" x14ac:dyDescent="0.25">
      <c r="B29" s="10" t="s">
        <v>58</v>
      </c>
      <c r="C29" s="9" t="s">
        <v>57</v>
      </c>
      <c r="D29" s="8">
        <v>2</v>
      </c>
      <c r="E29" s="8">
        <v>1</v>
      </c>
      <c r="F29" s="7">
        <v>1313000</v>
      </c>
      <c r="G29" s="6">
        <v>1249500</v>
      </c>
      <c r="H29" s="6">
        <v>0</v>
      </c>
      <c r="I29" s="5">
        <f t="shared" si="0"/>
        <v>1281250</v>
      </c>
    </row>
    <row r="30" spans="2:9" x14ac:dyDescent="0.25">
      <c r="B30" s="14">
        <v>4</v>
      </c>
      <c r="C30" s="12" t="s">
        <v>56</v>
      </c>
      <c r="D30" s="13"/>
      <c r="E30" s="12"/>
      <c r="F30" s="11">
        <f>SUM(F31:F35)</f>
        <v>10033000</v>
      </c>
      <c r="G30" s="11">
        <f>SUM(G31:G35)</f>
        <v>9555700</v>
      </c>
      <c r="H30" s="11">
        <f>SUM(H31:H35)</f>
        <v>3292932.0754716983</v>
      </c>
      <c r="I30" s="11">
        <f>SUM(I31:I35)</f>
        <v>8359045</v>
      </c>
    </row>
    <row r="31" spans="2:9" ht="25.5" x14ac:dyDescent="0.25">
      <c r="B31" s="10" t="s">
        <v>55</v>
      </c>
      <c r="C31" s="9" t="s">
        <v>54</v>
      </c>
      <c r="D31" s="8">
        <v>2</v>
      </c>
      <c r="E31" s="8">
        <v>1</v>
      </c>
      <c r="F31" s="7">
        <v>1346000</v>
      </c>
      <c r="G31" s="6">
        <v>1281630</v>
      </c>
      <c r="H31" s="6">
        <v>567804.00943396229</v>
      </c>
      <c r="I31" s="5">
        <f t="shared" si="0"/>
        <v>1065145</v>
      </c>
    </row>
    <row r="32" spans="2:9" x14ac:dyDescent="0.25">
      <c r="B32" s="10" t="s">
        <v>53</v>
      </c>
      <c r="C32" s="9" t="s">
        <v>52</v>
      </c>
      <c r="D32" s="8">
        <v>1</v>
      </c>
      <c r="E32" s="8">
        <v>1</v>
      </c>
      <c r="F32" s="7">
        <v>3894000</v>
      </c>
      <c r="G32" s="6">
        <v>3708040</v>
      </c>
      <c r="H32" s="6">
        <v>1365439.6792452829</v>
      </c>
      <c r="I32" s="5">
        <f t="shared" si="0"/>
        <v>2989160</v>
      </c>
    </row>
    <row r="33" spans="2:9" x14ac:dyDescent="0.25">
      <c r="B33" s="10" t="s">
        <v>51</v>
      </c>
      <c r="C33" s="9" t="s">
        <v>50</v>
      </c>
      <c r="D33" s="8">
        <v>1</v>
      </c>
      <c r="E33" s="8">
        <v>1</v>
      </c>
      <c r="F33" s="7">
        <v>1084000</v>
      </c>
      <c r="G33" s="6">
        <v>1032920</v>
      </c>
      <c r="H33" s="6">
        <v>559681.69811320747</v>
      </c>
      <c r="I33" s="5">
        <f t="shared" si="0"/>
        <v>892201</v>
      </c>
    </row>
    <row r="34" spans="2:9" x14ac:dyDescent="0.25">
      <c r="B34" s="10" t="s">
        <v>49</v>
      </c>
      <c r="C34" s="9" t="s">
        <v>48</v>
      </c>
      <c r="D34" s="8">
        <v>1</v>
      </c>
      <c r="E34" s="8">
        <v>1</v>
      </c>
      <c r="F34" s="7">
        <v>1460000</v>
      </c>
      <c r="G34" s="6">
        <v>1391110</v>
      </c>
      <c r="H34" s="6">
        <v>800006.68867924518</v>
      </c>
      <c r="I34" s="5">
        <f t="shared" si="0"/>
        <v>1217039</v>
      </c>
    </row>
    <row r="35" spans="2:9" x14ac:dyDescent="0.25">
      <c r="B35" s="10" t="s">
        <v>47</v>
      </c>
      <c r="C35" s="9" t="s">
        <v>46</v>
      </c>
      <c r="D35" s="8">
        <v>1</v>
      </c>
      <c r="E35" s="8">
        <v>1</v>
      </c>
      <c r="F35" s="7">
        <v>2249000</v>
      </c>
      <c r="G35" s="6">
        <v>2142000</v>
      </c>
      <c r="H35" s="6">
        <v>0</v>
      </c>
      <c r="I35" s="5">
        <f t="shared" si="0"/>
        <v>2195500</v>
      </c>
    </row>
    <row r="36" spans="2:9" x14ac:dyDescent="0.25">
      <c r="B36" s="14">
        <v>5</v>
      </c>
      <c r="C36" s="12" t="s">
        <v>45</v>
      </c>
      <c r="D36" s="13"/>
      <c r="E36" s="12"/>
      <c r="F36" s="11">
        <f>SUM(F37:F42)</f>
        <v>11638000</v>
      </c>
      <c r="G36" s="11">
        <f>SUM(G37:G42)</f>
        <v>11084850</v>
      </c>
      <c r="H36" s="11">
        <f>SUM(H37:H42)</f>
        <v>4125300.0283018863</v>
      </c>
      <c r="I36" s="11">
        <f>SUM(I37:I42)</f>
        <v>8949384</v>
      </c>
    </row>
    <row r="37" spans="2:9" ht="25.5" x14ac:dyDescent="0.25">
      <c r="B37" s="10" t="s">
        <v>44</v>
      </c>
      <c r="C37" s="9" t="s">
        <v>43</v>
      </c>
      <c r="D37" s="8">
        <v>3</v>
      </c>
      <c r="E37" s="8">
        <v>1</v>
      </c>
      <c r="F37" s="7">
        <v>1418000</v>
      </c>
      <c r="G37" s="6">
        <v>1350650</v>
      </c>
      <c r="H37" s="6">
        <v>262352.33962264151</v>
      </c>
      <c r="I37" s="5">
        <f t="shared" si="0"/>
        <v>1010334</v>
      </c>
    </row>
    <row r="38" spans="2:9" ht="25.5" x14ac:dyDescent="0.25">
      <c r="B38" s="10" t="s">
        <v>42</v>
      </c>
      <c r="C38" s="9" t="s">
        <v>41</v>
      </c>
      <c r="D38" s="8">
        <v>1</v>
      </c>
      <c r="E38" s="8">
        <v>1</v>
      </c>
      <c r="F38" s="7">
        <v>4748000</v>
      </c>
      <c r="G38" s="6">
        <v>4522000</v>
      </c>
      <c r="H38" s="6">
        <v>1365439.6792452829</v>
      </c>
      <c r="I38" s="5">
        <f t="shared" si="0"/>
        <v>3545147</v>
      </c>
    </row>
    <row r="39" spans="2:9" x14ac:dyDescent="0.25">
      <c r="B39" s="10" t="s">
        <v>40</v>
      </c>
      <c r="C39" s="9" t="s">
        <v>39</v>
      </c>
      <c r="D39" s="8">
        <v>1</v>
      </c>
      <c r="E39" s="8">
        <v>1</v>
      </c>
      <c r="F39" s="7">
        <v>946000</v>
      </c>
      <c r="G39" s="6">
        <v>900830</v>
      </c>
      <c r="H39" s="6">
        <v>559681.69811320747</v>
      </c>
      <c r="I39" s="5">
        <f t="shared" si="0"/>
        <v>802171</v>
      </c>
    </row>
    <row r="40" spans="2:9" x14ac:dyDescent="0.25">
      <c r="B40" s="10" t="s">
        <v>38</v>
      </c>
      <c r="C40" s="9" t="s">
        <v>37</v>
      </c>
      <c r="D40" s="8">
        <v>2</v>
      </c>
      <c r="E40" s="8">
        <v>1</v>
      </c>
      <c r="F40" s="7">
        <v>903000</v>
      </c>
      <c r="G40" s="6">
        <v>860370</v>
      </c>
      <c r="H40" s="6">
        <v>389952.89622641506</v>
      </c>
      <c r="I40" s="5">
        <f t="shared" si="0"/>
        <v>717774</v>
      </c>
    </row>
    <row r="41" spans="2:9" x14ac:dyDescent="0.25">
      <c r="B41" s="10" t="s">
        <v>36</v>
      </c>
      <c r="C41" s="9" t="s">
        <v>35</v>
      </c>
      <c r="D41" s="8">
        <v>2</v>
      </c>
      <c r="E41" s="8">
        <v>1</v>
      </c>
      <c r="F41" s="7">
        <v>1374000</v>
      </c>
      <c r="G41" s="6">
        <v>1309000</v>
      </c>
      <c r="H41" s="6">
        <v>389952.89622641506</v>
      </c>
      <c r="I41" s="5">
        <f t="shared" si="0"/>
        <v>1024318</v>
      </c>
    </row>
    <row r="42" spans="2:9" x14ac:dyDescent="0.25">
      <c r="B42" s="10" t="s">
        <v>34</v>
      </c>
      <c r="C42" s="9" t="s">
        <v>1</v>
      </c>
      <c r="D42" s="8">
        <v>2</v>
      </c>
      <c r="E42" s="8">
        <v>1</v>
      </c>
      <c r="F42" s="7">
        <v>2249000</v>
      </c>
      <c r="G42" s="6">
        <v>2142000</v>
      </c>
      <c r="H42" s="6">
        <v>1157920.5188679246</v>
      </c>
      <c r="I42" s="5">
        <f t="shared" si="0"/>
        <v>1849640</v>
      </c>
    </row>
    <row r="43" spans="2:9" x14ac:dyDescent="0.25">
      <c r="B43" s="14">
        <v>6</v>
      </c>
      <c r="C43" s="12" t="s">
        <v>33</v>
      </c>
      <c r="D43" s="13"/>
      <c r="E43" s="12"/>
      <c r="F43" s="11">
        <f>SUM(F44:F50)</f>
        <v>17011000</v>
      </c>
      <c r="G43" s="11">
        <f>SUM(G44:G50)</f>
        <v>16201850</v>
      </c>
      <c r="H43" s="11">
        <f>SUM(H44:H50)</f>
        <v>0</v>
      </c>
      <c r="I43" s="11">
        <f>SUM(I44:I50)</f>
        <v>16606425</v>
      </c>
    </row>
    <row r="44" spans="2:9" ht="25.5" x14ac:dyDescent="0.25">
      <c r="B44" s="10" t="s">
        <v>32</v>
      </c>
      <c r="C44" s="9" t="s">
        <v>31</v>
      </c>
      <c r="D44" s="8">
        <v>2</v>
      </c>
      <c r="E44" s="8">
        <v>1</v>
      </c>
      <c r="F44" s="7">
        <v>1460000</v>
      </c>
      <c r="G44" s="6">
        <v>1391110</v>
      </c>
      <c r="H44" s="6">
        <v>0</v>
      </c>
      <c r="I44" s="5">
        <f t="shared" si="0"/>
        <v>1425555</v>
      </c>
    </row>
    <row r="45" spans="2:9" ht="25.5" x14ac:dyDescent="0.25">
      <c r="B45" s="10" t="s">
        <v>30</v>
      </c>
      <c r="C45" s="9" t="s">
        <v>29</v>
      </c>
      <c r="D45" s="8">
        <v>1</v>
      </c>
      <c r="E45" s="8">
        <v>1</v>
      </c>
      <c r="F45" s="7">
        <v>1182000</v>
      </c>
      <c r="G45" s="6">
        <v>1125740</v>
      </c>
      <c r="H45" s="6">
        <v>0</v>
      </c>
      <c r="I45" s="5">
        <f t="shared" si="0"/>
        <v>1153870</v>
      </c>
    </row>
    <row r="46" spans="2:9" x14ac:dyDescent="0.25">
      <c r="B46" s="10" t="s">
        <v>28</v>
      </c>
      <c r="C46" s="9" t="s">
        <v>27</v>
      </c>
      <c r="D46" s="8">
        <v>1</v>
      </c>
      <c r="E46" s="8">
        <v>1</v>
      </c>
      <c r="F46" s="7">
        <v>8122000</v>
      </c>
      <c r="G46" s="6">
        <v>7735000</v>
      </c>
      <c r="H46" s="6">
        <v>0</v>
      </c>
      <c r="I46" s="5">
        <f t="shared" si="0"/>
        <v>7928500</v>
      </c>
    </row>
    <row r="47" spans="2:9" x14ac:dyDescent="0.25">
      <c r="B47" s="10" t="s">
        <v>26</v>
      </c>
      <c r="C47" s="9" t="s">
        <v>25</v>
      </c>
      <c r="D47" s="8">
        <v>2</v>
      </c>
      <c r="E47" s="8">
        <v>1</v>
      </c>
      <c r="F47" s="7">
        <v>1499000</v>
      </c>
      <c r="G47" s="6">
        <v>1428000</v>
      </c>
      <c r="H47" s="6">
        <v>0</v>
      </c>
      <c r="I47" s="5">
        <f t="shared" si="0"/>
        <v>1463500</v>
      </c>
    </row>
    <row r="48" spans="2:9" x14ac:dyDescent="0.25">
      <c r="B48" s="10" t="s">
        <v>24</v>
      </c>
      <c r="C48" s="9" t="s">
        <v>23</v>
      </c>
      <c r="D48" s="8">
        <v>1</v>
      </c>
      <c r="E48" s="8">
        <v>1</v>
      </c>
      <c r="F48" s="7">
        <v>750000</v>
      </c>
      <c r="G48" s="6">
        <v>714000</v>
      </c>
      <c r="H48" s="6">
        <v>0</v>
      </c>
      <c r="I48" s="5">
        <f t="shared" si="0"/>
        <v>732000</v>
      </c>
    </row>
    <row r="49" spans="2:9" x14ac:dyDescent="0.25">
      <c r="B49" s="10" t="s">
        <v>22</v>
      </c>
      <c r="C49" s="9" t="s">
        <v>21</v>
      </c>
      <c r="D49" s="8">
        <v>1</v>
      </c>
      <c r="E49" s="8">
        <v>1</v>
      </c>
      <c r="F49" s="7">
        <v>1499000</v>
      </c>
      <c r="G49" s="6">
        <v>1428000</v>
      </c>
      <c r="H49" s="6">
        <v>0</v>
      </c>
      <c r="I49" s="5">
        <f t="shared" si="0"/>
        <v>1463500</v>
      </c>
    </row>
    <row r="50" spans="2:9" x14ac:dyDescent="0.25">
      <c r="B50" s="10" t="s">
        <v>20</v>
      </c>
      <c r="C50" s="9" t="s">
        <v>19</v>
      </c>
      <c r="D50" s="8">
        <v>1</v>
      </c>
      <c r="E50" s="8">
        <v>1</v>
      </c>
      <c r="F50" s="7">
        <v>2499000</v>
      </c>
      <c r="G50" s="6">
        <v>2380000</v>
      </c>
      <c r="H50" s="6">
        <v>0</v>
      </c>
      <c r="I50" s="5">
        <f t="shared" si="0"/>
        <v>2439500</v>
      </c>
    </row>
    <row r="51" spans="2:9" x14ac:dyDescent="0.25">
      <c r="B51" s="14">
        <v>7</v>
      </c>
      <c r="C51" s="12" t="s">
        <v>18</v>
      </c>
      <c r="D51" s="13"/>
      <c r="E51" s="12"/>
      <c r="F51" s="11">
        <f>SUM(F52:F53)</f>
        <v>4095000</v>
      </c>
      <c r="G51" s="11">
        <f>SUM(G52:G53)</f>
        <v>3900000</v>
      </c>
      <c r="H51" s="11">
        <f>SUM(H52:H53)</f>
        <v>1233912.2641509434</v>
      </c>
      <c r="I51" s="11">
        <f>SUM(I52:I53)</f>
        <v>3076304</v>
      </c>
    </row>
    <row r="52" spans="2:9" x14ac:dyDescent="0.25">
      <c r="B52" s="10" t="s">
        <v>17</v>
      </c>
      <c r="C52" s="9" t="s">
        <v>16</v>
      </c>
      <c r="D52" s="8">
        <v>2</v>
      </c>
      <c r="E52" s="8">
        <v>1</v>
      </c>
      <c r="F52" s="7">
        <v>1470000</v>
      </c>
      <c r="G52" s="6">
        <v>1400000</v>
      </c>
      <c r="H52" s="6">
        <v>260869.8113207547</v>
      </c>
      <c r="I52" s="5">
        <f t="shared" si="0"/>
        <v>1043623</v>
      </c>
    </row>
    <row r="53" spans="2:9" x14ac:dyDescent="0.25">
      <c r="B53" s="10" t="s">
        <v>15</v>
      </c>
      <c r="C53" s="9" t="s">
        <v>14</v>
      </c>
      <c r="D53" s="8">
        <v>1</v>
      </c>
      <c r="E53" s="8">
        <v>1</v>
      </c>
      <c r="F53" s="7">
        <v>2625000</v>
      </c>
      <c r="G53" s="6">
        <v>2500000</v>
      </c>
      <c r="H53" s="6">
        <v>973042.45283018867</v>
      </c>
      <c r="I53" s="5">
        <f t="shared" si="0"/>
        <v>2032681</v>
      </c>
    </row>
    <row r="54" spans="2:9" x14ac:dyDescent="0.25">
      <c r="B54" s="14">
        <v>8</v>
      </c>
      <c r="C54" s="12" t="s">
        <v>13</v>
      </c>
      <c r="D54" s="13"/>
      <c r="E54" s="12"/>
      <c r="F54" s="11">
        <f>SUM(F55:F60)</f>
        <v>10624000</v>
      </c>
      <c r="G54" s="11">
        <f>SUM(G55:G60)</f>
        <v>10118000</v>
      </c>
      <c r="H54" s="11">
        <f>SUM(H55:H60)</f>
        <v>5717129</v>
      </c>
      <c r="I54" s="11">
        <f>SUM(I55:I60)</f>
        <v>8819710</v>
      </c>
    </row>
    <row r="55" spans="2:9" ht="25.5" x14ac:dyDescent="0.25">
      <c r="B55" s="10" t="s">
        <v>12</v>
      </c>
      <c r="C55" s="9" t="s">
        <v>11</v>
      </c>
      <c r="D55" s="8">
        <v>2</v>
      </c>
      <c r="E55" s="8">
        <v>1</v>
      </c>
      <c r="F55" s="7">
        <v>1365000</v>
      </c>
      <c r="G55" s="6">
        <v>1300000</v>
      </c>
      <c r="H55" s="6">
        <v>339131</v>
      </c>
      <c r="I55" s="5">
        <f t="shared" si="0"/>
        <v>1001377</v>
      </c>
    </row>
    <row r="56" spans="2:9" ht="25.5" x14ac:dyDescent="0.25">
      <c r="B56" s="10" t="s">
        <v>10</v>
      </c>
      <c r="C56" s="9" t="s">
        <v>9</v>
      </c>
      <c r="D56" s="8">
        <v>1</v>
      </c>
      <c r="E56" s="8">
        <v>1</v>
      </c>
      <c r="F56" s="7">
        <v>893000</v>
      </c>
      <c r="G56" s="6">
        <v>850000</v>
      </c>
      <c r="H56" s="6">
        <v>2355866</v>
      </c>
      <c r="I56" s="5">
        <f t="shared" si="0"/>
        <v>1366289</v>
      </c>
    </row>
    <row r="57" spans="2:9" ht="25.5" x14ac:dyDescent="0.25">
      <c r="B57" s="10" t="s">
        <v>8</v>
      </c>
      <c r="C57" s="9" t="s">
        <v>7</v>
      </c>
      <c r="D57" s="8">
        <v>1</v>
      </c>
      <c r="E57" s="8">
        <v>1</v>
      </c>
      <c r="F57" s="7">
        <v>3150000</v>
      </c>
      <c r="G57" s="6">
        <v>3000000</v>
      </c>
      <c r="H57" s="6">
        <v>534343</v>
      </c>
      <c r="I57" s="5">
        <f t="shared" si="0"/>
        <v>2228114</v>
      </c>
    </row>
    <row r="58" spans="2:9" ht="25.5" x14ac:dyDescent="0.25">
      <c r="B58" s="10" t="s">
        <v>6</v>
      </c>
      <c r="C58" s="9" t="s">
        <v>5</v>
      </c>
      <c r="D58" s="8">
        <v>1</v>
      </c>
      <c r="E58" s="8">
        <v>1</v>
      </c>
      <c r="F58" s="7">
        <v>1575000</v>
      </c>
      <c r="G58" s="6">
        <v>1500000</v>
      </c>
      <c r="H58" s="6">
        <v>611417</v>
      </c>
      <c r="I58" s="5">
        <f t="shared" si="0"/>
        <v>1228806</v>
      </c>
    </row>
    <row r="59" spans="2:9" ht="25.5" x14ac:dyDescent="0.25">
      <c r="B59" s="10" t="s">
        <v>4</v>
      </c>
      <c r="C59" s="9" t="s">
        <v>3</v>
      </c>
      <c r="D59" s="8">
        <v>1</v>
      </c>
      <c r="E59" s="8">
        <v>1</v>
      </c>
      <c r="F59" s="7">
        <v>1016000</v>
      </c>
      <c r="G59" s="6">
        <v>968000</v>
      </c>
      <c r="H59" s="6">
        <v>611417</v>
      </c>
      <c r="I59" s="5">
        <f t="shared" si="0"/>
        <v>865139</v>
      </c>
    </row>
    <row r="60" spans="2:9" x14ac:dyDescent="0.25">
      <c r="B60" s="10" t="s">
        <v>2</v>
      </c>
      <c r="C60" s="9" t="s">
        <v>1</v>
      </c>
      <c r="D60" s="8">
        <v>1</v>
      </c>
      <c r="E60" s="8">
        <v>1</v>
      </c>
      <c r="F60" s="7">
        <v>2625000</v>
      </c>
      <c r="G60" s="6">
        <v>2500000</v>
      </c>
      <c r="H60" s="6">
        <v>1264955</v>
      </c>
      <c r="I60" s="5">
        <f t="shared" si="0"/>
        <v>2129985</v>
      </c>
    </row>
    <row r="61" spans="2:9" ht="26.25" customHeight="1" x14ac:dyDescent="0.25">
      <c r="B61" s="4" t="s">
        <v>0</v>
      </c>
      <c r="C61" s="4"/>
      <c r="D61" s="4"/>
      <c r="E61" s="4"/>
      <c r="F61" s="3">
        <f>F9+F16+F23+F30+F36+F43+F51+F54</f>
        <v>96802000</v>
      </c>
      <c r="G61" s="3">
        <f>G9+G16+G23+G30+G36+G43+G51+G54</f>
        <v>92195050</v>
      </c>
      <c r="H61" s="3">
        <f>H9+H16+H23+H30+H36+H43+H51+H54</f>
        <v>28713442.433962263</v>
      </c>
      <c r="I61" s="3">
        <f>I9+I16+I23+I30+I36+I43+I51+I54</f>
        <v>82496974</v>
      </c>
    </row>
    <row r="62" spans="2:9" ht="19.5" customHeight="1" x14ac:dyDescent="0.25">
      <c r="B62" s="20"/>
      <c r="C62" s="21"/>
      <c r="D62" s="21"/>
      <c r="E62" s="21"/>
      <c r="F62" s="21"/>
      <c r="G62" s="21"/>
      <c r="H62" s="21"/>
      <c r="I62" s="22"/>
    </row>
  </sheetData>
  <mergeCells count="7">
    <mergeCell ref="B62:I62"/>
    <mergeCell ref="B5:I5"/>
    <mergeCell ref="B6:I6"/>
    <mergeCell ref="B1:I1"/>
    <mergeCell ref="B2:I2"/>
    <mergeCell ref="B3:I3"/>
    <mergeCell ref="B4:I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5986F040CDB540A8ACABDEA705E12E" ma:contentTypeVersion="15" ma:contentTypeDescription="Crear nuevo documento." ma:contentTypeScope="" ma:versionID="07a8bb9fe902f35eef69e497a1bbf9e4">
  <xsd:schema xmlns:xsd="http://www.w3.org/2001/XMLSchema" xmlns:xs="http://www.w3.org/2001/XMLSchema" xmlns:p="http://schemas.microsoft.com/office/2006/metadata/properties" xmlns:ns2="85e3ecd6-0e77-4a3c-8e5e-12d77c2a4cee" xmlns:ns3="1c44ea2b-37a5-49a4-b488-933a940bcb46" targetNamespace="http://schemas.microsoft.com/office/2006/metadata/properties" ma:root="true" ma:fieldsID="733f9adba5ef7dd1c52313dd6946aec5" ns2:_="" ns3:_="">
    <xsd:import namespace="85e3ecd6-0e77-4a3c-8e5e-12d77c2a4cee"/>
    <xsd:import namespace="1c44ea2b-37a5-49a4-b488-933a940bcb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3ecd6-0e77-4a3c-8e5e-12d77c2a4c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4ea2b-37a5-49a4-b488-933a940bcb4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dff9730-c640-4c46-9f0f-4096398e1200}" ma:internalName="TaxCatchAll" ma:showField="CatchAllData" ma:web="1c44ea2b-37a5-49a4-b488-933a940bcb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e3ecd6-0e77-4a3c-8e5e-12d77c2a4cee">
      <Terms xmlns="http://schemas.microsoft.com/office/infopath/2007/PartnerControls"/>
    </lcf76f155ced4ddcb4097134ff3c332f>
    <TaxCatchAll xmlns="1c44ea2b-37a5-49a4-b488-933a940bcb46" xsi:nil="true"/>
  </documentManagement>
</p:properties>
</file>

<file path=customXml/itemProps1.xml><?xml version="1.0" encoding="utf-8"?>
<ds:datastoreItem xmlns:ds="http://schemas.openxmlformats.org/officeDocument/2006/customXml" ds:itemID="{1838449D-4236-4C86-835D-1F37BD9535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e3ecd6-0e77-4a3c-8e5e-12d77c2a4cee"/>
    <ds:schemaRef ds:uri="1c44ea2b-37a5-49a4-b488-933a940bcb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81AEFE-FBA3-43CD-9A03-69CF904CBA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E7E1C9-BF48-4698-99A9-AD6942E6D71B}">
  <ds:schemaRefs>
    <ds:schemaRef ds:uri="http://schemas.microsoft.com/office/2006/metadata/properties"/>
    <ds:schemaRef ds:uri="http://schemas.microsoft.com/office/infopath/2007/PartnerControls"/>
    <ds:schemaRef ds:uri="85e3ecd6-0e77-4a3c-8e5e-12d77c2a4cee"/>
    <ds:schemaRef ds:uri="1c44ea2b-37a5-49a4-b488-933a940bcb4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Rafael Florez Arrieta</dc:creator>
  <cp:lastModifiedBy>Kevin Rafael Florez Arrieta</cp:lastModifiedBy>
  <dcterms:created xsi:type="dcterms:W3CDTF">2026-06-16T15:06:52Z</dcterms:created>
  <dcterms:modified xsi:type="dcterms:W3CDTF">2026-08-06T19:42:47Z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0x010100E85986F040CDB540A8ACABDEA705E12E</vt:lpwstr>
  </property>
  <property fmtid="{D5CDD505-2E9C-101B-9397-08002B2CF9AE}" pid="3" name="MediaServiceImageTags">
    <vt:lpwstr/>
  </property>
</Properties>
</file>