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2026\MONICA MAGE\SEPTIEMBRE\MINIMAS\MANTENIMIENTO Y CALIBRACIÓN DE EQUIPOS DE LABORATORIO\"/>
    </mc:Choice>
  </mc:AlternateContent>
  <bookViews>
    <workbookView xWindow="0" yWindow="0" windowWidth="24000" windowHeight="961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9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3" i="1"/>
  <c r="J20" i="1"/>
  <c r="J21" i="1"/>
  <c r="J22" i="1"/>
  <c r="J23" i="1"/>
  <c r="J24" i="1"/>
  <c r="J25" i="1"/>
  <c r="J26" i="1"/>
  <c r="J27" i="1"/>
  <c r="J28" i="1"/>
  <c r="I20" i="1"/>
  <c r="I21" i="1"/>
  <c r="I22" i="1"/>
  <c r="I23" i="1"/>
  <c r="I24" i="1"/>
  <c r="I25" i="1"/>
  <c r="I26" i="1"/>
  <c r="I27" i="1"/>
  <c r="I28" i="1"/>
  <c r="I19" i="1"/>
  <c r="J19" i="1" s="1"/>
  <c r="I18" i="1"/>
  <c r="J18" i="1"/>
  <c r="I17" i="1"/>
  <c r="J17" i="1" s="1"/>
  <c r="I16" i="1"/>
  <c r="J16" i="1" s="1"/>
  <c r="J4" i="1"/>
  <c r="J5" i="1"/>
  <c r="J6" i="1"/>
  <c r="J10" i="1"/>
  <c r="J11" i="1"/>
  <c r="J12" i="1"/>
  <c r="J13" i="1"/>
  <c r="J14" i="1"/>
  <c r="J15" i="1"/>
  <c r="I4" i="1"/>
  <c r="I5" i="1"/>
  <c r="I6" i="1"/>
  <c r="I7" i="1"/>
  <c r="J7" i="1" s="1"/>
  <c r="I8" i="1"/>
  <c r="J8" i="1" s="1"/>
  <c r="I9" i="1"/>
  <c r="J9" i="1" s="1"/>
  <c r="I10" i="1"/>
  <c r="I11" i="1"/>
  <c r="I12" i="1"/>
  <c r="I13" i="1"/>
  <c r="I14" i="1"/>
  <c r="I15" i="1"/>
  <c r="I3" i="1"/>
  <c r="J3" i="1" s="1"/>
  <c r="F16" i="1"/>
  <c r="G16" i="1" s="1"/>
  <c r="F17" i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F27" i="1"/>
  <c r="G27" i="1" s="1"/>
  <c r="F28" i="1"/>
  <c r="G28" i="1" s="1"/>
  <c r="G26" i="1"/>
  <c r="G17" i="1"/>
  <c r="G10" i="1"/>
  <c r="G11" i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F11" i="1"/>
  <c r="F12" i="1"/>
  <c r="G12" i="1" s="1"/>
  <c r="F13" i="1"/>
  <c r="G13" i="1" s="1"/>
  <c r="F14" i="1"/>
  <c r="G14" i="1" s="1"/>
  <c r="F15" i="1"/>
  <c r="G15" i="1" s="1"/>
  <c r="F3" i="1"/>
  <c r="G3" i="1" s="1"/>
  <c r="J29" i="1" l="1"/>
  <c r="G29" i="1" l="1"/>
</calcChain>
</file>

<file path=xl/sharedStrings.xml><?xml version="1.0" encoding="utf-8"?>
<sst xmlns="http://schemas.openxmlformats.org/spreadsheetml/2006/main" count="43" uniqueCount="40">
  <si>
    <t>Vr. Total</t>
  </si>
  <si>
    <t>Item</t>
  </si>
  <si>
    <t>Valor Promedio Unitario</t>
  </si>
  <si>
    <t>Valor Promedio Total</t>
  </si>
  <si>
    <t>IVA</t>
  </si>
  <si>
    <t>TOTAL PROMEDIO</t>
  </si>
  <si>
    <t>Descripcion</t>
  </si>
  <si>
    <t>Vr. Unitario</t>
  </si>
  <si>
    <t xml:space="preserve">Vr. Unitario </t>
  </si>
  <si>
    <t xml:space="preserve">                                                            </t>
  </si>
  <si>
    <t>Cantidad</t>
  </si>
  <si>
    <t>Mantenimiento</t>
  </si>
  <si>
    <t>MULTIPARAMETRO-MEDIDOR pH y CONDUCTIVIDAD</t>
  </si>
  <si>
    <t>TERMOHIGROMETROS</t>
  </si>
  <si>
    <t>POTENCIOMETRO.                                    MARCA: EcoSense</t>
  </si>
  <si>
    <t xml:space="preserve">COLORIMETRO.
MARCA:  Merck,
</t>
  </si>
  <si>
    <t>CALIBRACION</t>
  </si>
  <si>
    <t>TURBIDIMETROS.
MARCA: Meter, MODELO: TB 100.</t>
  </si>
  <si>
    <t>TERMOMENTRO INFRARROJO
 MARCA: Fluka, MODELO: 62 MAX</t>
  </si>
  <si>
    <t>TERMOMETRO DIGITAL
MARCA: Fisher Scientific</t>
  </si>
  <si>
    <t xml:space="preserve">MULTIPARAMETRO-MEDIDOR pH y CONDUCTIVIDAD
MARCA: Fisher brand </t>
  </si>
  <si>
    <t xml:space="preserve">HORNO 
MARCA: Binder: </t>
  </si>
  <si>
    <t>INCUBADORA 
Marca: Memmert:</t>
  </si>
  <si>
    <t xml:space="preserve">INCUBADORA 
Marca: Memmert: </t>
  </si>
  <si>
    <t>MICROPIPETA                                           MARCA: BRAND</t>
  </si>
  <si>
    <t xml:space="preserve">ESPECTROFOTOMETRO.
MODELO: SPECTROQUANT </t>
  </si>
  <si>
    <t xml:space="preserve">TERMOHIGROMETROS
</t>
  </si>
  <si>
    <t>CABINA DE BIOSEGURIDAD 
MARCA:ESCO</t>
  </si>
  <si>
    <t>COLORIMETRO.
MARCA:  Merck</t>
  </si>
  <si>
    <t>TURBIDIMETROS.
MARCA: Meter</t>
  </si>
  <si>
    <t xml:space="preserve">TERMOMENTRO INFRARROJO.                            </t>
  </si>
  <si>
    <t xml:space="preserve">TERMOMETRO DIGITAL
MARCA: Fisher </t>
  </si>
  <si>
    <t>HORNO 
MARCA: Binder</t>
  </si>
  <si>
    <t>INCUBADORA 
Marca: Memmert</t>
  </si>
  <si>
    <t>MICROPIPETA                                          
 MARCA: BRAND</t>
  </si>
  <si>
    <t xml:space="preserve">ESPECTROFOTOMETRO.
MODELO: SPECTROQUANT PROVE </t>
  </si>
  <si>
    <t xml:space="preserve">ESPECTROFOTOMETRO.
MODELO: SPECTROQUANT PHARO </t>
  </si>
  <si>
    <t>CABINA DE BIOSEGURIDAD</t>
  </si>
  <si>
    <t>COTIZACION 1 - COMPANIA NACIONAL DE METROLOGIA SAS</t>
  </si>
  <si>
    <t>COTIZACION 2 - METROLOGICAL CENTER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</si>
</sst>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4" fontId="1" fillId="7" borderId="2" xfId="0" applyNumberFormat="1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3" fillId="6" borderId="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1" fontId="5" fillId="0" borderId="1" xfId="1" applyNumberFormat="1" applyFont="1" applyFill="1" applyBorder="1" applyAlignment="1">
      <alignment horizontal="center" vertical="center" shrinkToFit="1"/>
    </xf>
    <xf numFmtId="0" fontId="1" fillId="6" borderId="9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4" xfId="0" applyFont="1" applyBorder="1"/>
    <xf numFmtId="0" fontId="1" fillId="0" borderId="13" xfId="0" applyFont="1" applyBorder="1" applyAlignment="1">
      <alignment horizontal="center" vertical="center" textRotation="45"/>
    </xf>
    <xf numFmtId="0" fontId="1" fillId="0" borderId="12" xfId="0" applyFont="1" applyBorder="1" applyAlignment="1">
      <alignment horizontal="center" vertical="center" textRotation="45"/>
    </xf>
    <xf numFmtId="0" fontId="1" fillId="0" borderId="11" xfId="0" applyFont="1" applyBorder="1" applyAlignment="1">
      <alignment horizontal="center" vertical="center" textRotation="45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zoomScale="82" zoomScaleNormal="82" workbookViewId="0">
      <selection activeCell="G16" sqref="G16"/>
    </sheetView>
  </sheetViews>
  <sheetFormatPr baseColWidth="10" defaultColWidth="11.5703125" defaultRowHeight="15" x14ac:dyDescent="0.25"/>
  <cols>
    <col min="1" max="2" width="11.5703125" style="1"/>
    <col min="3" max="3" width="34" style="1" bestFit="1" customWidth="1"/>
    <col min="4" max="4" width="7.85546875" style="1" bestFit="1" customWidth="1"/>
    <col min="5" max="5" width="16.5703125" style="1" customWidth="1"/>
    <col min="6" max="6" width="14" style="1" customWidth="1"/>
    <col min="7" max="10" width="17.42578125" style="1" customWidth="1"/>
    <col min="11" max="11" width="14.5703125" style="1" customWidth="1"/>
    <col min="12" max="12" width="14.85546875" style="1" customWidth="1"/>
    <col min="13" max="16384" width="11.5703125" style="1"/>
  </cols>
  <sheetData>
    <row r="1" spans="1:12" s="2" customFormat="1" ht="48" customHeight="1" x14ac:dyDescent="0.25">
      <c r="A1" s="24" t="s">
        <v>1</v>
      </c>
      <c r="B1" s="26"/>
      <c r="C1" s="24" t="s">
        <v>6</v>
      </c>
      <c r="D1" s="24" t="s">
        <v>10</v>
      </c>
      <c r="E1" s="27" t="s">
        <v>38</v>
      </c>
      <c r="F1" s="27"/>
      <c r="G1" s="27"/>
      <c r="H1" s="28" t="s">
        <v>39</v>
      </c>
      <c r="I1" s="28"/>
      <c r="J1" s="28"/>
      <c r="K1" s="25" t="s">
        <v>2</v>
      </c>
      <c r="L1" s="25" t="s">
        <v>3</v>
      </c>
    </row>
    <row r="2" spans="1:12" s="3" customFormat="1" ht="15.75" thickBot="1" x14ac:dyDescent="0.3">
      <c r="A2" s="24"/>
      <c r="B2" s="29"/>
      <c r="C2" s="26"/>
      <c r="D2" s="26"/>
      <c r="E2" s="15" t="s">
        <v>7</v>
      </c>
      <c r="F2" s="15" t="s">
        <v>4</v>
      </c>
      <c r="G2" s="15" t="s">
        <v>0</v>
      </c>
      <c r="H2" s="16" t="s">
        <v>8</v>
      </c>
      <c r="I2" s="16" t="s">
        <v>4</v>
      </c>
      <c r="J2" s="4" t="s">
        <v>0</v>
      </c>
      <c r="K2" s="25"/>
      <c r="L2" s="25"/>
    </row>
    <row r="3" spans="1:12" s="8" customFormat="1" ht="30" customHeight="1" x14ac:dyDescent="0.25">
      <c r="A3" s="14">
        <v>1</v>
      </c>
      <c r="B3" s="21" t="s">
        <v>11</v>
      </c>
      <c r="C3" s="19" t="s">
        <v>15</v>
      </c>
      <c r="D3" s="17">
        <v>4</v>
      </c>
      <c r="E3" s="7">
        <v>685900</v>
      </c>
      <c r="F3" s="7">
        <f>E3*19%</f>
        <v>130321</v>
      </c>
      <c r="G3" s="7">
        <f>(E3+F3)*D3</f>
        <v>3264884</v>
      </c>
      <c r="H3" s="7">
        <v>550000</v>
      </c>
      <c r="I3" s="7">
        <f>H3*19%</f>
        <v>104500</v>
      </c>
      <c r="J3" s="6">
        <f>(H3+I3)*D3</f>
        <v>2618000</v>
      </c>
      <c r="K3" s="6">
        <f>(E3+H3)/2</f>
        <v>617950</v>
      </c>
      <c r="L3" s="7">
        <f>(G3+J3)/2</f>
        <v>2941442</v>
      </c>
    </row>
    <row r="4" spans="1:12" s="9" customFormat="1" ht="22.5" x14ac:dyDescent="0.25">
      <c r="A4" s="14">
        <v>2</v>
      </c>
      <c r="B4" s="22"/>
      <c r="C4" s="19" t="s">
        <v>14</v>
      </c>
      <c r="D4" s="17">
        <v>3</v>
      </c>
      <c r="E4" s="7">
        <v>685900</v>
      </c>
      <c r="F4" s="7">
        <f t="shared" ref="F4:F28" si="0">E4*19%</f>
        <v>130321</v>
      </c>
      <c r="G4" s="7">
        <f t="shared" ref="G4:G28" si="1">(E4+F4)*D4</f>
        <v>2448663</v>
      </c>
      <c r="H4" s="7">
        <v>350000</v>
      </c>
      <c r="I4" s="7">
        <f t="shared" ref="I4:I28" si="2">H4*19%</f>
        <v>66500</v>
      </c>
      <c r="J4" s="6">
        <f t="shared" ref="J4:J28" si="3">(H4+I4)*D4</f>
        <v>1249500</v>
      </c>
      <c r="K4" s="6">
        <f t="shared" ref="K4:K28" si="4">(E4+H4)/2</f>
        <v>517950</v>
      </c>
      <c r="L4" s="7">
        <f t="shared" ref="L4:L28" si="5">(G4+J4)/2</f>
        <v>1849081.5</v>
      </c>
    </row>
    <row r="5" spans="1:12" s="9" customFormat="1" ht="22.5" x14ac:dyDescent="0.25">
      <c r="A5" s="14">
        <v>3</v>
      </c>
      <c r="B5" s="22"/>
      <c r="C5" s="19" t="s">
        <v>17</v>
      </c>
      <c r="D5" s="17">
        <v>4</v>
      </c>
      <c r="E5" s="7">
        <v>895600</v>
      </c>
      <c r="F5" s="7">
        <f t="shared" si="0"/>
        <v>170164</v>
      </c>
      <c r="G5" s="7">
        <f t="shared" si="1"/>
        <v>4263056</v>
      </c>
      <c r="H5" s="7">
        <v>450000</v>
      </c>
      <c r="I5" s="7">
        <f t="shared" si="2"/>
        <v>85500</v>
      </c>
      <c r="J5" s="6">
        <f t="shared" si="3"/>
        <v>2142000</v>
      </c>
      <c r="K5" s="6">
        <f t="shared" si="4"/>
        <v>672800</v>
      </c>
      <c r="L5" s="7">
        <f t="shared" si="5"/>
        <v>3202528</v>
      </c>
    </row>
    <row r="6" spans="1:12" s="9" customFormat="1" ht="22.5" x14ac:dyDescent="0.25">
      <c r="A6" s="14">
        <v>4</v>
      </c>
      <c r="B6" s="22"/>
      <c r="C6" s="19" t="s">
        <v>18</v>
      </c>
      <c r="D6" s="17">
        <v>3</v>
      </c>
      <c r="E6" s="7">
        <v>215000</v>
      </c>
      <c r="F6" s="7">
        <f t="shared" si="0"/>
        <v>40850</v>
      </c>
      <c r="G6" s="7">
        <f t="shared" si="1"/>
        <v>767550</v>
      </c>
      <c r="H6" s="7">
        <v>150000</v>
      </c>
      <c r="I6" s="7">
        <f t="shared" si="2"/>
        <v>28500</v>
      </c>
      <c r="J6" s="6">
        <f t="shared" si="3"/>
        <v>535500</v>
      </c>
      <c r="K6" s="6">
        <f t="shared" si="4"/>
        <v>182500</v>
      </c>
      <c r="L6" s="7">
        <f t="shared" si="5"/>
        <v>651525</v>
      </c>
    </row>
    <row r="7" spans="1:12" s="9" customFormat="1" ht="22.5" x14ac:dyDescent="0.25">
      <c r="A7" s="14">
        <v>5</v>
      </c>
      <c r="B7" s="22"/>
      <c r="C7" s="19" t="s">
        <v>19</v>
      </c>
      <c r="D7" s="17">
        <v>8</v>
      </c>
      <c r="E7" s="7">
        <v>215000</v>
      </c>
      <c r="F7" s="7">
        <f t="shared" si="0"/>
        <v>40850</v>
      </c>
      <c r="G7" s="7">
        <f t="shared" si="1"/>
        <v>2046800</v>
      </c>
      <c r="H7" s="7">
        <v>150000</v>
      </c>
      <c r="I7" s="7">
        <f t="shared" si="2"/>
        <v>28500</v>
      </c>
      <c r="J7" s="6">
        <f t="shared" si="3"/>
        <v>1428000</v>
      </c>
      <c r="K7" s="6">
        <f t="shared" si="4"/>
        <v>182500</v>
      </c>
      <c r="L7" s="7">
        <f t="shared" si="5"/>
        <v>1737400</v>
      </c>
    </row>
    <row r="8" spans="1:12" s="9" customFormat="1" ht="33.75" x14ac:dyDescent="0.25">
      <c r="A8" s="14">
        <v>6</v>
      </c>
      <c r="B8" s="22"/>
      <c r="C8" s="19" t="s">
        <v>20</v>
      </c>
      <c r="D8" s="17">
        <v>2</v>
      </c>
      <c r="E8" s="7">
        <v>689500</v>
      </c>
      <c r="F8" s="7">
        <f t="shared" si="0"/>
        <v>131005</v>
      </c>
      <c r="G8" s="7">
        <f t="shared" si="1"/>
        <v>1641010</v>
      </c>
      <c r="H8" s="7">
        <v>500000</v>
      </c>
      <c r="I8" s="7">
        <f t="shared" si="2"/>
        <v>95000</v>
      </c>
      <c r="J8" s="6">
        <f t="shared" si="3"/>
        <v>1190000</v>
      </c>
      <c r="K8" s="6">
        <f t="shared" si="4"/>
        <v>594750</v>
      </c>
      <c r="L8" s="7">
        <f t="shared" si="5"/>
        <v>1415505</v>
      </c>
    </row>
    <row r="9" spans="1:12" s="9" customFormat="1" ht="22.5" x14ac:dyDescent="0.25">
      <c r="A9" s="14">
        <v>7</v>
      </c>
      <c r="B9" s="22"/>
      <c r="C9" s="19" t="s">
        <v>21</v>
      </c>
      <c r="D9" s="17">
        <v>1</v>
      </c>
      <c r="E9" s="7">
        <v>645800</v>
      </c>
      <c r="F9" s="7">
        <f t="shared" si="0"/>
        <v>122702</v>
      </c>
      <c r="G9" s="7">
        <f t="shared" si="1"/>
        <v>768502</v>
      </c>
      <c r="H9" s="7">
        <v>650000</v>
      </c>
      <c r="I9" s="7">
        <f t="shared" si="2"/>
        <v>123500</v>
      </c>
      <c r="J9" s="6">
        <f t="shared" si="3"/>
        <v>773500</v>
      </c>
      <c r="K9" s="6">
        <f t="shared" si="4"/>
        <v>647900</v>
      </c>
      <c r="L9" s="7">
        <f t="shared" si="5"/>
        <v>771001</v>
      </c>
    </row>
    <row r="10" spans="1:12" s="9" customFormat="1" ht="22.5" x14ac:dyDescent="0.25">
      <c r="A10" s="14">
        <v>8</v>
      </c>
      <c r="B10" s="22"/>
      <c r="C10" s="19" t="s">
        <v>22</v>
      </c>
      <c r="D10" s="17">
        <v>2</v>
      </c>
      <c r="E10" s="7">
        <v>645800</v>
      </c>
      <c r="F10" s="7">
        <f t="shared" si="0"/>
        <v>122702</v>
      </c>
      <c r="G10" s="7">
        <f t="shared" si="1"/>
        <v>1537004</v>
      </c>
      <c r="H10" s="7">
        <v>650000</v>
      </c>
      <c r="I10" s="7">
        <f t="shared" si="2"/>
        <v>123500</v>
      </c>
      <c r="J10" s="6">
        <f t="shared" si="3"/>
        <v>1547000</v>
      </c>
      <c r="K10" s="6">
        <f t="shared" si="4"/>
        <v>647900</v>
      </c>
      <c r="L10" s="7">
        <f t="shared" si="5"/>
        <v>1542002</v>
      </c>
    </row>
    <row r="11" spans="1:12" s="9" customFormat="1" ht="22.5" x14ac:dyDescent="0.25">
      <c r="A11" s="14">
        <v>9</v>
      </c>
      <c r="B11" s="22"/>
      <c r="C11" s="19" t="s">
        <v>23</v>
      </c>
      <c r="D11" s="17">
        <v>2</v>
      </c>
      <c r="E11" s="7">
        <v>645800</v>
      </c>
      <c r="F11" s="7">
        <f t="shared" si="0"/>
        <v>122702</v>
      </c>
      <c r="G11" s="7">
        <f t="shared" si="1"/>
        <v>1537004</v>
      </c>
      <c r="H11" s="7">
        <v>650000</v>
      </c>
      <c r="I11" s="7">
        <f t="shared" si="2"/>
        <v>123500</v>
      </c>
      <c r="J11" s="6">
        <f t="shared" si="3"/>
        <v>1547000</v>
      </c>
      <c r="K11" s="6">
        <f t="shared" si="4"/>
        <v>647900</v>
      </c>
      <c r="L11" s="7">
        <f t="shared" si="5"/>
        <v>1542002</v>
      </c>
    </row>
    <row r="12" spans="1:12" s="9" customFormat="1" ht="22.5" x14ac:dyDescent="0.25">
      <c r="A12" s="14">
        <v>10</v>
      </c>
      <c r="B12" s="22"/>
      <c r="C12" s="19" t="s">
        <v>24</v>
      </c>
      <c r="D12" s="17">
        <v>2</v>
      </c>
      <c r="E12" s="7">
        <v>212300</v>
      </c>
      <c r="F12" s="7">
        <f t="shared" si="0"/>
        <v>40337</v>
      </c>
      <c r="G12" s="7">
        <f t="shared" si="1"/>
        <v>505274</v>
      </c>
      <c r="H12" s="7">
        <v>380000</v>
      </c>
      <c r="I12" s="7">
        <f t="shared" si="2"/>
        <v>72200</v>
      </c>
      <c r="J12" s="6">
        <f t="shared" si="3"/>
        <v>904400</v>
      </c>
      <c r="K12" s="6">
        <f t="shared" si="4"/>
        <v>296150</v>
      </c>
      <c r="L12" s="7">
        <f t="shared" si="5"/>
        <v>704837</v>
      </c>
    </row>
    <row r="13" spans="1:12" s="9" customFormat="1" ht="22.5" x14ac:dyDescent="0.25">
      <c r="A13" s="14">
        <v>11</v>
      </c>
      <c r="B13" s="22"/>
      <c r="C13" s="19" t="s">
        <v>25</v>
      </c>
      <c r="D13" s="17">
        <v>2</v>
      </c>
      <c r="E13" s="7">
        <v>2458900</v>
      </c>
      <c r="F13" s="7">
        <f t="shared" si="0"/>
        <v>467191</v>
      </c>
      <c r="G13" s="7">
        <f t="shared" si="1"/>
        <v>5852182</v>
      </c>
      <c r="H13" s="7">
        <v>650000</v>
      </c>
      <c r="I13" s="7">
        <f t="shared" si="2"/>
        <v>123500</v>
      </c>
      <c r="J13" s="6">
        <f t="shared" si="3"/>
        <v>1547000</v>
      </c>
      <c r="K13" s="6">
        <f t="shared" si="4"/>
        <v>1554450</v>
      </c>
      <c r="L13" s="7">
        <f t="shared" si="5"/>
        <v>3699591</v>
      </c>
    </row>
    <row r="14" spans="1:12" s="9" customFormat="1" ht="22.5" x14ac:dyDescent="0.25">
      <c r="A14" s="14">
        <v>12</v>
      </c>
      <c r="B14" s="22"/>
      <c r="C14" s="19" t="s">
        <v>26</v>
      </c>
      <c r="D14" s="17">
        <v>6</v>
      </c>
      <c r="E14" s="7">
        <v>189500</v>
      </c>
      <c r="F14" s="7">
        <f t="shared" si="0"/>
        <v>36005</v>
      </c>
      <c r="G14" s="7">
        <f t="shared" si="1"/>
        <v>1353030</v>
      </c>
      <c r="H14" s="7">
        <v>110000</v>
      </c>
      <c r="I14" s="7">
        <f t="shared" si="2"/>
        <v>20900</v>
      </c>
      <c r="J14" s="6">
        <f t="shared" si="3"/>
        <v>785400</v>
      </c>
      <c r="K14" s="6">
        <f t="shared" si="4"/>
        <v>149750</v>
      </c>
      <c r="L14" s="7">
        <f t="shared" si="5"/>
        <v>1069215</v>
      </c>
    </row>
    <row r="15" spans="1:12" s="9" customFormat="1" ht="23.25" thickBot="1" x14ac:dyDescent="0.3">
      <c r="A15" s="14">
        <v>13</v>
      </c>
      <c r="B15" s="23"/>
      <c r="C15" s="19" t="s">
        <v>27</v>
      </c>
      <c r="D15" s="17">
        <v>1</v>
      </c>
      <c r="E15" s="7">
        <v>2458900</v>
      </c>
      <c r="F15" s="7">
        <f t="shared" si="0"/>
        <v>467191</v>
      </c>
      <c r="G15" s="7">
        <f t="shared" si="1"/>
        <v>2926091</v>
      </c>
      <c r="H15" s="7">
        <v>1200000</v>
      </c>
      <c r="I15" s="7">
        <f t="shared" si="2"/>
        <v>228000</v>
      </c>
      <c r="J15" s="6">
        <f t="shared" si="3"/>
        <v>1428000</v>
      </c>
      <c r="K15" s="6">
        <f t="shared" si="4"/>
        <v>1829450</v>
      </c>
      <c r="L15" s="7">
        <f t="shared" si="5"/>
        <v>2177045.5</v>
      </c>
    </row>
    <row r="16" spans="1:12" s="9" customFormat="1" ht="22.5" x14ac:dyDescent="0.25">
      <c r="A16" s="14">
        <v>1</v>
      </c>
      <c r="B16" s="21" t="s">
        <v>16</v>
      </c>
      <c r="C16" s="19" t="s">
        <v>28</v>
      </c>
      <c r="D16" s="17">
        <v>4</v>
      </c>
      <c r="E16" s="7">
        <v>1025800</v>
      </c>
      <c r="F16" s="7">
        <f t="shared" si="0"/>
        <v>194902</v>
      </c>
      <c r="G16" s="7">
        <f t="shared" si="1"/>
        <v>4882808</v>
      </c>
      <c r="H16" s="7">
        <v>1500000</v>
      </c>
      <c r="I16" s="7">
        <f t="shared" si="2"/>
        <v>285000</v>
      </c>
      <c r="J16" s="6">
        <f t="shared" si="3"/>
        <v>7140000</v>
      </c>
      <c r="K16" s="6">
        <f t="shared" si="4"/>
        <v>1262900</v>
      </c>
      <c r="L16" s="7">
        <f t="shared" si="5"/>
        <v>6011404</v>
      </c>
    </row>
    <row r="17" spans="1:12" s="9" customFormat="1" ht="22.5" x14ac:dyDescent="0.25">
      <c r="A17" s="14">
        <v>2</v>
      </c>
      <c r="B17" s="22"/>
      <c r="C17" s="19" t="s">
        <v>14</v>
      </c>
      <c r="D17" s="17">
        <v>3</v>
      </c>
      <c r="E17" s="7">
        <v>989600</v>
      </c>
      <c r="F17" s="7">
        <f t="shared" si="0"/>
        <v>188024</v>
      </c>
      <c r="G17" s="7">
        <f t="shared" si="1"/>
        <v>3532872</v>
      </c>
      <c r="H17" s="7">
        <v>600000</v>
      </c>
      <c r="I17" s="7">
        <f t="shared" si="2"/>
        <v>114000</v>
      </c>
      <c r="J17" s="6">
        <f t="shared" si="3"/>
        <v>2142000</v>
      </c>
      <c r="K17" s="6">
        <f t="shared" si="4"/>
        <v>794800</v>
      </c>
      <c r="L17" s="7">
        <f t="shared" si="5"/>
        <v>2837436</v>
      </c>
    </row>
    <row r="18" spans="1:12" s="9" customFormat="1" ht="22.5" x14ac:dyDescent="0.25">
      <c r="A18" s="14">
        <v>3</v>
      </c>
      <c r="B18" s="22"/>
      <c r="C18" s="19" t="s">
        <v>29</v>
      </c>
      <c r="D18" s="17">
        <v>4</v>
      </c>
      <c r="E18" s="7">
        <v>1345800</v>
      </c>
      <c r="F18" s="7">
        <f t="shared" si="0"/>
        <v>255702</v>
      </c>
      <c r="G18" s="7">
        <f t="shared" si="1"/>
        <v>6406008</v>
      </c>
      <c r="H18" s="7">
        <v>1500000</v>
      </c>
      <c r="I18" s="7">
        <f t="shared" si="2"/>
        <v>285000</v>
      </c>
      <c r="J18" s="6">
        <f t="shared" si="3"/>
        <v>7140000</v>
      </c>
      <c r="K18" s="6">
        <f t="shared" si="4"/>
        <v>1422900</v>
      </c>
      <c r="L18" s="7">
        <f t="shared" si="5"/>
        <v>6773004</v>
      </c>
    </row>
    <row r="19" spans="1:12" s="9" customFormat="1" x14ac:dyDescent="0.25">
      <c r="A19" s="14">
        <v>4</v>
      </c>
      <c r="B19" s="22"/>
      <c r="C19" s="19" t="s">
        <v>30</v>
      </c>
      <c r="D19" s="17">
        <v>3</v>
      </c>
      <c r="E19" s="7">
        <v>645800</v>
      </c>
      <c r="F19" s="7">
        <f t="shared" si="0"/>
        <v>122702</v>
      </c>
      <c r="G19" s="7">
        <f t="shared" si="1"/>
        <v>2305506</v>
      </c>
      <c r="H19" s="7">
        <v>450000</v>
      </c>
      <c r="I19" s="7">
        <f t="shared" si="2"/>
        <v>85500</v>
      </c>
      <c r="J19" s="6">
        <f t="shared" si="3"/>
        <v>1606500</v>
      </c>
      <c r="K19" s="6">
        <f t="shared" si="4"/>
        <v>547900</v>
      </c>
      <c r="L19" s="7">
        <f t="shared" si="5"/>
        <v>1956003</v>
      </c>
    </row>
    <row r="20" spans="1:12" s="9" customFormat="1" ht="22.5" x14ac:dyDescent="0.25">
      <c r="A20" s="14">
        <v>5</v>
      </c>
      <c r="B20" s="22"/>
      <c r="C20" s="19" t="s">
        <v>31</v>
      </c>
      <c r="D20" s="17">
        <v>8</v>
      </c>
      <c r="E20" s="7">
        <v>645800</v>
      </c>
      <c r="F20" s="7">
        <f t="shared" si="0"/>
        <v>122702</v>
      </c>
      <c r="G20" s="7">
        <f t="shared" si="1"/>
        <v>6148016</v>
      </c>
      <c r="H20" s="7">
        <v>600000</v>
      </c>
      <c r="I20" s="7">
        <f t="shared" si="2"/>
        <v>114000</v>
      </c>
      <c r="J20" s="6">
        <f t="shared" si="3"/>
        <v>5712000</v>
      </c>
      <c r="K20" s="6">
        <f t="shared" si="4"/>
        <v>622900</v>
      </c>
      <c r="L20" s="7">
        <f t="shared" si="5"/>
        <v>5930008</v>
      </c>
    </row>
    <row r="21" spans="1:12" s="9" customFormat="1" ht="22.5" x14ac:dyDescent="0.25">
      <c r="A21" s="14">
        <v>6</v>
      </c>
      <c r="B21" s="22"/>
      <c r="C21" s="19" t="s">
        <v>12</v>
      </c>
      <c r="D21" s="17">
        <v>2</v>
      </c>
      <c r="E21" s="7">
        <v>1687100</v>
      </c>
      <c r="F21" s="7">
        <f t="shared" si="0"/>
        <v>320549</v>
      </c>
      <c r="G21" s="7">
        <f t="shared" si="1"/>
        <v>4015298</v>
      </c>
      <c r="H21" s="7">
        <v>1200000</v>
      </c>
      <c r="I21" s="7">
        <f t="shared" si="2"/>
        <v>228000</v>
      </c>
      <c r="J21" s="6">
        <f t="shared" si="3"/>
        <v>2856000</v>
      </c>
      <c r="K21" s="6">
        <f t="shared" si="4"/>
        <v>1443550</v>
      </c>
      <c r="L21" s="7">
        <f t="shared" si="5"/>
        <v>3435649</v>
      </c>
    </row>
    <row r="22" spans="1:12" s="9" customFormat="1" ht="22.5" x14ac:dyDescent="0.25">
      <c r="A22" s="14">
        <v>7</v>
      </c>
      <c r="B22" s="22"/>
      <c r="C22" s="19" t="s">
        <v>32</v>
      </c>
      <c r="D22" s="17">
        <v>1</v>
      </c>
      <c r="E22" s="7">
        <v>1458000</v>
      </c>
      <c r="F22" s="7">
        <f t="shared" si="0"/>
        <v>277020</v>
      </c>
      <c r="G22" s="7">
        <f t="shared" si="1"/>
        <v>1735020</v>
      </c>
      <c r="H22" s="7">
        <v>1200000</v>
      </c>
      <c r="I22" s="7">
        <f t="shared" si="2"/>
        <v>228000</v>
      </c>
      <c r="J22" s="6">
        <f t="shared" si="3"/>
        <v>1428000</v>
      </c>
      <c r="K22" s="6">
        <f t="shared" si="4"/>
        <v>1329000</v>
      </c>
      <c r="L22" s="7">
        <f t="shared" si="5"/>
        <v>1581510</v>
      </c>
    </row>
    <row r="23" spans="1:12" s="9" customFormat="1" ht="22.5" x14ac:dyDescent="0.25">
      <c r="A23" s="14">
        <v>8</v>
      </c>
      <c r="B23" s="22"/>
      <c r="C23" s="19" t="s">
        <v>33</v>
      </c>
      <c r="D23" s="17">
        <v>2</v>
      </c>
      <c r="E23" s="7">
        <v>1458000</v>
      </c>
      <c r="F23" s="7">
        <f t="shared" si="0"/>
        <v>277020</v>
      </c>
      <c r="G23" s="7">
        <f t="shared" si="1"/>
        <v>3470040</v>
      </c>
      <c r="H23" s="7">
        <v>1200000</v>
      </c>
      <c r="I23" s="7">
        <f t="shared" si="2"/>
        <v>228000</v>
      </c>
      <c r="J23" s="6">
        <f t="shared" si="3"/>
        <v>2856000</v>
      </c>
      <c r="K23" s="6">
        <f t="shared" si="4"/>
        <v>1329000</v>
      </c>
      <c r="L23" s="7">
        <f t="shared" si="5"/>
        <v>3163020</v>
      </c>
    </row>
    <row r="24" spans="1:12" s="9" customFormat="1" ht="22.5" x14ac:dyDescent="0.25">
      <c r="A24" s="14">
        <v>9</v>
      </c>
      <c r="B24" s="22"/>
      <c r="C24" s="19" t="s">
        <v>34</v>
      </c>
      <c r="D24" s="17">
        <v>2</v>
      </c>
      <c r="E24" s="7">
        <v>458900</v>
      </c>
      <c r="F24" s="7">
        <f t="shared" si="0"/>
        <v>87191</v>
      </c>
      <c r="G24" s="7">
        <f t="shared" si="1"/>
        <v>1092182</v>
      </c>
      <c r="H24" s="7">
        <v>220000</v>
      </c>
      <c r="I24" s="7">
        <f t="shared" si="2"/>
        <v>41800</v>
      </c>
      <c r="J24" s="6">
        <f t="shared" si="3"/>
        <v>523600</v>
      </c>
      <c r="K24" s="6">
        <f t="shared" si="4"/>
        <v>339450</v>
      </c>
      <c r="L24" s="7">
        <f t="shared" si="5"/>
        <v>807891</v>
      </c>
    </row>
    <row r="25" spans="1:12" s="9" customFormat="1" ht="22.5" x14ac:dyDescent="0.25">
      <c r="A25" s="14">
        <v>10</v>
      </c>
      <c r="B25" s="22"/>
      <c r="C25" s="19" t="s">
        <v>35</v>
      </c>
      <c r="D25" s="17">
        <v>1</v>
      </c>
      <c r="E25" s="7">
        <v>2895600</v>
      </c>
      <c r="F25" s="7">
        <f t="shared" si="0"/>
        <v>550164</v>
      </c>
      <c r="G25" s="7">
        <f t="shared" si="1"/>
        <v>3445764</v>
      </c>
      <c r="H25" s="7">
        <v>1500000</v>
      </c>
      <c r="I25" s="7">
        <f t="shared" si="2"/>
        <v>285000</v>
      </c>
      <c r="J25" s="6">
        <f t="shared" si="3"/>
        <v>1785000</v>
      </c>
      <c r="K25" s="6">
        <f t="shared" si="4"/>
        <v>2197800</v>
      </c>
      <c r="L25" s="7">
        <f t="shared" si="5"/>
        <v>2615382</v>
      </c>
    </row>
    <row r="26" spans="1:12" s="9" customFormat="1" ht="22.5" x14ac:dyDescent="0.25">
      <c r="A26" s="14">
        <v>11</v>
      </c>
      <c r="B26" s="22"/>
      <c r="C26" s="19" t="s">
        <v>36</v>
      </c>
      <c r="D26" s="17">
        <v>1</v>
      </c>
      <c r="E26" s="7">
        <v>2895600</v>
      </c>
      <c r="F26" s="7">
        <f t="shared" si="0"/>
        <v>550164</v>
      </c>
      <c r="G26" s="7">
        <f t="shared" si="1"/>
        <v>3445764</v>
      </c>
      <c r="H26" s="7">
        <v>1500000</v>
      </c>
      <c r="I26" s="7">
        <f t="shared" si="2"/>
        <v>285000</v>
      </c>
      <c r="J26" s="6">
        <f t="shared" si="3"/>
        <v>1785000</v>
      </c>
      <c r="K26" s="6">
        <f t="shared" si="4"/>
        <v>2197800</v>
      </c>
      <c r="L26" s="7">
        <f t="shared" si="5"/>
        <v>2615382</v>
      </c>
    </row>
    <row r="27" spans="1:12" s="9" customFormat="1" x14ac:dyDescent="0.25">
      <c r="A27" s="14">
        <v>12</v>
      </c>
      <c r="B27" s="22"/>
      <c r="C27" s="19" t="s">
        <v>13</v>
      </c>
      <c r="D27" s="17">
        <v>6</v>
      </c>
      <c r="E27" s="7">
        <v>689500</v>
      </c>
      <c r="F27" s="7">
        <f t="shared" si="0"/>
        <v>131005</v>
      </c>
      <c r="G27" s="7">
        <f t="shared" si="1"/>
        <v>4923030</v>
      </c>
      <c r="H27" s="7">
        <v>450000</v>
      </c>
      <c r="I27" s="7">
        <f t="shared" si="2"/>
        <v>85500</v>
      </c>
      <c r="J27" s="6">
        <f t="shared" si="3"/>
        <v>3213000</v>
      </c>
      <c r="K27" s="6">
        <f t="shared" si="4"/>
        <v>569750</v>
      </c>
      <c r="L27" s="7">
        <f t="shared" si="5"/>
        <v>4068015</v>
      </c>
    </row>
    <row r="28" spans="1:12" s="9" customFormat="1" ht="15.75" thickBot="1" x14ac:dyDescent="0.25">
      <c r="A28" s="14">
        <v>13</v>
      </c>
      <c r="B28" s="23"/>
      <c r="C28" s="20" t="s">
        <v>37</v>
      </c>
      <c r="D28" s="17">
        <v>1</v>
      </c>
      <c r="E28" s="7">
        <v>2879000</v>
      </c>
      <c r="F28" s="7">
        <f t="shared" si="0"/>
        <v>547010</v>
      </c>
      <c r="G28" s="7">
        <f t="shared" si="1"/>
        <v>3426010</v>
      </c>
      <c r="H28" s="7">
        <v>1350000</v>
      </c>
      <c r="I28" s="7">
        <f t="shared" si="2"/>
        <v>256500</v>
      </c>
      <c r="J28" s="7">
        <f t="shared" si="3"/>
        <v>1606500</v>
      </c>
      <c r="K28" s="6">
        <f t="shared" si="4"/>
        <v>2114500</v>
      </c>
      <c r="L28" s="7">
        <f t="shared" si="5"/>
        <v>2516255</v>
      </c>
    </row>
    <row r="29" spans="1:12" ht="30.75" thickBot="1" x14ac:dyDescent="0.3">
      <c r="A29" s="12"/>
      <c r="B29" s="12"/>
      <c r="C29" s="13" t="s">
        <v>9</v>
      </c>
      <c r="G29" s="10">
        <f>SUM(G3:G28)</f>
        <v>77739368</v>
      </c>
      <c r="J29" s="5">
        <f>SUM(J3:J28)</f>
        <v>57488900</v>
      </c>
      <c r="K29" s="18" t="s">
        <v>5</v>
      </c>
      <c r="L29" s="11">
        <f>(G29+J29)/2</f>
        <v>67614134</v>
      </c>
    </row>
  </sheetData>
  <mergeCells count="10">
    <mergeCell ref="B3:B15"/>
    <mergeCell ref="B16:B28"/>
    <mergeCell ref="A1:A2"/>
    <mergeCell ref="K1:K2"/>
    <mergeCell ref="L1:L2"/>
    <mergeCell ref="C1:C2"/>
    <mergeCell ref="D1:D2"/>
    <mergeCell ref="E1:G1"/>
    <mergeCell ref="H1:J1"/>
    <mergeCell ref="B1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de la Hoz</dc:creator>
  <cp:lastModifiedBy>Mage, Monica</cp:lastModifiedBy>
  <cp:lastPrinted>2024-02-19T15:40:51Z</cp:lastPrinted>
  <dcterms:created xsi:type="dcterms:W3CDTF">2024-02-14T20:01:02Z</dcterms:created>
  <dcterms:modified xsi:type="dcterms:W3CDTF">2026-09-01T20:53:03Z</dcterms:modified>
</cp:coreProperties>
</file>