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Indy ¨Paola\Documents\2026\SAMC-2026\DOTACION EDUCACION\DEFINITIVO\"/>
    </mc:Choice>
  </mc:AlternateContent>
  <xr:revisionPtr revIDLastSave="0" documentId="8_{10EC1741-F268-46D7-979C-7A83B161BDC3}" xr6:coauthVersionLast="47" xr6:coauthVersionMax="47" xr10:uidLastSave="{00000000-0000-0000-0000-000000000000}"/>
  <bookViews>
    <workbookView xWindow="-120" yWindow="-120" windowWidth="20730" windowHeight="11040" xr2:uid="{00000000-000D-0000-FFFF-FFFF00000000}"/>
  </bookViews>
  <sheets>
    <sheet name="PRESUPUESTO"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22" i="1" l="1"/>
  <c r="H22" i="1" s="1"/>
  <c r="I22" i="1" s="1"/>
  <c r="G21" i="1"/>
  <c r="H21" i="1" s="1"/>
  <c r="I21" i="1" s="1"/>
  <c r="G20" i="1"/>
  <c r="H20" i="1" s="1"/>
  <c r="I20" i="1" s="1"/>
  <c r="G19" i="1"/>
  <c r="H19" i="1" s="1"/>
  <c r="I19" i="1" s="1"/>
  <c r="G18" i="1"/>
  <c r="H18" i="1" s="1"/>
  <c r="I18" i="1" s="1"/>
  <c r="G17" i="1"/>
  <c r="H17" i="1" s="1"/>
  <c r="I17" i="1" s="1"/>
  <c r="I23" i="1" s="1"/>
  <c r="G12" i="1"/>
  <c r="H12" i="1" s="1"/>
  <c r="I12" i="1" s="1"/>
  <c r="G11" i="1"/>
  <c r="H11" i="1" s="1"/>
  <c r="I11" i="1" s="1"/>
  <c r="A11" i="1"/>
  <c r="G10" i="1"/>
  <c r="H10" i="1" s="1"/>
  <c r="I10" i="1" s="1"/>
  <c r="G9" i="1"/>
  <c r="H9" i="1" s="1"/>
  <c r="I9" i="1" s="1"/>
  <c r="G8" i="1"/>
  <c r="H8" i="1" s="1"/>
  <c r="I8" i="1" s="1"/>
  <c r="A8" i="1"/>
  <c r="G7" i="1"/>
  <c r="H7" i="1" s="1"/>
  <c r="I7" i="1" s="1"/>
  <c r="I13" i="1" l="1"/>
  <c r="I26" i="1"/>
  <c r="I24" i="1"/>
  <c r="I25" i="1"/>
  <c r="I14" i="1" l="1"/>
  <c r="I15" i="1" s="1"/>
</calcChain>
</file>

<file path=xl/sharedStrings.xml><?xml version="1.0" encoding="utf-8"?>
<sst xmlns="http://schemas.openxmlformats.org/spreadsheetml/2006/main" count="44" uniqueCount="33">
  <si>
    <t xml:space="preserve">    PERSONAL DOCENTE </t>
  </si>
  <si>
    <t>ITEM</t>
  </si>
  <si>
    <t>DESCRIPCION DEL PRODUCTO O SERVICIO</t>
  </si>
  <si>
    <t>UNIDAD DE MEDIDA</t>
  </si>
  <si>
    <t>CANT</t>
  </si>
  <si>
    <t xml:space="preserve">VALOR UNITARIO </t>
  </si>
  <si>
    <t xml:space="preserve">%     IVA </t>
  </si>
  <si>
    <t>VALOR IVA</t>
  </si>
  <si>
    <t xml:space="preserve">VALOR UNITARIO  IVA INCLUIDO </t>
  </si>
  <si>
    <t>VALOR TOTAL CANTIDAD MAS IVA INCLUIDO</t>
  </si>
  <si>
    <r>
      <rPr>
        <b/>
        <sz val="8"/>
        <color rgb="FF000000"/>
        <rFont val="Calibri"/>
      </rPr>
      <t>CAMISA</t>
    </r>
    <r>
      <rPr>
        <sz val="8"/>
        <color rgb="FF000000"/>
        <rFont val="Calibri Light"/>
        <family val="2"/>
      </rPr>
      <t xml:space="preserve"> CONFECCIONADA EN BASE TEXTIL 100% AGODÓN , EN ESTILO CLÁSICO SLIM  CON CUELLO CASUAL  ENTRETELADO , REFORZADO EN CINTA DELGADA MANGA LARGA ESTILO CLÁSICO CON PUÑO 6.5 CMS,RECTO  CON  BOTON HORIZONTAL PARA EL AJUSTE ,  TODO PESPUNTEADO A 1/16  ,  PESPUNTEADO TONO A TONO  PARTE DELANTERA CON BOTONERA DE 4 CMS   ENTRETELADA Y FUSIONADA 7  BOTONES MÁS DOS  UNIDADES  DE REPUESTO PARTE TRASERA CON ALMILLA LISA, AL CORTE  ENTRETELADA Y FUSIONADA ,  TODA LA PRENDA CON CERRADORA DE CODO. DEBE CONTENER MARQUILLA DE COMPOSICIÓN QUE  GARANTICE LA CALIDAD Y INDICACIONES DE  USO </t>
    </r>
  </si>
  <si>
    <t>UND</t>
  </si>
  <si>
    <r>
      <rPr>
        <b/>
        <sz val="8"/>
        <color rgb="FF000000"/>
        <rFont val="Calibri"/>
        <family val="2"/>
        <scheme val="minor"/>
      </rPr>
      <t xml:space="preserve">PANTALÓN </t>
    </r>
    <r>
      <rPr>
        <sz val="8"/>
        <color rgb="FF000000"/>
        <rFont val="Calibri"/>
        <family val="2"/>
        <scheme val="minor"/>
      </rPr>
      <t>DE HOMBRE CLÁSICO, 96 % ALGODON  4% DE EXPANDE CON BOTA RECTA DE 20 CM, DOS BOLSILLOS DIAGONALES DE 15 CMS    PARTE DELANTERA REFORZADOS EN PUNTADA DE SEGURIDAD, PRETINA DE 5 CM REFORZADA CON DOBLE PESPUNTE UN BOTÓN Y CORREA   # 011645, SIN PRENSES, PASADORES DELANTEROS Y TRASEROS DE 5 CM, CORREDERA 15 CM MATERIAL INOXIDABLE, PARTE INTERNA EN TELA DE BOLSILLO CON TONO A TONO , BOLSILLOS DE RIBETE X 2 TRASEROS FUNCIONALES CON BOTON REFUERZO DE COSTURAS  A DOBLE PESPUNTE, TODAS LA PRENDA  REFORZADAS CON PUNTADA A 1/ 16, TODAS LAS COSTURAS CERRADAS A CODO. DEBE CONTENER MARQUILLA DE COMPOSICIÓN E INDICACIONES DE LAVADO .</t>
    </r>
  </si>
  <si>
    <r>
      <rPr>
        <b/>
        <sz val="8"/>
        <color rgb="FF000000"/>
        <rFont val="Calibri"/>
        <family val="2"/>
        <scheme val="minor"/>
      </rPr>
      <t>CALZADO</t>
    </r>
    <r>
      <rPr>
        <sz val="8"/>
        <color rgb="FF000000"/>
        <rFont val="Calibri"/>
        <family val="2"/>
        <scheme val="minor"/>
      </rPr>
      <t xml:space="preserve"> PARA CABALLERO,  ESTILO CASUAL CON  CORDONES , Y SIN CORDON   CAPELLADA EN CUERO VACUNO CALIBRE   COL 39   CON COSTURAS REFORZADAS EN LOS LADOS  TIPO DE PUNTADA RECTA HILO # 40,  FORRO EN CUERO , PLANTILLA ABULLONADA , SUELA CAUCHO UK 7.5 ANTIDESLIZANTE, CON UN ESPESOR DE 3 CMS,  CMS PARA REDUCIR LA PRESION PLANTAR, PUNTERA TALYN, COLORES Y TALLAS SURTIDAS , DEBE CONTENER MARQUILLA DE COMPOSICIÓN  PARA GARANTIZAR LA CALIDAD DEL PRODUCTO.</t>
    </r>
  </si>
  <si>
    <t xml:space="preserve">                                                                                                                                                                                                                                                                                                                                                                                                                                                                                                                                                                                                                                                                                                                                                                                                                                                                                                                                                                                                                                                                                                                                                                                                                                                                                                                                                                                                                                                                                                                                                                                                                                                                                                                                                                                                       </t>
  </si>
  <si>
    <r>
      <rPr>
        <b/>
        <sz val="8"/>
        <color rgb="FF000000"/>
        <rFont val="Calibri"/>
      </rPr>
      <t>BLUSA CAMISERA DAMA,</t>
    </r>
    <r>
      <rPr>
        <sz val="8"/>
        <color rgb="FF000000"/>
        <rFont val="Calibri"/>
        <family val="2"/>
        <scheme val="minor"/>
      </rPr>
      <t xml:space="preserve"> ESTILO CLÁSICO MANGA LARGA ESTILO FRANCESA, PUÑO RECTO DE 5 CMS ENTRETELADO Y FUSIONADO CON DOS BOTONES PESPUNTADO A 1/16, PECHERA DEL FRENTE DE LA BLUSA  2, 5 BOLSILLO Y CON BOTONERA CUBIERTA ENTRETELADA Y FUSIONADA CON 8 BOTONES DISTRIBUIDOS A 7CMS CADA UNO, MÁS UNA UNIDAD DE REPUESTO, PARTE TRASERA CON CORTE DE ALMILLA ENTRETELADO Y PESPUNTEADO A 1 /16, SACANDO PLIEGUE DE 3 CM AL, FINAL DEL CORTE DE LA ALMILLA RUEDO SEMI OVALADO PESPUNTEADO A 1 / 16. TODAS LAS COSTURAS CERRADAS A CODO. DEBE CONTENER MARQUILLA DE COMPOSICION QUE GARANTICE LA CALIDAD Y LAS RECOMENDACIONES DE USO .</t>
    </r>
  </si>
  <si>
    <r>
      <rPr>
        <b/>
        <sz val="8"/>
        <color rgb="FF000000"/>
        <rFont val="Calibri"/>
        <family val="2"/>
        <scheme val="minor"/>
      </rPr>
      <t>PANTALÓN DAMA</t>
    </r>
    <r>
      <rPr>
        <sz val="8"/>
        <color rgb="FF000000"/>
        <rFont val="Calibri"/>
        <family val="2"/>
        <scheme val="minor"/>
      </rPr>
      <t xml:space="preserve"> TIRO SEMI ALTO (CINTURA), CON PRETINA ANATÓMICA DE 7CMS, ENTRETELADA Y FUSIONADA, PESPUNTEADA A 1/ 16 CON DOBLE ABOTONADURA, FUSIONADA Y PESPUNTEADA EN BORDE SUPERIOR Y INFERIOR, CON PASADORES DELANTEROS Y TRASEROS  DE UN (1)  CM ,  Y CORREA  CIERRE EN POLIÉSTER  DE 15 CMS MATERIAL INOXIDABLE, PARTE DELANTERA CON BOLSILLO FUNCIONAL DIAGONAL DE 14 CM PISADO, PESPUNTEADO A 1/16, , PARTE TRASERA CON BOLSILLO FALSO CON OJAL DE 1 CM  Y BOTÓN PISADO Y PESPUNTEADO A  1/ 16, PINZAS TRASERAS DE 9CMS DE LARGO Y UN CM DE ANCHO INCLUYENDO COSTURAS PARA MEJOR AJUSTE  , BOTA RECTA. RUEDO DE 3 CMS PESPUNTEADO A 1/16, DEBE CONTENER MARQUILLA DE COMPOSICION Y RECOMENDACIONES DE USO </t>
    </r>
  </si>
  <si>
    <r>
      <rPr>
        <b/>
        <sz val="8"/>
        <color rgb="FF000000"/>
        <rFont val="Calibri"/>
        <family val="2"/>
        <scheme val="minor"/>
      </rPr>
      <t xml:space="preserve">SANDALIAS O CALZADO </t>
    </r>
    <r>
      <rPr>
        <sz val="8"/>
        <color rgb="FF000000"/>
        <rFont val="Calibri"/>
        <family val="2"/>
        <scheme val="minor"/>
      </rPr>
      <t xml:space="preserve">FORMAL EN DIFERENTES MODELOS CON TACÓN DE  3 -  4 -  5 -  5 ½ -  6  CM. EN COLORES Y TALLAS SURTIDAS, CAPELLADA FABRICADA EN CUERO, LABRADO O CUERO LISO SUELA EN NEO LITE ANTIDESLIZANTES, CON PLATAFORMA de 1. CMS PARA MAYOR COMODIDAD CON PLANTILLA CONFORT FORRO INTERNO CUERO. 
DEBE CONTENER EN SU INTERIOR MARQUILLA DE COMPOSICIÓN QUE GARANTICÉ LA CALIDAD
</t>
    </r>
  </si>
  <si>
    <t xml:space="preserve">UND </t>
  </si>
  <si>
    <t xml:space="preserve">SUBTOTAL TOTAL COTIZACION DOCENTES </t>
  </si>
  <si>
    <t xml:space="preserve">VALOR ANTES DE IVA </t>
  </si>
  <si>
    <t>VALOR IVA % (CUANDO APLIQUE)</t>
  </si>
  <si>
    <t xml:space="preserve"> ADMINISTRATIVO </t>
  </si>
  <si>
    <r>
      <rPr>
        <b/>
        <sz val="8"/>
        <color rgb="FF000000"/>
        <rFont val="Calibri"/>
      </rPr>
      <t>CAMISA</t>
    </r>
    <r>
      <rPr>
        <sz val="8"/>
        <color rgb="FF000000"/>
        <rFont val="Calibri Light"/>
        <family val="2"/>
      </rPr>
      <t xml:space="preserve"> CONFECCIONADA EN BASE TEXTIL 100% AGODÓN OXFORD TRAMADO CON BLANCO PARA MAYOR SUAVIDAD , EN ESTILO CLÁSICO SLIM , CUELLO  CON BOT'ON DOWM ,  BOLSILLO TIPO ESPADA FUNCIONAL  REFORZADO A DOBLE PESPUNTE   MANGA LARGA ESTILO CLÁSICO CON PUÑO 7CMCMS,RECTO  CON DOS BOTONES HORIZONTAL PARA EL AJUSTE ,  TODO PESPUNTEADO A 1/16  ,  PESPUNTEADO TONO A TONO  PARTE DELANTERA CON BOTONERA DE 3 CMS   ENTRETELADA Y FUSIONADA 7  BOTONES MÁS DOS  UNIDADES  DE REPUESTO PARTE TRASERA CON ALMILLA LISA, AL CORTE  ENTRETELADA Y FUSIONADA ,  TODA LA PRENDA CON CERRADORA DE CODO. DEBE CONTENER MARQUILLA DE COMPOSICIÓN QUE  GARANTICE LA CALIDAD Y INDICACIONES DE  USO </t>
    </r>
  </si>
  <si>
    <r>
      <rPr>
        <b/>
        <sz val="8"/>
        <color rgb="FF000000"/>
        <rFont val="Calibri"/>
      </rPr>
      <t xml:space="preserve">JEAN </t>
    </r>
    <r>
      <rPr>
        <sz val="8"/>
        <color rgb="FF000000"/>
        <rFont val="Calibri Light"/>
        <family val="2"/>
      </rPr>
      <t xml:space="preserve">DE HOMBRE ESTILO CLASICO EN LINEA REGULAR FIT. COMPOSICION 78 %  ALGODON ,20 % ALGOGON ORGANICO  Y 2% DE ELASTANO  PRETINA DE 5 CMS EN TELA DE CONTRASTE CINTURA DE 11 PULGADAS CON DOBLE COSTURA  AJUSTADA DE ACUERDO A LAS TALLAS, RELOJERA BASICA PESPUNTADA EN DOBLE PESPUNTE ¼ ENTRE AGUJAS, BOCA DE BOLSILLO EN DOBLE A ¼ ENTRE AGUJAS, TIRO DELANTERO DE 29 CMS  DE ACUERDO A LA TALLA  INCLUIDO PRETINA, CORREDERA DE MATERIAL INOXIDABLE  TIRO TRASERO 38 CMS, CERRADA DE FONDILLO DOBLE ¼ ENTRE AGUJAS, COTILLA ASENTADA A DOBLE PESPUNTE ¼ ENTRE AGUJAS. DOS BOLSILLOS TRASEROS  PESPUNTEADOS DOBLE A ¼ ENTRE AGUJAS Y PRESILLAS EN SUS EXTREMOS. BOTA RECTA DE 19 CMS , DEBE CONTENER MARQUILLA DE COMPOSICION E INSTRUCCIONES DE LAVADO </t>
    </r>
  </si>
  <si>
    <r>
      <rPr>
        <b/>
        <sz val="8"/>
        <color rgb="FF000000"/>
        <rFont val="Calibri Light"/>
        <family val="2"/>
      </rPr>
      <t xml:space="preserve">CALZADO </t>
    </r>
    <r>
      <rPr>
        <sz val="8"/>
        <color rgb="FF000000"/>
        <rFont val="Calibri Light"/>
        <family val="2"/>
      </rPr>
      <t xml:space="preserve">PARA CABALLERO ESTILO MOCASÍN O CLÁSICO, EN CUERO 100 % CON COSTURAS  DE REFUERZO EN LA PARTE INFERIOR DEL CALZADO, Y EN EL COSTADO  CAPELLADA LISA CON CINTA ELASTICA EN LOS LADOS   PARA MEJORAR LA CALZABILIDAD TALONERA CON CORTE Y PESPUNTE   FORRO EN CUERO, SUELA  CAUCHO UK CON CORTES  ANTIDESLIZANTES, ESPESOR 2,5 CMS CONTRAFUERTE CON COSTURA  PLANA    REFORZADO EN ANGARDEN HILOS N° 40    PLANTILLA ABULLONADA , COLORES Y TALLAS SURTIDAS , DEBE CONTENER MARQUILLA DE COMPOSICION QUE GARANTICE LA CALIDAD Y LA COMPOSICIÓN DEL CALZADO </t>
    </r>
  </si>
  <si>
    <r>
      <rPr>
        <b/>
        <sz val="8"/>
        <color rgb="FF000000"/>
        <rFont val="Calibri"/>
      </rPr>
      <t>BLUSA DAMA</t>
    </r>
    <r>
      <rPr>
        <sz val="8"/>
        <color rgb="FF000000"/>
        <rFont val="Calibri Light"/>
        <family val="2"/>
      </rPr>
      <t xml:space="preserve">, EN  TELA 100 % ALGODON  CUELLO CAMISERO FUSIONADO  ESTILO CLASICO  DE 5 CMS SIN METER EL PIE DE CUELLO ENTRETELADO Y FUSIONADO PESPUNTEADO A 1/16, PARTE DELANTERA CON BOTONERA   ENTRETELADA Y FUSIONADA  CON 7  BOTONES DISTRIBUIDOS EL PRIMERO DESDE EL PIE DE CUELLO , Y EL RESTO DISTRIBUIDO  DE  7 A  8 CMS MÁS UNA UNIDAD DE REPUESTO,UN  BOLSILLO  MANGA LARGA ESTILO CLÁSICA, CON CORTE Y COSTURA PISADA,  PUÑO RECTO   CON BOTONES    ENTRETELADO FUSIONADO Y PESPUNTEADO A 1/16, PARTE TRASERA CON CORTE  DE ALMILLA  SENCILLA  Y PLIEGUE  DE ADORNO DE 4 CMS,    CON 1. CMS DE PROFUNDIDAD, RUEDO  SEMI OVALADO  PESPUNTEADO A 1/ 16.EN LA PARTE INTERIOR DEBE CONTENER MARQUILLA DE COMPOSICIÓN E INTRUCCIONES DE  LAVADO. SURTIDO DE TALLA Y  COLORES VARIADOS </t>
    </r>
  </si>
  <si>
    <r>
      <rPr>
        <b/>
        <sz val="8"/>
        <color rgb="FF000000"/>
        <rFont val="Calibri"/>
        <family val="2"/>
        <scheme val="minor"/>
      </rPr>
      <t xml:space="preserve">JEAN </t>
    </r>
    <r>
      <rPr>
        <sz val="8"/>
        <color rgb="FF000000"/>
        <rFont val="Calibri"/>
        <family val="2"/>
        <scheme val="minor"/>
      </rPr>
      <t xml:space="preserve"> DAMA TIRO SEMI ALTO (CINTURA), CON PRETINA ANATÓMICA DE 7CMS, ENTRETELADA Y FUSIONADA, PESPUNTEADA A 1/ 16 CON UN BOTON,  FUSIONADA Y PESPUNTEADA EN BORDE SUPERIOR Y INFERIOR, CON PASADORES DELANTEROS Y TRASEROS  DE UN (1)  CM ,  CIERRE EN POLIÉSTER  DE 15 CMS MATERIAL INOXIDABLE, PARTE DELANTERA CON RELOJERA SENCILLA   BOLSILLOS  FUNCIONAL  DE 14 CM PISADO, PESPUNTEADO A 1/16, , PARTE TRASERA CON DOS  BOLSILLO FUNCIONALES    Y PESPUNTEADO A  1/ 16,  INCLUYENDO COSTURAS PARA MEJOR AJUSTE  , BOTA SE MIRECTA  DE 16 CMS  RECTA. RUEDO DE 1 CMS PESPUNTEADO A 1/16. DEBE CONTENER MARQUILLA DE COMPOSICION E INSTRUCCIONES DE LAVADO . </t>
    </r>
  </si>
  <si>
    <r>
      <rPr>
        <b/>
        <sz val="8"/>
        <color rgb="FF000000"/>
        <rFont val="Calibri Light"/>
        <family val="2"/>
      </rPr>
      <t>CALZADO</t>
    </r>
    <r>
      <rPr>
        <sz val="8"/>
        <color rgb="FF000000"/>
        <rFont val="Calibri Light"/>
        <family val="2"/>
      </rPr>
      <t xml:space="preserve">  </t>
    </r>
    <r>
      <rPr>
        <b/>
        <sz val="8"/>
        <color rgb="FF000000"/>
        <rFont val="Calibri Light"/>
        <family val="2"/>
      </rPr>
      <t>DAMA</t>
    </r>
    <r>
      <rPr>
        <sz val="8"/>
        <color rgb="FF000000"/>
        <rFont val="Calibri Light"/>
        <family val="2"/>
      </rPr>
      <t xml:space="preserve"> , FORMAL CLÁSICO  ESTILO SANDALIAS O CERRADOS  O EL ESTILO TENNIS   EN CUERO 100 % , TRABAJADO EN DISFERENTES  ESTTRUCTURAS   DEL CUERO LISO,  GRABADO  CAPELLADA  EN CUERO CON CORTE Y PESPUNTE CON COSTURAS REFORZADAS, SUELA DEPORTIVA EVA  ANTIDESLIZANTE PLANTILLA TEXTIL  CON MATERIAL  ESPUMADO PARA MEJOR CONFORT, FORRO TEXTIL   QUE PERMITE MEJOR TRANSPIRACIÓN Y ES ABSORBENTE, CÓMODO FLEXIBLE AJUSTADO A LAS NECESIDADES DEL CLIMA.MAYOR SUAVIDAD  DEBE CONTENER MARQUILLA DE COMPOSICION QUE GARANTICE LA CALIDAD </t>
    </r>
  </si>
  <si>
    <t xml:space="preserve">VALOR IVA % </t>
  </si>
  <si>
    <t xml:space="preserve">TOTAL GENERAL </t>
  </si>
  <si>
    <t xml:space="preserve"> </t>
  </si>
  <si>
    <t>PRESUPUESTO OFICIAL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</si>
</sst>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3" formatCode="_-* #,##0.00_-;\-* #,##0.00_-;_-* &quot;-&quot;??_-;_-@_-"/>
    <numFmt numFmtId="164" formatCode="_-&quot;$&quot;\ * #,##0.00_-;\-&quot;$&quot;\ * #,##0.00_-;_-&quot;$&quot;\ * &quot;-&quot;??_-;_-@_-"/>
    <numFmt numFmtId="165" formatCode="#,##0;[Red]#,##0"/>
    <numFmt numFmtId="166" formatCode="_-&quot;$&quot;\ * #,##0_-;\-&quot;$&quot;\ * #,##0_-;_-&quot;$&quot;\ * &quot;-&quot;??_-;_-@_-"/>
    <numFmt numFmtId="167" formatCode="_-[$$-240A]* #,##0.00_-;\-[$$-240A]* #,##0.00_-;_-[$$-240A]* &quot;-&quot;??_-;_-@_-"/>
    <numFmt numFmtId="168" formatCode="_-[$$-240A]\ * #,##0.00_-;\-[$$-240A]\ * #,##0.00_-;_-[$$-240A]\ * &quot;-&quot;??_-;_-@_-"/>
    <numFmt numFmtId="169" formatCode="0.0%"/>
    <numFmt numFmtId="170" formatCode="_-[$$-240A]\ * #,##0_-;\-[$$-240A]\ * #,##0_-;_-[$$-240A]\ * &quot;-&quot;??_-;_-@_-"/>
  </numFmts>
  <fonts count="21" x14ac:knownFonts="1">
    <font>
      <sz val="11"/>
      <color theme="1"/>
      <name val="Calibri"/>
    </font>
    <font>
      <sz val="14"/>
      <color theme="1"/>
      <name val="Calibri"/>
    </font>
    <font>
      <sz val="11"/>
      <color theme="1"/>
      <name val="Calibri"/>
    </font>
    <font>
      <sz val="10"/>
      <color theme="1"/>
      <name val="Arial"/>
    </font>
    <font>
      <b/>
      <sz val="11"/>
      <color theme="1"/>
      <name val="Calibri"/>
    </font>
    <font>
      <sz val="8"/>
      <color theme="1"/>
      <name val="Calibri"/>
    </font>
    <font>
      <b/>
      <sz val="8"/>
      <color theme="1"/>
      <name val="Arial"/>
    </font>
    <font>
      <sz val="8"/>
      <color theme="1"/>
      <name val="Arial"/>
    </font>
    <font>
      <sz val="8"/>
      <color rgb="FF000000"/>
      <name val="Calibri Light"/>
    </font>
    <font>
      <b/>
      <sz val="9"/>
      <color theme="1"/>
      <name val="Arial"/>
    </font>
    <font>
      <sz val="9"/>
      <color theme="1"/>
      <name val="Arial"/>
    </font>
    <font>
      <b/>
      <sz val="8"/>
      <color theme="1"/>
      <name val="Calibri"/>
    </font>
    <font>
      <b/>
      <sz val="8"/>
      <color rgb="FF000000"/>
      <name val="Calibri Light"/>
    </font>
    <font>
      <sz val="8"/>
      <color theme="1"/>
      <name val="Calibri Light"/>
    </font>
    <font>
      <b/>
      <sz val="8"/>
      <color theme="1"/>
      <name val="Calibri Light"/>
    </font>
    <font>
      <b/>
      <sz val="10"/>
      <color theme="1"/>
      <name val="Arial"/>
    </font>
    <font>
      <b/>
      <sz val="8"/>
      <color rgb="FF000000"/>
      <name val="Calibri"/>
    </font>
    <font>
      <sz val="8"/>
      <color rgb="FF000000"/>
      <name val="Calibri Light"/>
      <family val="2"/>
    </font>
    <font>
      <b/>
      <sz val="8"/>
      <color rgb="FF000000"/>
      <name val="Calibri"/>
      <family val="2"/>
      <scheme val="minor"/>
    </font>
    <font>
      <sz val="8"/>
      <color rgb="FF000000"/>
      <name val="Calibri"/>
      <family val="2"/>
      <scheme val="minor"/>
    </font>
    <font>
      <b/>
      <sz val="8"/>
      <color rgb="FF000000"/>
      <name val="Calibri Light"/>
      <family val="2"/>
    </font>
  </fonts>
  <fills count="5">
    <fill>
      <patternFill patternType="none"/>
    </fill>
    <fill>
      <patternFill patternType="gray125"/>
    </fill>
    <fill>
      <patternFill patternType="solid">
        <fgColor theme="0"/>
      </patternFill>
    </fill>
    <fill>
      <patternFill patternType="solid">
        <fgColor theme="4" tint="0.59996337778862885"/>
        <bgColor indexed="65"/>
      </patternFill>
    </fill>
    <fill>
      <patternFill patternType="solid">
        <fgColor theme="5" tint="0.79995117038483843"/>
        <bgColor indexed="65"/>
      </patternFill>
    </fill>
  </fills>
  <borders count="10">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4">
    <xf numFmtId="0" fontId="0" fillId="0" borderId="0"/>
    <xf numFmtId="164"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cellStyleXfs>
  <cellXfs count="75">
    <xf numFmtId="0" fontId="0" fillId="0" borderId="0" xfId="0"/>
    <xf numFmtId="0" fontId="1" fillId="0" borderId="0" xfId="0" applyFont="1"/>
    <xf numFmtId="0" fontId="1" fillId="0" borderId="0" xfId="0" applyFont="1" applyAlignment="1">
      <alignment vertical="center"/>
    </xf>
    <xf numFmtId="0" fontId="3" fillId="0" borderId="1" xfId="0" applyFont="1" applyBorder="1" applyAlignment="1">
      <alignment horizontal="center" vertical="center"/>
    </xf>
    <xf numFmtId="0" fontId="3" fillId="0" borderId="1" xfId="0" applyFont="1" applyBorder="1" applyAlignment="1">
      <alignment vertical="center"/>
    </xf>
    <xf numFmtId="0" fontId="3" fillId="0" borderId="0" xfId="0" applyFont="1" applyAlignment="1">
      <alignment vertical="center"/>
    </xf>
    <xf numFmtId="0" fontId="3" fillId="0" borderId="0" xfId="0" applyFont="1"/>
    <xf numFmtId="0" fontId="3" fillId="0" borderId="0" xfId="0" applyFont="1" applyAlignment="1">
      <alignment horizontal="center"/>
    </xf>
    <xf numFmtId="165" fontId="3" fillId="0" borderId="0" xfId="0" applyNumberFormat="1" applyFont="1"/>
    <xf numFmtId="166" fontId="3" fillId="0" borderId="0" xfId="1" applyNumberFormat="1" applyFont="1"/>
    <xf numFmtId="0" fontId="7" fillId="0" borderId="1" xfId="0" applyFont="1" applyBorder="1" applyAlignment="1">
      <alignment horizontal="center" vertical="center"/>
    </xf>
    <xf numFmtId="9" fontId="7" fillId="0" borderId="1" xfId="2" applyFont="1" applyBorder="1" applyAlignment="1">
      <alignment vertical="center"/>
    </xf>
    <xf numFmtId="9" fontId="7" fillId="0" borderId="1" xfId="0" applyNumberFormat="1" applyFont="1" applyBorder="1" applyAlignment="1">
      <alignment vertical="center"/>
    </xf>
    <xf numFmtId="0" fontId="8" fillId="0" borderId="1" xfId="0" applyFont="1" applyBorder="1" applyAlignment="1">
      <alignment horizontal="justify" vertical="top"/>
    </xf>
    <xf numFmtId="0" fontId="3" fillId="0" borderId="2" xfId="0" applyFont="1" applyBorder="1" applyAlignment="1">
      <alignment vertical="center"/>
    </xf>
    <xf numFmtId="0" fontId="3" fillId="0" borderId="3" xfId="0" applyFont="1" applyBorder="1"/>
    <xf numFmtId="0" fontId="3" fillId="0" borderId="3" xfId="0" applyFont="1" applyBorder="1" applyAlignment="1">
      <alignment horizontal="center"/>
    </xf>
    <xf numFmtId="165" fontId="3" fillId="0" borderId="3" xfId="0" applyNumberFormat="1" applyFont="1" applyBorder="1"/>
    <xf numFmtId="166" fontId="3" fillId="0" borderId="3" xfId="1" applyNumberFormat="1" applyFont="1" applyBorder="1"/>
    <xf numFmtId="166" fontId="3" fillId="0" borderId="4" xfId="1" applyNumberFormat="1" applyFont="1" applyBorder="1"/>
    <xf numFmtId="9" fontId="1" fillId="0" borderId="0" xfId="0" applyNumberFormat="1" applyFont="1"/>
    <xf numFmtId="167" fontId="1" fillId="0" borderId="0" xfId="0" applyNumberFormat="1" applyFont="1"/>
    <xf numFmtId="0" fontId="11" fillId="0" borderId="1" xfId="0" applyFont="1" applyBorder="1" applyAlignment="1">
      <alignment horizontal="justify" vertical="center" wrapText="1"/>
    </xf>
    <xf numFmtId="0" fontId="5" fillId="0" borderId="1" xfId="0" applyFont="1" applyBorder="1" applyAlignment="1">
      <alignment horizontal="justify" vertical="center" wrapText="1"/>
    </xf>
    <xf numFmtId="0" fontId="3" fillId="0" borderId="5" xfId="0" applyFont="1" applyBorder="1" applyAlignment="1">
      <alignment horizontal="center" vertical="center"/>
    </xf>
    <xf numFmtId="0" fontId="7" fillId="0" borderId="5" xfId="0" applyFont="1" applyBorder="1" applyAlignment="1">
      <alignment horizontal="center" vertical="center"/>
    </xf>
    <xf numFmtId="9" fontId="7" fillId="0" borderId="5" xfId="0" applyNumberFormat="1" applyFont="1" applyBorder="1" applyAlignment="1">
      <alignment vertical="center"/>
    </xf>
    <xf numFmtId="0" fontId="14" fillId="0" borderId="1" xfId="0" applyFont="1" applyBorder="1" applyAlignment="1">
      <alignment horizontal="justify" vertical="center" wrapText="1"/>
    </xf>
    <xf numFmtId="0" fontId="15" fillId="0" borderId="3" xfId="0" applyFont="1" applyBorder="1"/>
    <xf numFmtId="0" fontId="15" fillId="0" borderId="0" xfId="0" applyFont="1"/>
    <xf numFmtId="0" fontId="15" fillId="0" borderId="0" xfId="0" applyFont="1" applyAlignment="1">
      <alignment horizontal="center"/>
    </xf>
    <xf numFmtId="43" fontId="7" fillId="0" borderId="1" xfId="3" applyFont="1" applyBorder="1" applyAlignment="1">
      <alignment vertical="center"/>
    </xf>
    <xf numFmtId="43" fontId="7" fillId="0" borderId="5" xfId="3" applyFont="1" applyBorder="1" applyAlignment="1">
      <alignment vertical="center"/>
    </xf>
    <xf numFmtId="0" fontId="3" fillId="0" borderId="5" xfId="0" applyFont="1" applyBorder="1" applyAlignment="1">
      <alignment vertical="center"/>
    </xf>
    <xf numFmtId="0" fontId="3" fillId="0" borderId="7" xfId="0" applyFont="1" applyBorder="1" applyAlignment="1">
      <alignment vertical="center"/>
    </xf>
    <xf numFmtId="0" fontId="15" fillId="0" borderId="8" xfId="0" applyFont="1" applyBorder="1" applyAlignment="1">
      <alignment horizontal="center"/>
    </xf>
    <xf numFmtId="0" fontId="3" fillId="0" borderId="8" xfId="0" applyFont="1" applyBorder="1" applyAlignment="1">
      <alignment horizontal="center"/>
    </xf>
    <xf numFmtId="165" fontId="3" fillId="0" borderId="8" xfId="0" applyNumberFormat="1" applyFont="1" applyBorder="1"/>
    <xf numFmtId="0" fontId="3" fillId="0" borderId="8" xfId="0" applyFont="1" applyBorder="1"/>
    <xf numFmtId="166" fontId="3" fillId="0" borderId="8" xfId="1" applyNumberFormat="1" applyFont="1" applyBorder="1"/>
    <xf numFmtId="0" fontId="8" fillId="0" borderId="8" xfId="0" applyFont="1" applyBorder="1" applyAlignment="1">
      <alignment horizontal="justify" vertical="center"/>
    </xf>
    <xf numFmtId="0" fontId="15" fillId="0" borderId="7" xfId="0" applyFont="1" applyBorder="1" applyAlignment="1">
      <alignment vertical="center"/>
    </xf>
    <xf numFmtId="0" fontId="15" fillId="0" borderId="8" xfId="0" applyFont="1" applyBorder="1"/>
    <xf numFmtId="165" fontId="15" fillId="0" borderId="8" xfId="0" applyNumberFormat="1" applyFont="1" applyBorder="1"/>
    <xf numFmtId="166" fontId="15" fillId="0" borderId="8" xfId="1" applyNumberFormat="1" applyFont="1" applyBorder="1"/>
    <xf numFmtId="0" fontId="7" fillId="2" borderId="6" xfId="0" applyFont="1" applyFill="1" applyBorder="1" applyAlignment="1">
      <alignment horizontal="center" vertical="center"/>
    </xf>
    <xf numFmtId="0" fontId="7" fillId="2" borderId="6" xfId="0" applyFont="1" applyFill="1" applyBorder="1" applyAlignment="1">
      <alignment horizontal="center" vertical="center" wrapText="1"/>
    </xf>
    <xf numFmtId="165" fontId="7" fillId="2" borderId="6" xfId="0" applyNumberFormat="1" applyFont="1" applyFill="1" applyBorder="1" applyAlignment="1">
      <alignment horizontal="center" vertical="center" wrapText="1"/>
    </xf>
    <xf numFmtId="166" fontId="7" fillId="2" borderId="6" xfId="1" applyNumberFormat="1" applyFont="1" applyFill="1" applyBorder="1" applyAlignment="1">
      <alignment horizontal="center" vertical="center" wrapText="1"/>
    </xf>
    <xf numFmtId="0" fontId="11" fillId="0" borderId="0" xfId="0" applyFont="1" applyAlignment="1">
      <alignment horizontal="justify" vertical="center"/>
    </xf>
    <xf numFmtId="168" fontId="7" fillId="0" borderId="1" xfId="3" applyNumberFormat="1" applyFont="1" applyBorder="1" applyAlignment="1">
      <alignment vertical="center"/>
    </xf>
    <xf numFmtId="168" fontId="6" fillId="3" borderId="1" xfId="3" applyNumberFormat="1" applyFont="1" applyFill="1" applyBorder="1"/>
    <xf numFmtId="168" fontId="7" fillId="0" borderId="1" xfId="3" applyNumberFormat="1" applyFont="1" applyFill="1" applyBorder="1"/>
    <xf numFmtId="168" fontId="7" fillId="0" borderId="5" xfId="3" applyNumberFormat="1" applyFont="1" applyFill="1" applyBorder="1"/>
    <xf numFmtId="168" fontId="3" fillId="0" borderId="9" xfId="1" applyNumberFormat="1" applyFont="1" applyBorder="1"/>
    <xf numFmtId="168" fontId="7" fillId="0" borderId="5" xfId="3" applyNumberFormat="1" applyFont="1" applyBorder="1" applyAlignment="1">
      <alignment vertical="center"/>
    </xf>
    <xf numFmtId="168" fontId="3" fillId="0" borderId="0" xfId="1" applyNumberFormat="1" applyFont="1"/>
    <xf numFmtId="0" fontId="5" fillId="0" borderId="1" xfId="0" applyFont="1" applyBorder="1" applyAlignment="1">
      <alignment horizontal="justify" vertical="top" wrapText="1"/>
    </xf>
    <xf numFmtId="0" fontId="5" fillId="0" borderId="8" xfId="0" applyFont="1" applyBorder="1" applyAlignment="1">
      <alignment horizontal="left" vertical="top" wrapText="1"/>
    </xf>
    <xf numFmtId="168" fontId="6" fillId="0" borderId="1" xfId="3" applyNumberFormat="1" applyFont="1" applyFill="1" applyBorder="1"/>
    <xf numFmtId="169" fontId="15" fillId="0" borderId="8" xfId="2" applyNumberFormat="1" applyFont="1" applyBorder="1"/>
    <xf numFmtId="170" fontId="9" fillId="4" borderId="9" xfId="3" applyNumberFormat="1" applyFont="1" applyFill="1" applyBorder="1"/>
    <xf numFmtId="170" fontId="10" fillId="0" borderId="9" xfId="3" applyNumberFormat="1" applyFont="1" applyFill="1" applyBorder="1"/>
    <xf numFmtId="170" fontId="9" fillId="0" borderId="9" xfId="3" applyNumberFormat="1" applyFont="1" applyFill="1" applyBorder="1"/>
    <xf numFmtId="0" fontId="12" fillId="0" borderId="1" xfId="0" applyFont="1" applyBorder="1" applyAlignment="1">
      <alignment horizontal="justify" vertical="center" wrapText="1"/>
    </xf>
    <xf numFmtId="0" fontId="14" fillId="0" borderId="8" xfId="0" applyFont="1" applyBorder="1" applyAlignment="1">
      <alignment horizontal="justify" vertical="top" wrapText="1"/>
    </xf>
    <xf numFmtId="0" fontId="13" fillId="0" borderId="5" xfId="0" applyFont="1" applyBorder="1" applyAlignment="1">
      <alignment horizontal="justify" vertical="top" wrapText="1"/>
    </xf>
    <xf numFmtId="0" fontId="8" fillId="0" borderId="1" xfId="0" applyFont="1" applyBorder="1" applyAlignment="1">
      <alignment horizontal="justify" vertical="top" wrapText="1"/>
    </xf>
    <xf numFmtId="0" fontId="7" fillId="2" borderId="8" xfId="0" applyFont="1" applyFill="1" applyBorder="1" applyAlignment="1">
      <alignment horizontal="center"/>
    </xf>
    <xf numFmtId="0" fontId="4" fillId="2" borderId="2"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7" fillId="2" borderId="1" xfId="0" applyFont="1" applyFill="1" applyBorder="1" applyAlignment="1">
      <alignment horizontal="center"/>
    </xf>
    <xf numFmtId="0" fontId="7" fillId="0" borderId="5" xfId="0" applyFont="1" applyBorder="1" applyAlignment="1">
      <alignment horizontal="center"/>
    </xf>
    <xf numFmtId="0" fontId="7" fillId="0" borderId="1" xfId="0" applyFont="1" applyBorder="1" applyAlignment="1">
      <alignment horizontal="center"/>
    </xf>
  </cellXfs>
  <cellStyles count="4">
    <cellStyle name="Millares" xfId="3" xr:uid="{00000000-0005-0000-0000-000000000000}"/>
    <cellStyle name="Moneda" xfId="1" xr:uid="{00000000-0005-0000-0000-000001000000}"/>
    <cellStyle name="Normal" xfId="0" builtinId="0"/>
    <cellStyle name="Porcentaje"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Calibri Light"/>
        <a:cs typeface="Calibri Light"/>
      </a:majorFont>
      <a:minorFont>
        <a:latin typeface="Calibri"/>
        <a:ea typeface="Calibri"/>
        <a:cs typeface="Calibri"/>
      </a:minorFont>
    </a:fontScheme>
    <a:fmtScheme name="Office">
      <a:fillStyleLst>
        <a:solidFill>
          <a:schemeClr val="phClr"/>
        </a:solidFill>
        <a:gradFill rotWithShape="1">
          <a:gsLst>
            <a:gs pos="0">
              <a:schemeClr val="phClr">
                <a:tint val="67000"/>
                <a:lumMod val="110000"/>
                <a:satMod val="105000"/>
              </a:schemeClr>
            </a:gs>
            <a:gs pos="50000">
              <a:schemeClr val="phClr">
                <a:tint val="73000"/>
                <a:lumMod val="105000"/>
                <a:satMod val="103000"/>
              </a:schemeClr>
            </a:gs>
            <a:gs pos="100000">
              <a:schemeClr val="phClr">
                <a:tint val="81000"/>
                <a:lumMod val="105000"/>
                <a:satMod val="109000"/>
              </a:schemeClr>
            </a:gs>
          </a:gsLst>
          <a:lin ang="5400000" scaled="0"/>
        </a:gradFill>
        <a:gradFill rotWithShape="1">
          <a:gsLst>
            <a:gs pos="0">
              <a:schemeClr val="phClr">
                <a:tint val="94000"/>
                <a:lumMod val="102000"/>
                <a:satMod val="103000"/>
              </a:schemeClr>
            </a:gs>
            <a:gs pos="50000">
              <a:schemeClr val="phClr">
                <a:shade val="100000"/>
                <a:lumMod val="100000"/>
                <a:satMod val="110000"/>
              </a:schemeClr>
            </a:gs>
            <a:gs pos="100000">
              <a:schemeClr val="phClr">
                <a:shade val="78000"/>
                <a:lumMod val="99000"/>
                <a:satMod val="120000"/>
              </a:schemeClr>
            </a:gs>
          </a:gsLst>
          <a:lin ang="5400000" scaled="0"/>
        </a:gradFill>
      </a:fillStyleLst>
      <a:lnStyleLst>
        <a:ln w="6350">
          <a:solidFill>
            <a:schemeClr val="phClr"/>
          </a:solidFill>
          <a:prstDash val="solid"/>
        </a:ln>
        <a:ln w="12700">
          <a:solidFill>
            <a:schemeClr val="phClr"/>
          </a:solidFill>
          <a:prstDash val="solid"/>
        </a:ln>
        <a:ln w="19050">
          <a:solidFill>
            <a:schemeClr val="phClr"/>
          </a:solidFill>
          <a:prstDash val="solid"/>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37"/>
  <sheetViews>
    <sheetView tabSelected="1" view="pageBreakPreview" topLeftCell="A22" zoomScale="60" zoomScaleNormal="100" workbookViewId="0">
      <selection activeCell="J22" sqref="J22"/>
    </sheetView>
  </sheetViews>
  <sheetFormatPr baseColWidth="10" defaultRowHeight="18.75" x14ac:dyDescent="0.3"/>
  <cols>
    <col min="1" max="1" width="4.85546875" style="5" customWidth="1"/>
    <col min="2" max="2" width="34.7109375" style="6" customWidth="1"/>
    <col min="3" max="3" width="6.140625" style="7" customWidth="1"/>
    <col min="4" max="4" width="5.85546875" style="7" customWidth="1"/>
    <col min="5" max="5" width="14" style="8" customWidth="1"/>
    <col min="6" max="6" width="4.140625" style="6" customWidth="1"/>
    <col min="7" max="7" width="10.140625" style="9" customWidth="1"/>
    <col min="8" max="8" width="10" style="9" customWidth="1"/>
    <col min="9" max="9" width="23.5703125" style="9" customWidth="1"/>
    <col min="10" max="10" width="11.42578125" style="1"/>
    <col min="11" max="11" width="18.42578125" style="1" customWidth="1"/>
    <col min="12" max="12" width="11.42578125" style="1"/>
    <col min="13" max="13" width="22.140625" style="1" customWidth="1"/>
    <col min="14" max="14" width="21.5703125" style="1" customWidth="1"/>
    <col min="15" max="16384" width="11.42578125" style="1"/>
  </cols>
  <sheetData>
    <row r="1" spans="1:13" x14ac:dyDescent="0.3">
      <c r="B1" s="7"/>
    </row>
    <row r="4" spans="1:13" ht="51" customHeight="1" x14ac:dyDescent="0.3">
      <c r="A4" s="69" t="s">
        <v>32</v>
      </c>
      <c r="B4" s="70"/>
      <c r="C4" s="70"/>
      <c r="D4" s="70"/>
      <c r="E4" s="70"/>
      <c r="F4" s="70"/>
      <c r="G4" s="70"/>
      <c r="H4" s="70"/>
      <c r="I4" s="71"/>
    </row>
    <row r="5" spans="1:13" x14ac:dyDescent="0.3">
      <c r="A5" s="14"/>
      <c r="B5" s="28" t="s">
        <v>0</v>
      </c>
      <c r="C5" s="16"/>
      <c r="D5" s="16"/>
      <c r="E5" s="17"/>
      <c r="F5" s="15"/>
      <c r="G5" s="18"/>
      <c r="H5" s="18"/>
      <c r="I5" s="19"/>
    </row>
    <row r="6" spans="1:13" ht="49.5" customHeight="1" x14ac:dyDescent="0.3">
      <c r="A6" s="45" t="s">
        <v>1</v>
      </c>
      <c r="B6" s="46" t="s">
        <v>2</v>
      </c>
      <c r="C6" s="46" t="s">
        <v>3</v>
      </c>
      <c r="D6" s="45" t="s">
        <v>4</v>
      </c>
      <c r="E6" s="47" t="s">
        <v>5</v>
      </c>
      <c r="F6" s="46" t="s">
        <v>6</v>
      </c>
      <c r="G6" s="48" t="s">
        <v>7</v>
      </c>
      <c r="H6" s="48" t="s">
        <v>8</v>
      </c>
      <c r="I6" s="48" t="s">
        <v>9</v>
      </c>
    </row>
    <row r="7" spans="1:13" s="2" customFormat="1" ht="202.5" customHeight="1" x14ac:dyDescent="0.25">
      <c r="A7" s="3">
        <v>1</v>
      </c>
      <c r="B7" s="64" t="s">
        <v>10</v>
      </c>
      <c r="C7" s="10" t="s">
        <v>11</v>
      </c>
      <c r="D7" s="10">
        <v>26</v>
      </c>
      <c r="E7" s="31">
        <v>229725.86</v>
      </c>
      <c r="F7" s="11">
        <v>0.19</v>
      </c>
      <c r="G7" s="31">
        <f t="shared" ref="G7:G12" si="0">(E7*F7)</f>
        <v>43647.913399999998</v>
      </c>
      <c r="H7" s="31">
        <f t="shared" ref="H7:H12" si="1">(E7+G7)</f>
        <v>273373.77340000001</v>
      </c>
      <c r="I7" s="50">
        <f t="shared" ref="I7:I12" si="2">ROUND(H7*D7,0)</f>
        <v>7107718</v>
      </c>
      <c r="M7" s="49"/>
    </row>
    <row r="8" spans="1:13" s="2" customFormat="1" ht="219" customHeight="1" x14ac:dyDescent="0.25">
      <c r="A8" s="3">
        <f>+A7+1</f>
        <v>2</v>
      </c>
      <c r="B8" s="57" t="s">
        <v>12</v>
      </c>
      <c r="C8" s="10" t="s">
        <v>11</v>
      </c>
      <c r="D8" s="10">
        <v>26</v>
      </c>
      <c r="E8" s="31">
        <v>289900</v>
      </c>
      <c r="F8" s="12">
        <v>0.19</v>
      </c>
      <c r="G8" s="31">
        <f t="shared" si="0"/>
        <v>55081</v>
      </c>
      <c r="H8" s="31">
        <f t="shared" si="1"/>
        <v>344981</v>
      </c>
      <c r="I8" s="50">
        <f t="shared" si="2"/>
        <v>8969506</v>
      </c>
    </row>
    <row r="9" spans="1:13" s="2" customFormat="1" ht="156" customHeight="1" x14ac:dyDescent="0.25">
      <c r="A9" s="3">
        <v>3</v>
      </c>
      <c r="B9" s="23" t="s">
        <v>13</v>
      </c>
      <c r="C9" s="10" t="s">
        <v>11</v>
      </c>
      <c r="D9" s="10">
        <v>26</v>
      </c>
      <c r="E9" s="31">
        <v>388000</v>
      </c>
      <c r="F9" s="12">
        <v>0.19</v>
      </c>
      <c r="G9" s="31">
        <f>(E9*F9)</f>
        <v>73720</v>
      </c>
      <c r="H9" s="31">
        <f>(G9+E9)</f>
        <v>461720</v>
      </c>
      <c r="I9" s="50">
        <f t="shared" si="2"/>
        <v>12004720</v>
      </c>
      <c r="K9" s="2" t="s">
        <v>14</v>
      </c>
      <c r="M9" s="13"/>
    </row>
    <row r="10" spans="1:13" s="2" customFormat="1" ht="212.25" customHeight="1" x14ac:dyDescent="0.25">
      <c r="A10" s="3">
        <v>4</v>
      </c>
      <c r="B10" s="22" t="s">
        <v>15</v>
      </c>
      <c r="C10" s="10" t="s">
        <v>11</v>
      </c>
      <c r="D10" s="10">
        <v>42</v>
      </c>
      <c r="E10" s="31">
        <v>228900</v>
      </c>
      <c r="F10" s="12">
        <v>0.19</v>
      </c>
      <c r="G10" s="31">
        <f t="shared" si="0"/>
        <v>43491</v>
      </c>
      <c r="H10" s="31">
        <f t="shared" si="1"/>
        <v>272391</v>
      </c>
      <c r="I10" s="50">
        <f t="shared" si="2"/>
        <v>11440422</v>
      </c>
    </row>
    <row r="11" spans="1:13" s="2" customFormat="1" ht="239.25" customHeight="1" x14ac:dyDescent="0.25">
      <c r="A11" s="3">
        <f t="shared" ref="A11" si="3">+A10+1</f>
        <v>5</v>
      </c>
      <c r="B11" s="23" t="s">
        <v>16</v>
      </c>
      <c r="C11" s="10" t="s">
        <v>11</v>
      </c>
      <c r="D11" s="10">
        <v>42</v>
      </c>
      <c r="E11" s="31">
        <v>290900</v>
      </c>
      <c r="F11" s="12">
        <v>0.19</v>
      </c>
      <c r="G11" s="31">
        <f t="shared" si="0"/>
        <v>55271</v>
      </c>
      <c r="H11" s="31">
        <f t="shared" si="1"/>
        <v>346171</v>
      </c>
      <c r="I11" s="50">
        <f t="shared" si="2"/>
        <v>14539182</v>
      </c>
    </row>
    <row r="12" spans="1:13" s="2" customFormat="1" ht="143.25" customHeight="1" x14ac:dyDescent="0.25">
      <c r="A12" s="3">
        <v>6</v>
      </c>
      <c r="B12" s="58" t="s">
        <v>17</v>
      </c>
      <c r="C12" s="10" t="s">
        <v>18</v>
      </c>
      <c r="D12" s="10">
        <v>42</v>
      </c>
      <c r="E12" s="31">
        <v>375700</v>
      </c>
      <c r="F12" s="12">
        <v>0.19</v>
      </c>
      <c r="G12" s="31">
        <f t="shared" si="0"/>
        <v>71383</v>
      </c>
      <c r="H12" s="31">
        <f t="shared" si="1"/>
        <v>447083</v>
      </c>
      <c r="I12" s="50">
        <f t="shared" si="2"/>
        <v>18777486</v>
      </c>
    </row>
    <row r="13" spans="1:13" ht="18" customHeight="1" x14ac:dyDescent="0.3">
      <c r="A13" s="4"/>
      <c r="B13" s="72" t="s">
        <v>19</v>
      </c>
      <c r="C13" s="72"/>
      <c r="D13" s="72"/>
      <c r="E13" s="72"/>
      <c r="F13" s="72"/>
      <c r="G13" s="72"/>
      <c r="H13" s="72"/>
      <c r="I13" s="51">
        <f>SUM(I7:I12)</f>
        <v>72839034</v>
      </c>
      <c r="K13" s="59"/>
      <c r="M13" s="51"/>
    </row>
    <row r="14" spans="1:13" ht="18" customHeight="1" x14ac:dyDescent="0.3">
      <c r="A14" s="4"/>
      <c r="B14" s="74" t="s">
        <v>20</v>
      </c>
      <c r="C14" s="74"/>
      <c r="D14" s="74"/>
      <c r="E14" s="74"/>
      <c r="F14" s="74"/>
      <c r="G14" s="74"/>
      <c r="H14" s="74"/>
      <c r="I14" s="52">
        <f>I13/1.19</f>
        <v>61209272.268907569</v>
      </c>
    </row>
    <row r="15" spans="1:13" ht="16.5" customHeight="1" x14ac:dyDescent="0.3">
      <c r="A15" s="33"/>
      <c r="B15" s="73" t="s">
        <v>21</v>
      </c>
      <c r="C15" s="73"/>
      <c r="D15" s="73"/>
      <c r="E15" s="73"/>
      <c r="F15" s="73"/>
      <c r="G15" s="73"/>
      <c r="H15" s="73"/>
      <c r="I15" s="53">
        <f>I13-I14</f>
        <v>11629761.731092431</v>
      </c>
    </row>
    <row r="16" spans="1:13" ht="17.25" customHeight="1" x14ac:dyDescent="0.3">
      <c r="A16" s="34"/>
      <c r="B16" s="35" t="s">
        <v>22</v>
      </c>
      <c r="C16" s="36"/>
      <c r="D16" s="36"/>
      <c r="E16" s="37"/>
      <c r="F16" s="38"/>
      <c r="G16" s="39"/>
      <c r="H16" s="39"/>
      <c r="I16" s="54"/>
    </row>
    <row r="17" spans="1:14" ht="234" customHeight="1" x14ac:dyDescent="0.3">
      <c r="A17" s="3">
        <v>1</v>
      </c>
      <c r="B17" s="64" t="s">
        <v>23</v>
      </c>
      <c r="C17" s="10" t="s">
        <v>18</v>
      </c>
      <c r="D17" s="10">
        <v>39</v>
      </c>
      <c r="E17" s="31">
        <v>229725.86</v>
      </c>
      <c r="F17" s="12">
        <v>0.19</v>
      </c>
      <c r="G17" s="31">
        <f>(E17*F17)</f>
        <v>43647.913399999998</v>
      </c>
      <c r="H17" s="31">
        <f t="shared" ref="H17:H22" si="4">(G17+E17)</f>
        <v>273373.77340000001</v>
      </c>
      <c r="I17" s="50">
        <f t="shared" ref="I17:I22" si="5">ROUND(H17*D17,0)</f>
        <v>10661577</v>
      </c>
    </row>
    <row r="18" spans="1:14" ht="247.5" customHeight="1" x14ac:dyDescent="0.3">
      <c r="A18" s="3">
        <v>2</v>
      </c>
      <c r="B18" s="65" t="s">
        <v>24</v>
      </c>
      <c r="C18" s="10" t="s">
        <v>18</v>
      </c>
      <c r="D18" s="10">
        <v>39</v>
      </c>
      <c r="E18" s="31">
        <v>289900</v>
      </c>
      <c r="F18" s="12">
        <v>0.19</v>
      </c>
      <c r="G18" s="31">
        <f>(E18*F18)</f>
        <v>55081</v>
      </c>
      <c r="H18" s="31">
        <f t="shared" si="4"/>
        <v>344981</v>
      </c>
      <c r="I18" s="50">
        <f t="shared" si="5"/>
        <v>13454259</v>
      </c>
    </row>
    <row r="19" spans="1:14" ht="174" customHeight="1" x14ac:dyDescent="0.3">
      <c r="A19" s="24">
        <v>3</v>
      </c>
      <c r="B19" s="66" t="s">
        <v>25</v>
      </c>
      <c r="C19" s="25" t="s">
        <v>18</v>
      </c>
      <c r="D19" s="25">
        <v>39</v>
      </c>
      <c r="E19" s="32">
        <v>388000</v>
      </c>
      <c r="F19" s="26">
        <v>0.19</v>
      </c>
      <c r="G19" s="32">
        <f>(E19*F19)</f>
        <v>73720</v>
      </c>
      <c r="H19" s="32">
        <f t="shared" si="4"/>
        <v>461720</v>
      </c>
      <c r="I19" s="55">
        <f t="shared" si="5"/>
        <v>18007080</v>
      </c>
    </row>
    <row r="20" spans="1:14" ht="269.25" customHeight="1" x14ac:dyDescent="0.3">
      <c r="A20" s="3">
        <v>4</v>
      </c>
      <c r="B20" s="27" t="s">
        <v>26</v>
      </c>
      <c r="C20" s="10" t="s">
        <v>18</v>
      </c>
      <c r="D20" s="10">
        <v>90</v>
      </c>
      <c r="E20" s="31">
        <v>228900</v>
      </c>
      <c r="F20" s="12">
        <v>0.19</v>
      </c>
      <c r="G20" s="31">
        <f>(F20*E20)</f>
        <v>43491</v>
      </c>
      <c r="H20" s="31">
        <f t="shared" si="4"/>
        <v>272391</v>
      </c>
      <c r="I20" s="50">
        <f t="shared" si="5"/>
        <v>24515190</v>
      </c>
    </row>
    <row r="21" spans="1:14" ht="218.25" customHeight="1" x14ac:dyDescent="0.3">
      <c r="A21" s="3">
        <v>5</v>
      </c>
      <c r="B21" s="57" t="s">
        <v>27</v>
      </c>
      <c r="C21" s="10" t="s">
        <v>18</v>
      </c>
      <c r="D21" s="10">
        <v>90</v>
      </c>
      <c r="E21" s="31">
        <v>290900</v>
      </c>
      <c r="F21" s="12">
        <v>0.19</v>
      </c>
      <c r="G21" s="31">
        <f>(E21*F21)</f>
        <v>55271</v>
      </c>
      <c r="H21" s="31">
        <f t="shared" si="4"/>
        <v>346171</v>
      </c>
      <c r="I21" s="50">
        <f t="shared" si="5"/>
        <v>31155390</v>
      </c>
    </row>
    <row r="22" spans="1:14" ht="195.75" customHeight="1" x14ac:dyDescent="0.3">
      <c r="A22" s="4">
        <v>6</v>
      </c>
      <c r="B22" s="67" t="s">
        <v>28</v>
      </c>
      <c r="C22" s="10" t="s">
        <v>18</v>
      </c>
      <c r="D22" s="10">
        <v>90</v>
      </c>
      <c r="E22" s="31">
        <v>375700</v>
      </c>
      <c r="F22" s="12">
        <v>0.19</v>
      </c>
      <c r="G22" s="31">
        <f>(E22*F22)</f>
        <v>71383</v>
      </c>
      <c r="H22" s="31">
        <f t="shared" si="4"/>
        <v>447083</v>
      </c>
      <c r="I22" s="50">
        <f t="shared" si="5"/>
        <v>40237470</v>
      </c>
    </row>
    <row r="23" spans="1:14" x14ac:dyDescent="0.3">
      <c r="A23" s="34"/>
      <c r="B23" s="40"/>
      <c r="C23" s="36"/>
      <c r="D23" s="36"/>
      <c r="E23" s="37"/>
      <c r="F23" s="38"/>
      <c r="G23" s="39"/>
      <c r="H23" s="39"/>
      <c r="I23" s="61">
        <f>SUM(I17:I22)</f>
        <v>138030966</v>
      </c>
    </row>
    <row r="24" spans="1:14" ht="16.5" customHeight="1" x14ac:dyDescent="0.3">
      <c r="A24" s="34"/>
      <c r="B24" s="68" t="s">
        <v>20</v>
      </c>
      <c r="C24" s="68"/>
      <c r="D24" s="68"/>
      <c r="E24" s="68"/>
      <c r="F24" s="68"/>
      <c r="G24" s="68"/>
      <c r="H24" s="68"/>
      <c r="I24" s="62">
        <f>I23/1.19</f>
        <v>115992408.40336135</v>
      </c>
    </row>
    <row r="25" spans="1:14" ht="14.25" customHeight="1" x14ac:dyDescent="0.3">
      <c r="A25" s="34"/>
      <c r="B25" s="68" t="s">
        <v>29</v>
      </c>
      <c r="C25" s="68"/>
      <c r="D25" s="68"/>
      <c r="E25" s="68"/>
      <c r="F25" s="68"/>
      <c r="G25" s="68"/>
      <c r="H25" s="68"/>
      <c r="I25" s="62">
        <f>I23-I24</f>
        <v>22038557.59663865</v>
      </c>
    </row>
    <row r="26" spans="1:14" ht="15" customHeight="1" x14ac:dyDescent="0.3">
      <c r="A26" s="41"/>
      <c r="B26" s="60" t="s">
        <v>30</v>
      </c>
      <c r="C26" s="35"/>
      <c r="D26" s="35"/>
      <c r="E26" s="43"/>
      <c r="F26" s="42"/>
      <c r="G26" s="44"/>
      <c r="H26" s="44"/>
      <c r="I26" s="63">
        <f>(I23+I13)</f>
        <v>210870000</v>
      </c>
      <c r="K26" s="1" t="s">
        <v>31</v>
      </c>
    </row>
    <row r="27" spans="1:14" x14ac:dyDescent="0.3">
      <c r="I27" s="56"/>
    </row>
    <row r="28" spans="1:14" x14ac:dyDescent="0.3">
      <c r="I28" s="56"/>
      <c r="L28" s="20"/>
      <c r="M28" s="21"/>
      <c r="N28" s="21"/>
    </row>
    <row r="29" spans="1:14" x14ac:dyDescent="0.3">
      <c r="I29" s="56"/>
      <c r="N29" s="21"/>
    </row>
    <row r="30" spans="1:14" x14ac:dyDescent="0.3">
      <c r="I30" s="56"/>
      <c r="N30" s="21"/>
    </row>
    <row r="31" spans="1:14" x14ac:dyDescent="0.3">
      <c r="I31" s="56"/>
    </row>
    <row r="32" spans="1:14" x14ac:dyDescent="0.3">
      <c r="B32" s="29"/>
      <c r="C32" s="30"/>
      <c r="I32" s="56"/>
    </row>
    <row r="33" spans="9:9" ht="13.5" customHeight="1" x14ac:dyDescent="0.3">
      <c r="I33" s="56"/>
    </row>
    <row r="34" spans="9:9" ht="13.5" customHeight="1" x14ac:dyDescent="0.3">
      <c r="I34" s="56"/>
    </row>
    <row r="35" spans="9:9" x14ac:dyDescent="0.3">
      <c r="I35" s="56"/>
    </row>
    <row r="36" spans="9:9" x14ac:dyDescent="0.3">
      <c r="I36" s="56"/>
    </row>
    <row r="37" spans="9:9" x14ac:dyDescent="0.3">
      <c r="I37" s="56"/>
    </row>
  </sheetData>
  <mergeCells count="6">
    <mergeCell ref="B25:H25"/>
    <mergeCell ref="A4:I4"/>
    <mergeCell ref="B13:H13"/>
    <mergeCell ref="B15:H15"/>
    <mergeCell ref="B14:H14"/>
    <mergeCell ref="B24:H24"/>
  </mergeCells>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PRESUPUESTO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Indy ¨Paola</dc:creator>
  <cp:lastModifiedBy>indypr1206@gmail.com</cp:lastModifiedBy>
  <dcterms:created xsi:type="dcterms:W3CDTF">2026-09-23T15:42:13Z</dcterms:created>
  <dcterms:modified xsi:type="dcterms:W3CDTF">2026-09-23T15:42:13Z</dcterms:modified>
</cp:coreProperties>
</file>