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agriculturaco-my.sharepoint.com/personal/serviciosadministrativos_minagricultura_gov_co/Documents/2026/2026_Extintores/"/>
    </mc:Choice>
  </mc:AlternateContent>
  <xr:revisionPtr revIDLastSave="213" documentId="13_ncr:1_{7352FF06-4E99-4A57-A696-D201647B289F}" xr6:coauthVersionLast="47" xr6:coauthVersionMax="47" xr10:uidLastSave="{7CC0702E-5FEF-49D9-95E7-17BFEA3CEA98}"/>
  <bookViews>
    <workbookView xWindow="-28920" yWindow="-120" windowWidth="29040" windowHeight="15720" activeTab="2" xr2:uid="{F99CAAAF-6367-4C5B-AD22-4421E924F78A}"/>
  </bookViews>
  <sheets>
    <sheet name="SEDES" sheetId="10" r:id="rId1"/>
    <sheet name="Parque Automotor" sheetId="3" r:id="rId2"/>
    <sheet name="cotizaciones" sheetId="2" r:id="rId3"/>
    <sheet name="OFERTA ECONOMICA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2" l="1"/>
  <c r="C30" i="2"/>
  <c r="D30" i="2"/>
  <c r="E30" i="2"/>
  <c r="D17" i="2" l="1"/>
  <c r="E17" i="2" s="1"/>
  <c r="D16" i="2"/>
  <c r="E16" i="2" s="1"/>
  <c r="D15" i="2"/>
  <c r="E15" i="2" s="1"/>
  <c r="D14" i="2"/>
  <c r="E14" i="2" s="1"/>
  <c r="D13" i="2"/>
  <c r="E13" i="2" s="1"/>
  <c r="D12" i="2"/>
  <c r="E12" i="2" s="1"/>
  <c r="K8" i="2"/>
  <c r="K7" i="2"/>
  <c r="K6" i="2"/>
  <c r="K5" i="2"/>
  <c r="K4" i="2"/>
  <c r="K3" i="2"/>
  <c r="J8" i="2"/>
  <c r="J7" i="2"/>
  <c r="J6" i="2"/>
  <c r="J5" i="2"/>
  <c r="J4" i="2"/>
  <c r="J3" i="2"/>
  <c r="I8" i="2"/>
  <c r="I7" i="2"/>
  <c r="I6" i="2"/>
  <c r="I5" i="2"/>
  <c r="I4" i="2"/>
  <c r="I3" i="2"/>
  <c r="C7" i="10"/>
  <c r="B7" i="10"/>
  <c r="B8" i="10" s="1"/>
  <c r="C7" i="5"/>
  <c r="C6" i="5"/>
  <c r="C5" i="5"/>
  <c r="C4" i="5"/>
  <c r="C3" i="5"/>
  <c r="C2" i="5"/>
  <c r="D7" i="5" l="1"/>
  <c r="D6" i="5"/>
  <c r="D5" i="5"/>
  <c r="D4" i="5"/>
  <c r="D3" i="5"/>
  <c r="D2" i="5" l="1"/>
  <c r="H26" i="3"/>
  <c r="E18" i="2" l="1"/>
</calcChain>
</file>

<file path=xl/sharedStrings.xml><?xml version="1.0" encoding="utf-8"?>
<sst xmlns="http://schemas.openxmlformats.org/spreadsheetml/2006/main" count="165" uniqueCount="100">
  <si>
    <t>SEDE</t>
  </si>
  <si>
    <t>ABC 10 LB</t>
  </si>
  <si>
    <t>CO2 10 LB</t>
  </si>
  <si>
    <t>PEDRO A LÓPEZ</t>
  </si>
  <si>
    <t>BANCOL</t>
  </si>
  <si>
    <t>MEZANINE</t>
  </si>
  <si>
    <t>FONTIBÓN</t>
  </si>
  <si>
    <t>SAN MARTIN</t>
  </si>
  <si>
    <t>TOTAL</t>
  </si>
  <si>
    <t>N°</t>
  </si>
  <si>
    <t>Tipo de Vehículo</t>
  </si>
  <si>
    <t>Marca</t>
  </si>
  <si>
    <t>Línea</t>
  </si>
  <si>
    <t>Modelo</t>
  </si>
  <si>
    <t>Codigo fasecolda</t>
  </si>
  <si>
    <t>Placa</t>
  </si>
  <si>
    <t>Total</t>
  </si>
  <si>
    <t>Tipo de tenencia</t>
  </si>
  <si>
    <t>Fecha entrega la tenencia del bien</t>
  </si>
  <si>
    <t>Automóvil</t>
  </si>
  <si>
    <t>CHEVROLET</t>
  </si>
  <si>
    <t>SAIL</t>
  </si>
  <si>
    <t>CEV629</t>
  </si>
  <si>
    <t>Destinación provisional Resolución 0362 del 16/03/2020 - SAE</t>
  </si>
  <si>
    <t>Indefinida</t>
  </si>
  <si>
    <t>CRUZE</t>
  </si>
  <si>
    <t>OCJ915</t>
  </si>
  <si>
    <t>Comodato 354 de 2024 entre MADR Y FONDO ROTATORIO DEL MINISTERIO DE RELACIONES EXTERIORES</t>
  </si>
  <si>
    <t>OBI505</t>
  </si>
  <si>
    <t>OBI983</t>
  </si>
  <si>
    <t>OBI946</t>
  </si>
  <si>
    <t>OCJ907</t>
  </si>
  <si>
    <t>OBI509</t>
  </si>
  <si>
    <t>KIA</t>
  </si>
  <si>
    <t>SOUL</t>
  </si>
  <si>
    <t>EHY460</t>
  </si>
  <si>
    <t>NIRO</t>
  </si>
  <si>
    <t>KMW760</t>
  </si>
  <si>
    <t>Propio</t>
  </si>
  <si>
    <t>N/A</t>
  </si>
  <si>
    <t>MAZDA</t>
  </si>
  <si>
    <t>ELY649</t>
  </si>
  <si>
    <t>Destinación provisional Resolución 0456 del 15/09/2023 - SAE</t>
  </si>
  <si>
    <t>CX-30</t>
  </si>
  <si>
    <t>JWQ063</t>
  </si>
  <si>
    <t>NISSAN</t>
  </si>
  <si>
    <t>SENTRA B13</t>
  </si>
  <si>
    <t>OBI275</t>
  </si>
  <si>
    <t>RENAULT</t>
  </si>
  <si>
    <t>LOGAN 2</t>
  </si>
  <si>
    <t>JEP587</t>
  </si>
  <si>
    <t>LOGAN</t>
  </si>
  <si>
    <t>OCK271</t>
  </si>
  <si>
    <t>OCK272</t>
  </si>
  <si>
    <t>OCK275</t>
  </si>
  <si>
    <t>Campero</t>
  </si>
  <si>
    <t>FJ CRUISER</t>
  </si>
  <si>
    <t>KWU842</t>
  </si>
  <si>
    <t>PRADO</t>
  </si>
  <si>
    <t>GHS367</t>
  </si>
  <si>
    <t>HZV525</t>
  </si>
  <si>
    <t>ODS804</t>
  </si>
  <si>
    <t>ODS805</t>
  </si>
  <si>
    <t>OBE663</t>
  </si>
  <si>
    <t>DOD262</t>
  </si>
  <si>
    <t>Destinación provisional Resolución 0321 del 08//02/2010 - SAE</t>
  </si>
  <si>
    <t>Motocicleta</t>
  </si>
  <si>
    <t>YAMAHA</t>
  </si>
  <si>
    <t>XT660</t>
  </si>
  <si>
    <t>AWS83D</t>
  </si>
  <si>
    <t>ITEM</t>
  </si>
  <si>
    <t>DESCRIPCIÓN</t>
  </si>
  <si>
    <t>UNIDAD DE MEDIDA</t>
  </si>
  <si>
    <t xml:space="preserve">CANTIDAD </t>
  </si>
  <si>
    <t>VALOR MÁXIMO</t>
  </si>
  <si>
    <t>VALOR MÍNIMO</t>
  </si>
  <si>
    <t>ABC COMTOTAL SA</t>
  </si>
  <si>
    <t>DESARROLLO COLOMBIANO DE ARQUITECTURA E INGENIERIA SAS</t>
  </si>
  <si>
    <t>EXTINTORES METALES Y EQUIPOS FULL AC SAS</t>
  </si>
  <si>
    <t>MANPOWER CIS SAS</t>
  </si>
  <si>
    <t>ANALISIS</t>
  </si>
  <si>
    <t>VALOR TOTAL UNITARIO CON IVA INCLUIDO</t>
  </si>
  <si>
    <t>PROMEDIO</t>
  </si>
  <si>
    <t>Mantenimiento del Extintor Multipropósito Polvo Secco ABC de 10 libras</t>
  </si>
  <si>
    <t>Unidad</t>
  </si>
  <si>
    <t>Mantenimiento del Extintor Multipropósito Polvo Secco ABC de 5 libras</t>
  </si>
  <si>
    <t>Mantenimiento del Extintor Multipropósito CO2 de 10 libras</t>
  </si>
  <si>
    <t>Recarga del Extintor Multipropósito Polvo Secco ABC de 10 libras</t>
  </si>
  <si>
    <t>Recarga del Extintor Multipropósito Polvo Secco ABC de 5 libras</t>
  </si>
  <si>
    <t>Recarga del Extintor Multipropósito CO2 de 10 libras</t>
  </si>
  <si>
    <t>CANTIDAD DE SERVICIOS</t>
  </si>
  <si>
    <t>VALOR PROMEDIO</t>
  </si>
  <si>
    <t>VALOR TECHO</t>
  </si>
  <si>
    <t>ABC 5 LB</t>
  </si>
  <si>
    <t>VEHÍCULOS</t>
  </si>
  <si>
    <t>VALOR UNITARIO TECHO</t>
  </si>
  <si>
    <t>ABC COMTOTAL SA.pdf</t>
  </si>
  <si>
    <t>DESARROLLO COLOMBIANO DE ARQUITECTURA E INGENIERIA SAS.pdf</t>
  </si>
  <si>
    <t>EXTINTORES METALES Y EQUIPOS FULL AC SAS.pdf</t>
  </si>
  <si>
    <t>MANPOWER CIS SAS.pdf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</si>
</sst>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_-&quot;$&quot;\ * #,##0.00_-;\-&quot;$&quot;\ * #,##0.00_-;_-&quot;$&quot;\ * &quot;-&quot;??_-;_-@"/>
    <numFmt numFmtId="165" formatCode="[$$-240A]\ #,##0.00"/>
  </numFmts>
  <fonts count="18" x14ac:knownFonts="1">
    <font>
      <sz val="11"/>
      <color theme="1"/>
      <name val="Aptos Narrow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ptos Narrow"/>
      <family val="2"/>
      <scheme val="minor"/>
    </font>
    <font>
      <sz val="12"/>
      <color rgb="FF000000"/>
      <name val="Arial Narrow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u/>
      <sz val="11"/>
      <color theme="10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11"/>
      <color rgb="FF000000"/>
      <name val="Arial Narrow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u/>
      <sz val="8"/>
      <color theme="1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5">
    <xf numFmtId="0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7" fontId="3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9" fillId="4" borderId="0" xfId="0" applyFont="1" applyFill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7" fontId="12" fillId="5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12" fillId="2" borderId="1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right" vertical="center" wrapText="1" shrinkToFit="1"/>
    </xf>
    <xf numFmtId="165" fontId="11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165" fontId="12" fillId="7" borderId="1" xfId="0" applyNumberFormat="1" applyFont="1" applyFill="1" applyBorder="1" applyAlignment="1">
      <alignment horizontal="center" vertical="center" wrapText="1"/>
    </xf>
    <xf numFmtId="165" fontId="11" fillId="8" borderId="1" xfId="0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/>
    </xf>
    <xf numFmtId="7" fontId="13" fillId="0" borderId="1" xfId="0" applyNumberFormat="1" applyFont="1" applyBorder="1" applyAlignment="1">
      <alignment horizontal="right" vertical="center" wrapText="1" shrinkToFit="1"/>
    </xf>
    <xf numFmtId="7" fontId="12" fillId="3" borderId="1" xfId="0" applyNumberFormat="1" applyFont="1" applyFill="1" applyBorder="1" applyAlignment="1">
      <alignment horizontal="right" vertical="center"/>
    </xf>
    <xf numFmtId="164" fontId="13" fillId="8" borderId="1" xfId="0" applyNumberFormat="1" applyFont="1" applyFill="1" applyBorder="1" applyAlignment="1">
      <alignment horizontal="right" vertical="center" wrapText="1" shrinkToFit="1"/>
    </xf>
    <xf numFmtId="165" fontId="13" fillId="0" borderId="3" xfId="0" applyNumberFormat="1" applyFont="1" applyBorder="1" applyAlignment="1">
      <alignment horizontal="right" vertical="center" wrapText="1" shrinkToFit="1"/>
    </xf>
    <xf numFmtId="0" fontId="8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7" fontId="16" fillId="5" borderId="0" xfId="0" applyNumberFormat="1" applyFont="1" applyFill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5" fontId="12" fillId="2" borderId="3" xfId="0" applyNumberFormat="1" applyFont="1" applyFill="1" applyBorder="1" applyAlignment="1">
      <alignment horizontal="center" vertical="center" wrapText="1"/>
    </xf>
    <xf numFmtId="165" fontId="12" fillId="2" borderId="4" xfId="0" applyNumberFormat="1" applyFont="1" applyFill="1" applyBorder="1" applyAlignment="1">
      <alignment horizontal="center" vertical="center" wrapText="1"/>
    </xf>
    <xf numFmtId="165" fontId="12" fillId="2" borderId="5" xfId="0" applyNumberFormat="1" applyFont="1" applyFill="1" applyBorder="1" applyAlignment="1">
      <alignment horizontal="center" vertical="center" wrapText="1"/>
    </xf>
    <xf numFmtId="0" fontId="15" fillId="11" borderId="3" xfId="0" applyFont="1" applyFill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 wrapText="1"/>
    </xf>
    <xf numFmtId="7" fontId="12" fillId="6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14" fontId="9" fillId="4" borderId="6" xfId="0" applyNumberFormat="1" applyFont="1" applyFill="1" applyBorder="1" applyAlignment="1">
      <alignment horizontal="center" vertical="center"/>
    </xf>
    <xf numFmtId="14" fontId="9" fillId="4" borderId="7" xfId="0" applyNumberFormat="1" applyFont="1" applyFill="1" applyBorder="1" applyAlignment="1">
      <alignment horizontal="center" vertical="center"/>
    </xf>
    <xf numFmtId="14" fontId="9" fillId="4" borderId="2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../../../_layouts/15/guestaccess.aspx?share=IQBgJOC6kHEuTKBuFxJqBNoZAddeuC0Ea0UIiQGEj9Jo06s&amp;e=rN9teV" TargetMode="External"/><Relationship Id="rId2" Type="http://schemas.openxmlformats.org/officeDocument/2006/relationships/hyperlink" Target="../../../_layouts/15/guestaccess.aspx?share=IQA2nCaekXtnSahDR52lIj0CAexVaol51E7NEF9o0LBdjkI&amp;e=pjdPyM" TargetMode="External"/><Relationship Id="rId1" Type="http://schemas.openxmlformats.org/officeDocument/2006/relationships/hyperlink" Target="../../../_layouts/15/guestaccess.aspx?share=IQCKvfrE2mgaQ43ezGVft9cIAQ68NfKG8FWjfACUfnE1c9c&amp;e=QgDaPR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../../../_layouts/15/guestaccess.aspx?share=IQBkenfqwYzpTYtsQmtEH9LmAfmBoO1ewzt7BeElEstQdeE&amp;e=0GO2y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DAF3-F034-44CD-B93D-C08CB168926F}">
  <dimension ref="A1:C8"/>
  <sheetViews>
    <sheetView workbookViewId="0">
      <selection activeCell="J10" sqref="J10"/>
    </sheetView>
  </sheetViews>
  <sheetFormatPr baseColWidth="10" defaultColWidth="11.44140625" defaultRowHeight="14.4" x14ac:dyDescent="0.3"/>
  <cols>
    <col min="1" max="1" width="35.33203125" customWidth="1"/>
    <col min="2" max="2" width="17.6640625" customWidth="1"/>
    <col min="3" max="3" width="27.44140625" customWidth="1"/>
  </cols>
  <sheetData>
    <row r="1" spans="1:3" ht="15" x14ac:dyDescent="0.3">
      <c r="A1" s="42" t="s">
        <v>0</v>
      </c>
      <c r="B1" s="42" t="s">
        <v>1</v>
      </c>
      <c r="C1" s="42" t="s">
        <v>2</v>
      </c>
    </row>
    <row r="2" spans="1:3" ht="15" x14ac:dyDescent="0.3">
      <c r="A2" s="43" t="s">
        <v>3</v>
      </c>
      <c r="B2" s="43">
        <v>7</v>
      </c>
      <c r="C2" s="43">
        <v>2</v>
      </c>
    </row>
    <row r="3" spans="1:3" ht="15" x14ac:dyDescent="0.3">
      <c r="A3" s="43" t="s">
        <v>4</v>
      </c>
      <c r="B3" s="43">
        <v>7</v>
      </c>
      <c r="C3" s="43">
        <v>0</v>
      </c>
    </row>
    <row r="4" spans="1:3" ht="15" x14ac:dyDescent="0.3">
      <c r="A4" s="43" t="s">
        <v>5</v>
      </c>
      <c r="B4" s="43">
        <v>7</v>
      </c>
      <c r="C4" s="43">
        <v>0</v>
      </c>
    </row>
    <row r="5" spans="1:3" ht="15" x14ac:dyDescent="0.3">
      <c r="A5" s="43" t="s">
        <v>6</v>
      </c>
      <c r="B5" s="43">
        <v>14</v>
      </c>
      <c r="C5" s="43">
        <v>0</v>
      </c>
    </row>
    <row r="6" spans="1:3" ht="15" x14ac:dyDescent="0.3">
      <c r="A6" s="43" t="s">
        <v>7</v>
      </c>
      <c r="B6" s="43">
        <v>36</v>
      </c>
      <c r="C6" s="43">
        <v>9</v>
      </c>
    </row>
    <row r="7" spans="1:3" ht="15" x14ac:dyDescent="0.3">
      <c r="A7" s="42" t="s">
        <v>8</v>
      </c>
      <c r="B7" s="42">
        <f>SUM(B2:B6)</f>
        <v>71</v>
      </c>
      <c r="C7" s="42">
        <f t="shared" ref="C7" si="0">SUM(C2:C6)</f>
        <v>11</v>
      </c>
    </row>
    <row r="8" spans="1:3" ht="15" x14ac:dyDescent="0.3">
      <c r="A8" s="43" t="s">
        <v>8</v>
      </c>
      <c r="B8" s="63">
        <f>SUM(B7:C7)</f>
        <v>82</v>
      </c>
      <c r="C8" s="63"/>
    </row>
  </sheetData>
  <mergeCells count="1">
    <mergeCell ref="B8:C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71BC6-5462-4ACC-B900-611A72046FB4}">
  <dimension ref="A1:U289"/>
  <sheetViews>
    <sheetView topLeftCell="A12" workbookViewId="0">
      <selection activeCell="J24" sqref="J24"/>
    </sheetView>
  </sheetViews>
  <sheetFormatPr baseColWidth="10" defaultColWidth="11.5546875" defaultRowHeight="15" x14ac:dyDescent="0.25"/>
  <cols>
    <col min="1" max="1" width="3.6640625" style="10" bestFit="1" customWidth="1"/>
    <col min="2" max="2" width="13.5546875" style="10" customWidth="1"/>
    <col min="3" max="3" width="14.6640625" style="10" bestFit="1" customWidth="1"/>
    <col min="4" max="4" width="14" style="10" bestFit="1" customWidth="1"/>
    <col min="5" max="5" width="8.88671875" style="10" customWidth="1"/>
    <col min="6" max="6" width="16.44140625" style="10" hidden="1" customWidth="1"/>
    <col min="7" max="7" width="10.44140625" style="21" customWidth="1"/>
    <col min="8" max="8" width="11.5546875" style="16"/>
    <col min="9" max="9" width="27.33203125" style="16" bestFit="1" customWidth="1"/>
    <col min="10" max="10" width="19.6640625" style="16" customWidth="1"/>
    <col min="11" max="21" width="11.5546875" style="16"/>
    <col min="22" max="16384" width="11.5546875" style="10"/>
  </cols>
  <sheetData>
    <row r="1" spans="1:21" s="7" customFormat="1" ht="31.2" x14ac:dyDescent="0.25">
      <c r="A1" s="5" t="s">
        <v>9</v>
      </c>
      <c r="B1" s="5" t="s">
        <v>10</v>
      </c>
      <c r="C1" s="5" t="s">
        <v>11</v>
      </c>
      <c r="D1" s="5" t="s">
        <v>12</v>
      </c>
      <c r="E1" s="5" t="s">
        <v>13</v>
      </c>
      <c r="F1" s="5" t="s">
        <v>14</v>
      </c>
      <c r="G1" s="6" t="s">
        <v>15</v>
      </c>
      <c r="H1" s="6" t="s">
        <v>16</v>
      </c>
      <c r="I1" s="6" t="s">
        <v>17</v>
      </c>
      <c r="J1" s="6" t="s">
        <v>18</v>
      </c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ht="45" x14ac:dyDescent="0.25">
      <c r="A2" s="8">
        <v>1</v>
      </c>
      <c r="B2" s="71" t="s">
        <v>19</v>
      </c>
      <c r="C2" s="71" t="s">
        <v>20</v>
      </c>
      <c r="D2" s="8" t="s">
        <v>21</v>
      </c>
      <c r="E2" s="8">
        <v>2013</v>
      </c>
      <c r="F2" s="8">
        <v>1601254</v>
      </c>
      <c r="G2" s="9" t="s">
        <v>22</v>
      </c>
      <c r="H2" s="70">
        <v>16</v>
      </c>
      <c r="I2" s="17" t="s">
        <v>23</v>
      </c>
      <c r="J2" s="18" t="s">
        <v>24</v>
      </c>
    </row>
    <row r="3" spans="1:21" x14ac:dyDescent="0.25">
      <c r="A3" s="8">
        <v>2</v>
      </c>
      <c r="B3" s="72"/>
      <c r="C3" s="72"/>
      <c r="D3" s="71" t="s">
        <v>25</v>
      </c>
      <c r="E3" s="71">
        <v>2012</v>
      </c>
      <c r="F3" s="71">
        <v>1601247</v>
      </c>
      <c r="G3" s="9" t="s">
        <v>26</v>
      </c>
      <c r="H3" s="70"/>
      <c r="I3" s="64" t="s">
        <v>27</v>
      </c>
      <c r="J3" s="67">
        <v>46387</v>
      </c>
    </row>
    <row r="4" spans="1:21" x14ac:dyDescent="0.25">
      <c r="A4" s="8">
        <v>3</v>
      </c>
      <c r="B4" s="72"/>
      <c r="C4" s="72"/>
      <c r="D4" s="72"/>
      <c r="E4" s="72"/>
      <c r="F4" s="72"/>
      <c r="G4" s="9" t="s">
        <v>28</v>
      </c>
      <c r="H4" s="70"/>
      <c r="I4" s="65"/>
      <c r="J4" s="68"/>
    </row>
    <row r="5" spans="1:21" x14ac:dyDescent="0.25">
      <c r="A5" s="8">
        <v>4</v>
      </c>
      <c r="B5" s="72"/>
      <c r="C5" s="72"/>
      <c r="D5" s="72"/>
      <c r="E5" s="72"/>
      <c r="F5" s="72"/>
      <c r="G5" s="9" t="s">
        <v>29</v>
      </c>
      <c r="H5" s="70"/>
      <c r="I5" s="65"/>
      <c r="J5" s="68"/>
    </row>
    <row r="6" spans="1:21" x14ac:dyDescent="0.25">
      <c r="A6" s="8">
        <v>5</v>
      </c>
      <c r="B6" s="72"/>
      <c r="C6" s="72"/>
      <c r="D6" s="72"/>
      <c r="E6" s="72"/>
      <c r="F6" s="72"/>
      <c r="G6" s="9" t="s">
        <v>30</v>
      </c>
      <c r="H6" s="70"/>
      <c r="I6" s="65"/>
      <c r="J6" s="68"/>
    </row>
    <row r="7" spans="1:21" x14ac:dyDescent="0.25">
      <c r="A7" s="8">
        <v>6</v>
      </c>
      <c r="B7" s="72"/>
      <c r="C7" s="72"/>
      <c r="D7" s="72"/>
      <c r="E7" s="72"/>
      <c r="F7" s="72"/>
      <c r="G7" s="9" t="s">
        <v>31</v>
      </c>
      <c r="H7" s="70"/>
      <c r="I7" s="65"/>
      <c r="J7" s="68"/>
    </row>
    <row r="8" spans="1:21" x14ac:dyDescent="0.25">
      <c r="A8" s="8">
        <v>7</v>
      </c>
      <c r="B8" s="72"/>
      <c r="C8" s="73"/>
      <c r="D8" s="73"/>
      <c r="E8" s="73"/>
      <c r="F8" s="73"/>
      <c r="G8" s="9" t="s">
        <v>32</v>
      </c>
      <c r="H8" s="70"/>
      <c r="I8" s="66"/>
      <c r="J8" s="69"/>
    </row>
    <row r="9" spans="1:21" ht="45" x14ac:dyDescent="0.25">
      <c r="A9" s="8">
        <v>8</v>
      </c>
      <c r="B9" s="72"/>
      <c r="C9" s="71" t="s">
        <v>33</v>
      </c>
      <c r="D9" s="8" t="s">
        <v>34</v>
      </c>
      <c r="E9" s="8">
        <v>2018</v>
      </c>
      <c r="F9" s="8">
        <v>4601256</v>
      </c>
      <c r="G9" s="9" t="s">
        <v>35</v>
      </c>
      <c r="H9" s="70"/>
      <c r="I9" s="17" t="s">
        <v>23</v>
      </c>
      <c r="J9" s="18" t="s">
        <v>24</v>
      </c>
    </row>
    <row r="10" spans="1:21" x14ac:dyDescent="0.25">
      <c r="A10" s="8">
        <v>9</v>
      </c>
      <c r="B10" s="72"/>
      <c r="C10" s="73"/>
      <c r="D10" s="8" t="s">
        <v>36</v>
      </c>
      <c r="E10" s="8">
        <v>2023</v>
      </c>
      <c r="F10" s="8">
        <v>4606135</v>
      </c>
      <c r="G10" s="9" t="s">
        <v>37</v>
      </c>
      <c r="H10" s="70"/>
      <c r="I10" s="19" t="s">
        <v>38</v>
      </c>
      <c r="J10" s="19" t="s">
        <v>39</v>
      </c>
    </row>
    <row r="11" spans="1:21" ht="45" x14ac:dyDescent="0.25">
      <c r="A11" s="8">
        <v>10</v>
      </c>
      <c r="B11" s="72"/>
      <c r="C11" s="71" t="s">
        <v>40</v>
      </c>
      <c r="D11" s="8">
        <v>3</v>
      </c>
      <c r="E11" s="8">
        <v>2019</v>
      </c>
      <c r="F11" s="8">
        <v>5601141</v>
      </c>
      <c r="G11" s="9" t="s">
        <v>41</v>
      </c>
      <c r="H11" s="70"/>
      <c r="I11" s="17" t="s">
        <v>42</v>
      </c>
      <c r="J11" s="18" t="s">
        <v>24</v>
      </c>
    </row>
    <row r="12" spans="1:21" ht="45" x14ac:dyDescent="0.25">
      <c r="A12" s="8">
        <v>11</v>
      </c>
      <c r="B12" s="72"/>
      <c r="C12" s="73"/>
      <c r="D12" s="8" t="s">
        <v>43</v>
      </c>
      <c r="E12" s="8">
        <v>2022</v>
      </c>
      <c r="F12" s="8">
        <v>5606102</v>
      </c>
      <c r="G12" s="9" t="s">
        <v>44</v>
      </c>
      <c r="H12" s="70"/>
      <c r="I12" s="17" t="s">
        <v>42</v>
      </c>
      <c r="J12" s="18" t="s">
        <v>24</v>
      </c>
    </row>
    <row r="13" spans="1:21" x14ac:dyDescent="0.25">
      <c r="A13" s="8">
        <v>12</v>
      </c>
      <c r="B13" s="72"/>
      <c r="C13" s="11" t="s">
        <v>45</v>
      </c>
      <c r="D13" s="8" t="s">
        <v>46</v>
      </c>
      <c r="E13" s="8">
        <v>2014</v>
      </c>
      <c r="F13" s="8">
        <v>6401113</v>
      </c>
      <c r="G13" s="9" t="s">
        <v>47</v>
      </c>
      <c r="H13" s="70"/>
      <c r="I13" s="19" t="s">
        <v>38</v>
      </c>
      <c r="J13" s="19" t="s">
        <v>39</v>
      </c>
    </row>
    <row r="14" spans="1:21" ht="45" x14ac:dyDescent="0.25">
      <c r="A14" s="8">
        <v>13</v>
      </c>
      <c r="B14" s="72"/>
      <c r="C14" s="71" t="s">
        <v>48</v>
      </c>
      <c r="D14" s="8" t="s">
        <v>49</v>
      </c>
      <c r="E14" s="8">
        <v>2017</v>
      </c>
      <c r="F14" s="8">
        <v>8001173</v>
      </c>
      <c r="G14" s="9" t="s">
        <v>50</v>
      </c>
      <c r="H14" s="70"/>
      <c r="I14" s="17" t="s">
        <v>23</v>
      </c>
      <c r="J14" s="18" t="s">
        <v>24</v>
      </c>
    </row>
    <row r="15" spans="1:21" x14ac:dyDescent="0.25">
      <c r="A15" s="8">
        <v>14</v>
      </c>
      <c r="B15" s="72"/>
      <c r="C15" s="72"/>
      <c r="D15" s="71" t="s">
        <v>51</v>
      </c>
      <c r="E15" s="71">
        <v>2013</v>
      </c>
      <c r="F15" s="71">
        <v>8001135</v>
      </c>
      <c r="G15" s="9" t="s">
        <v>52</v>
      </c>
      <c r="H15" s="70"/>
      <c r="I15" s="19" t="s">
        <v>38</v>
      </c>
      <c r="J15" s="19" t="s">
        <v>39</v>
      </c>
    </row>
    <row r="16" spans="1:21" x14ac:dyDescent="0.25">
      <c r="A16" s="8">
        <v>15</v>
      </c>
      <c r="B16" s="72"/>
      <c r="C16" s="72"/>
      <c r="D16" s="72"/>
      <c r="E16" s="72"/>
      <c r="F16" s="72"/>
      <c r="G16" s="9" t="s">
        <v>53</v>
      </c>
      <c r="H16" s="70"/>
      <c r="I16" s="19" t="s">
        <v>38</v>
      </c>
      <c r="J16" s="19" t="s">
        <v>39</v>
      </c>
    </row>
    <row r="17" spans="1:21" x14ac:dyDescent="0.25">
      <c r="A17" s="8">
        <v>16</v>
      </c>
      <c r="B17" s="73"/>
      <c r="C17" s="73"/>
      <c r="D17" s="73"/>
      <c r="E17" s="73"/>
      <c r="F17" s="73"/>
      <c r="G17" s="9" t="s">
        <v>54</v>
      </c>
      <c r="H17" s="70"/>
      <c r="I17" s="19" t="s">
        <v>38</v>
      </c>
      <c r="J17" s="19" t="s">
        <v>39</v>
      </c>
    </row>
    <row r="18" spans="1:21" ht="45" x14ac:dyDescent="0.25">
      <c r="A18" s="8">
        <v>18</v>
      </c>
      <c r="B18" s="72" t="s">
        <v>55</v>
      </c>
      <c r="C18" s="72"/>
      <c r="D18" s="8" t="s">
        <v>56</v>
      </c>
      <c r="E18" s="8">
        <v>2022</v>
      </c>
      <c r="F18" s="8">
        <v>9008108</v>
      </c>
      <c r="G18" s="9" t="s">
        <v>57</v>
      </c>
      <c r="H18" s="70">
        <v>7</v>
      </c>
      <c r="I18" s="17" t="s">
        <v>42</v>
      </c>
      <c r="J18" s="18" t="s">
        <v>24</v>
      </c>
    </row>
    <row r="19" spans="1:21" ht="45" x14ac:dyDescent="0.25">
      <c r="A19" s="8">
        <v>19</v>
      </c>
      <c r="B19" s="72"/>
      <c r="C19" s="72"/>
      <c r="D19" s="71" t="s">
        <v>58</v>
      </c>
      <c r="E19" s="8">
        <v>2021</v>
      </c>
      <c r="F19" s="8">
        <v>9008231</v>
      </c>
      <c r="G19" s="9" t="s">
        <v>59</v>
      </c>
      <c r="H19" s="70"/>
      <c r="I19" s="17" t="s">
        <v>42</v>
      </c>
      <c r="J19" s="18" t="s">
        <v>24</v>
      </c>
    </row>
    <row r="20" spans="1:21" ht="45" x14ac:dyDescent="0.25">
      <c r="A20" s="8">
        <v>20</v>
      </c>
      <c r="B20" s="72"/>
      <c r="C20" s="72"/>
      <c r="D20" s="72"/>
      <c r="E20" s="8">
        <v>2015</v>
      </c>
      <c r="F20" s="8">
        <v>9008188</v>
      </c>
      <c r="G20" s="9" t="s">
        <v>60</v>
      </c>
      <c r="H20" s="70"/>
      <c r="I20" s="17" t="s">
        <v>23</v>
      </c>
      <c r="J20" s="18" t="s">
        <v>24</v>
      </c>
    </row>
    <row r="21" spans="1:21" x14ac:dyDescent="0.25">
      <c r="A21" s="8">
        <v>21</v>
      </c>
      <c r="B21" s="72"/>
      <c r="C21" s="72"/>
      <c r="D21" s="72"/>
      <c r="E21" s="71">
        <v>2014</v>
      </c>
      <c r="F21" s="71">
        <v>9008146</v>
      </c>
      <c r="G21" s="9" t="s">
        <v>61</v>
      </c>
      <c r="H21" s="70"/>
      <c r="I21" s="19" t="s">
        <v>38</v>
      </c>
      <c r="J21" s="19" t="s">
        <v>39</v>
      </c>
    </row>
    <row r="22" spans="1:21" x14ac:dyDescent="0.25">
      <c r="A22" s="8">
        <v>22</v>
      </c>
      <c r="B22" s="72"/>
      <c r="C22" s="72"/>
      <c r="D22" s="72"/>
      <c r="E22" s="73"/>
      <c r="F22" s="73"/>
      <c r="G22" s="9" t="s">
        <v>62</v>
      </c>
      <c r="H22" s="70"/>
      <c r="I22" s="19" t="s">
        <v>38</v>
      </c>
      <c r="J22" s="19" t="s">
        <v>39</v>
      </c>
    </row>
    <row r="23" spans="1:21" x14ac:dyDescent="0.25">
      <c r="A23" s="8">
        <v>23</v>
      </c>
      <c r="B23" s="72"/>
      <c r="C23" s="72"/>
      <c r="D23" s="72"/>
      <c r="E23" s="8">
        <v>2000</v>
      </c>
      <c r="F23" s="8">
        <v>9008039</v>
      </c>
      <c r="G23" s="41" t="s">
        <v>63</v>
      </c>
      <c r="H23" s="70"/>
      <c r="I23" s="19" t="s">
        <v>38</v>
      </c>
      <c r="J23" s="19" t="s">
        <v>39</v>
      </c>
    </row>
    <row r="24" spans="1:21" ht="45" x14ac:dyDescent="0.25">
      <c r="A24" s="8">
        <v>24</v>
      </c>
      <c r="B24" s="73"/>
      <c r="C24" s="73"/>
      <c r="D24" s="73"/>
      <c r="E24" s="8">
        <v>2008</v>
      </c>
      <c r="F24" s="8">
        <v>9008054</v>
      </c>
      <c r="G24" s="9" t="s">
        <v>64</v>
      </c>
      <c r="H24" s="70"/>
      <c r="I24" s="17" t="s">
        <v>65</v>
      </c>
      <c r="J24" s="18" t="s">
        <v>24</v>
      </c>
    </row>
    <row r="25" spans="1:21" ht="15.6" x14ac:dyDescent="0.3">
      <c r="A25" s="8">
        <v>25</v>
      </c>
      <c r="B25" s="12" t="s">
        <v>66</v>
      </c>
      <c r="C25" s="13" t="s">
        <v>67</v>
      </c>
      <c r="D25" s="13" t="s">
        <v>68</v>
      </c>
      <c r="E25" s="8">
        <v>2014</v>
      </c>
      <c r="F25" s="8">
        <v>9817128</v>
      </c>
      <c r="G25" s="9" t="s">
        <v>69</v>
      </c>
      <c r="H25" s="20">
        <v>1</v>
      </c>
      <c r="I25" s="19" t="s">
        <v>38</v>
      </c>
      <c r="J25" s="19" t="s">
        <v>39</v>
      </c>
    </row>
    <row r="26" spans="1:21" s="14" customFormat="1" ht="15.6" x14ac:dyDescent="0.3">
      <c r="A26" s="74" t="s">
        <v>16</v>
      </c>
      <c r="B26" s="74"/>
      <c r="C26" s="74"/>
      <c r="D26" s="74"/>
      <c r="E26" s="74"/>
      <c r="F26" s="74"/>
      <c r="G26" s="74"/>
      <c r="H26" s="20">
        <f>SUM(H2:H25)</f>
        <v>24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1:21" s="16" customFormat="1" x14ac:dyDescent="0.25"/>
    <row r="28" spans="1:21" s="16" customFormat="1" x14ac:dyDescent="0.25"/>
    <row r="29" spans="1:21" s="16" customFormat="1" x14ac:dyDescent="0.25"/>
    <row r="30" spans="1:21" s="16" customFormat="1" x14ac:dyDescent="0.25"/>
    <row r="31" spans="1:21" s="16" customFormat="1" x14ac:dyDescent="0.25"/>
    <row r="32" spans="1:21" s="16" customFormat="1" ht="15.6" customHeight="1" x14ac:dyDescent="0.25"/>
    <row r="33" s="16" customFormat="1" x14ac:dyDescent="0.25"/>
    <row r="34" s="16" customFormat="1" ht="15.6" customHeight="1" x14ac:dyDescent="0.25"/>
    <row r="35" s="16" customFormat="1" x14ac:dyDescent="0.25"/>
    <row r="36" s="16" customFormat="1" ht="16.2" customHeight="1" x14ac:dyDescent="0.25"/>
    <row r="37" s="16" customFormat="1" ht="16.2" customHeight="1" x14ac:dyDescent="0.25"/>
    <row r="38" s="16" customFormat="1" x14ac:dyDescent="0.25"/>
    <row r="39" s="16" customFormat="1" x14ac:dyDescent="0.25"/>
    <row r="40" s="16" customFormat="1" x14ac:dyDescent="0.25"/>
    <row r="41" s="16" customFormat="1" x14ac:dyDescent="0.25"/>
    <row r="42" s="16" customFormat="1" x14ac:dyDescent="0.25"/>
    <row r="43" s="16" customFormat="1" x14ac:dyDescent="0.25"/>
    <row r="44" s="16" customFormat="1" x14ac:dyDescent="0.25"/>
    <row r="45" s="16" customFormat="1" x14ac:dyDescent="0.25"/>
    <row r="46" s="16" customFormat="1" x14ac:dyDescent="0.25"/>
    <row r="47" s="16" customFormat="1" x14ac:dyDescent="0.25"/>
    <row r="48" s="16" customFormat="1" x14ac:dyDescent="0.25"/>
    <row r="49" s="16" customFormat="1" x14ac:dyDescent="0.25"/>
    <row r="50" s="16" customFormat="1" x14ac:dyDescent="0.25"/>
    <row r="51" s="16" customFormat="1" x14ac:dyDescent="0.25"/>
    <row r="52" s="16" customFormat="1" x14ac:dyDescent="0.25"/>
    <row r="53" s="16" customFormat="1" x14ac:dyDescent="0.25"/>
    <row r="54" s="16" customFormat="1" x14ac:dyDescent="0.25"/>
    <row r="55" s="16" customFormat="1" x14ac:dyDescent="0.25"/>
    <row r="56" s="16" customFormat="1" x14ac:dyDescent="0.25"/>
    <row r="57" s="16" customFormat="1" x14ac:dyDescent="0.25"/>
    <row r="58" s="16" customFormat="1" x14ac:dyDescent="0.25"/>
    <row r="59" s="16" customFormat="1" x14ac:dyDescent="0.25"/>
    <row r="60" s="16" customFormat="1" x14ac:dyDescent="0.25"/>
    <row r="61" s="16" customFormat="1" x14ac:dyDescent="0.25"/>
    <row r="62" s="16" customFormat="1" x14ac:dyDescent="0.25"/>
    <row r="63" s="16" customFormat="1" x14ac:dyDescent="0.25"/>
    <row r="64" s="16" customFormat="1" x14ac:dyDescent="0.25"/>
    <row r="65" s="16" customFormat="1" x14ac:dyDescent="0.25"/>
    <row r="66" s="16" customFormat="1" x14ac:dyDescent="0.25"/>
    <row r="67" s="16" customFormat="1" x14ac:dyDescent="0.25"/>
    <row r="68" s="16" customFormat="1" x14ac:dyDescent="0.25"/>
    <row r="69" s="16" customFormat="1" x14ac:dyDescent="0.25"/>
    <row r="70" s="16" customFormat="1" x14ac:dyDescent="0.25"/>
    <row r="71" s="16" customFormat="1" x14ac:dyDescent="0.25"/>
    <row r="72" s="16" customFormat="1" x14ac:dyDescent="0.25"/>
    <row r="73" s="16" customFormat="1" x14ac:dyDescent="0.25"/>
    <row r="74" s="16" customFormat="1" x14ac:dyDescent="0.25"/>
    <row r="75" s="16" customFormat="1" x14ac:dyDescent="0.25"/>
    <row r="76" s="16" customFormat="1" x14ac:dyDescent="0.25"/>
    <row r="77" s="16" customFormat="1" x14ac:dyDescent="0.25"/>
    <row r="78" s="16" customFormat="1" x14ac:dyDescent="0.25"/>
    <row r="79" s="16" customFormat="1" x14ac:dyDescent="0.25"/>
    <row r="80" s="16" customFormat="1" x14ac:dyDescent="0.25"/>
    <row r="81" s="16" customFormat="1" x14ac:dyDescent="0.25"/>
    <row r="82" s="16" customFormat="1" x14ac:dyDescent="0.25"/>
    <row r="83" s="16" customFormat="1" x14ac:dyDescent="0.25"/>
    <row r="84" s="16" customFormat="1" x14ac:dyDescent="0.25"/>
    <row r="85" s="16" customFormat="1" x14ac:dyDescent="0.25"/>
    <row r="86" s="16" customFormat="1" x14ac:dyDescent="0.25"/>
    <row r="87" s="16" customFormat="1" x14ac:dyDescent="0.25"/>
    <row r="88" s="16" customFormat="1" x14ac:dyDescent="0.25"/>
    <row r="89" s="16" customFormat="1" x14ac:dyDescent="0.25"/>
    <row r="90" s="16" customFormat="1" x14ac:dyDescent="0.25"/>
    <row r="91" s="16" customFormat="1" x14ac:dyDescent="0.25"/>
    <row r="92" s="16" customFormat="1" x14ac:dyDescent="0.25"/>
    <row r="93" s="16" customFormat="1" x14ac:dyDescent="0.25"/>
    <row r="94" s="16" customFormat="1" x14ac:dyDescent="0.25"/>
    <row r="95" s="16" customFormat="1" x14ac:dyDescent="0.25"/>
    <row r="96" s="16" customFormat="1" x14ac:dyDescent="0.25"/>
    <row r="97" s="16" customFormat="1" x14ac:dyDescent="0.25"/>
    <row r="98" s="16" customFormat="1" x14ac:dyDescent="0.25"/>
    <row r="99" s="16" customFormat="1" x14ac:dyDescent="0.25"/>
    <row r="100" s="16" customFormat="1" x14ac:dyDescent="0.25"/>
    <row r="101" s="16" customFormat="1" x14ac:dyDescent="0.25"/>
    <row r="102" s="16" customFormat="1" x14ac:dyDescent="0.25"/>
    <row r="103" s="16" customFormat="1" x14ac:dyDescent="0.25"/>
    <row r="104" s="16" customFormat="1" x14ac:dyDescent="0.25"/>
    <row r="105" s="16" customFormat="1" x14ac:dyDescent="0.25"/>
    <row r="106" s="16" customFormat="1" x14ac:dyDescent="0.25"/>
    <row r="107" s="16" customFormat="1" x14ac:dyDescent="0.25"/>
    <row r="108" s="16" customFormat="1" x14ac:dyDescent="0.25"/>
    <row r="109" s="16" customFormat="1" x14ac:dyDescent="0.25"/>
    <row r="110" s="16" customFormat="1" x14ac:dyDescent="0.25"/>
    <row r="111" s="16" customFormat="1" x14ac:dyDescent="0.25"/>
    <row r="112" s="16" customFormat="1" x14ac:dyDescent="0.25"/>
    <row r="113" s="16" customFormat="1" x14ac:dyDescent="0.25"/>
    <row r="114" s="16" customFormat="1" x14ac:dyDescent="0.25"/>
    <row r="115" s="16" customFormat="1" x14ac:dyDescent="0.25"/>
    <row r="116" s="16" customFormat="1" x14ac:dyDescent="0.25"/>
    <row r="117" s="16" customFormat="1" x14ac:dyDescent="0.25"/>
    <row r="118" s="16" customFormat="1" x14ac:dyDescent="0.25"/>
    <row r="119" s="16" customFormat="1" x14ac:dyDescent="0.25"/>
    <row r="120" s="16" customFormat="1" x14ac:dyDescent="0.25"/>
    <row r="121" s="16" customFormat="1" x14ac:dyDescent="0.25"/>
    <row r="122" s="16" customFormat="1" x14ac:dyDescent="0.25"/>
    <row r="123" s="16" customFormat="1" x14ac:dyDescent="0.25"/>
    <row r="124" s="16" customFormat="1" x14ac:dyDescent="0.25"/>
    <row r="125" s="16" customFormat="1" x14ac:dyDescent="0.25"/>
    <row r="126" s="16" customFormat="1" x14ac:dyDescent="0.25"/>
    <row r="127" s="16" customFormat="1" x14ac:dyDescent="0.25"/>
    <row r="128" s="16" customFormat="1" x14ac:dyDescent="0.25"/>
    <row r="129" s="16" customFormat="1" x14ac:dyDescent="0.25"/>
    <row r="130" s="16" customFormat="1" x14ac:dyDescent="0.25"/>
    <row r="131" s="16" customFormat="1" x14ac:dyDescent="0.25"/>
    <row r="132" s="16" customFormat="1" x14ac:dyDescent="0.25"/>
    <row r="133" s="16" customFormat="1" x14ac:dyDescent="0.25"/>
    <row r="134" s="16" customFormat="1" x14ac:dyDescent="0.25"/>
    <row r="135" s="16" customFormat="1" x14ac:dyDescent="0.25"/>
    <row r="136" s="16" customFormat="1" x14ac:dyDescent="0.25"/>
    <row r="137" s="16" customFormat="1" x14ac:dyDescent="0.25"/>
    <row r="138" s="16" customFormat="1" x14ac:dyDescent="0.25"/>
    <row r="139" s="16" customFormat="1" x14ac:dyDescent="0.25"/>
    <row r="140" s="16" customFormat="1" x14ac:dyDescent="0.25"/>
    <row r="141" s="16" customFormat="1" x14ac:dyDescent="0.25"/>
    <row r="142" s="16" customFormat="1" x14ac:dyDescent="0.25"/>
    <row r="143" s="16" customFormat="1" x14ac:dyDescent="0.25"/>
    <row r="144" s="16" customFormat="1" x14ac:dyDescent="0.25"/>
    <row r="145" s="16" customFormat="1" x14ac:dyDescent="0.25"/>
    <row r="146" s="16" customFormat="1" x14ac:dyDescent="0.25"/>
    <row r="147" s="16" customFormat="1" x14ac:dyDescent="0.25"/>
    <row r="148" s="16" customFormat="1" x14ac:dyDescent="0.25"/>
    <row r="149" s="16" customFormat="1" x14ac:dyDescent="0.25"/>
    <row r="150" s="16" customFormat="1" x14ac:dyDescent="0.25"/>
    <row r="151" s="16" customFormat="1" x14ac:dyDescent="0.25"/>
    <row r="152" s="16" customFormat="1" x14ac:dyDescent="0.25"/>
    <row r="153" s="16" customFormat="1" x14ac:dyDescent="0.25"/>
    <row r="154" s="16" customFormat="1" x14ac:dyDescent="0.25"/>
    <row r="155" s="16" customFormat="1" x14ac:dyDescent="0.25"/>
    <row r="156" s="16" customFormat="1" x14ac:dyDescent="0.25"/>
    <row r="157" s="16" customFormat="1" x14ac:dyDescent="0.25"/>
    <row r="158" s="16" customFormat="1" x14ac:dyDescent="0.25"/>
    <row r="159" s="16" customFormat="1" x14ac:dyDescent="0.25"/>
    <row r="160" s="16" customFormat="1" x14ac:dyDescent="0.25"/>
    <row r="161" s="16" customFormat="1" x14ac:dyDescent="0.25"/>
    <row r="162" s="16" customFormat="1" x14ac:dyDescent="0.25"/>
    <row r="163" s="16" customFormat="1" x14ac:dyDescent="0.25"/>
    <row r="164" s="16" customFormat="1" x14ac:dyDescent="0.25"/>
    <row r="165" s="16" customFormat="1" x14ac:dyDescent="0.25"/>
    <row r="166" s="16" customFormat="1" x14ac:dyDescent="0.25"/>
    <row r="167" s="16" customFormat="1" x14ac:dyDescent="0.25"/>
    <row r="168" s="16" customFormat="1" x14ac:dyDescent="0.25"/>
    <row r="169" s="16" customFormat="1" x14ac:dyDescent="0.25"/>
    <row r="170" s="16" customFormat="1" x14ac:dyDescent="0.25"/>
    <row r="171" s="16" customFormat="1" x14ac:dyDescent="0.25"/>
    <row r="172" s="16" customFormat="1" x14ac:dyDescent="0.25"/>
    <row r="173" s="16" customFormat="1" x14ac:dyDescent="0.25"/>
    <row r="174" s="16" customFormat="1" x14ac:dyDescent="0.25"/>
    <row r="175" s="16" customFormat="1" x14ac:dyDescent="0.25"/>
    <row r="176" s="16" customFormat="1" x14ac:dyDescent="0.25"/>
    <row r="177" s="16" customFormat="1" x14ac:dyDescent="0.25"/>
    <row r="178" s="16" customFormat="1" x14ac:dyDescent="0.25"/>
    <row r="179" s="16" customFormat="1" x14ac:dyDescent="0.25"/>
    <row r="180" s="16" customFormat="1" x14ac:dyDescent="0.25"/>
    <row r="181" s="16" customFormat="1" x14ac:dyDescent="0.25"/>
    <row r="182" s="16" customFormat="1" x14ac:dyDescent="0.25"/>
    <row r="183" s="16" customFormat="1" x14ac:dyDescent="0.25"/>
    <row r="184" s="16" customFormat="1" x14ac:dyDescent="0.25"/>
    <row r="185" s="16" customFormat="1" x14ac:dyDescent="0.25"/>
    <row r="186" s="16" customFormat="1" x14ac:dyDescent="0.25"/>
    <row r="187" s="16" customFormat="1" x14ac:dyDescent="0.25"/>
    <row r="188" s="16" customFormat="1" x14ac:dyDescent="0.25"/>
    <row r="189" s="16" customFormat="1" x14ac:dyDescent="0.25"/>
    <row r="190" s="16" customFormat="1" x14ac:dyDescent="0.25"/>
    <row r="191" s="16" customFormat="1" x14ac:dyDescent="0.25"/>
    <row r="192" s="16" customFormat="1" x14ac:dyDescent="0.25"/>
    <row r="193" s="16" customFormat="1" x14ac:dyDescent="0.25"/>
    <row r="194" s="16" customFormat="1" x14ac:dyDescent="0.25"/>
    <row r="195" s="16" customFormat="1" x14ac:dyDescent="0.25"/>
    <row r="196" s="16" customFormat="1" x14ac:dyDescent="0.25"/>
    <row r="197" s="16" customFormat="1" x14ac:dyDescent="0.25"/>
    <row r="198" s="16" customFormat="1" x14ac:dyDescent="0.25"/>
    <row r="199" s="16" customFormat="1" x14ac:dyDescent="0.25"/>
    <row r="200" s="16" customFormat="1" x14ac:dyDescent="0.25"/>
    <row r="201" s="16" customFormat="1" x14ac:dyDescent="0.25"/>
    <row r="202" s="16" customFormat="1" x14ac:dyDescent="0.25"/>
    <row r="203" s="16" customFormat="1" x14ac:dyDescent="0.25"/>
    <row r="204" s="16" customFormat="1" x14ac:dyDescent="0.25"/>
    <row r="205" s="16" customFormat="1" x14ac:dyDescent="0.25"/>
    <row r="206" s="16" customFormat="1" x14ac:dyDescent="0.25"/>
    <row r="207" s="16" customFormat="1" x14ac:dyDescent="0.25"/>
    <row r="208" s="16" customFormat="1" x14ac:dyDescent="0.25"/>
    <row r="209" s="16" customFormat="1" x14ac:dyDescent="0.25"/>
    <row r="210" s="16" customFormat="1" x14ac:dyDescent="0.25"/>
    <row r="211" s="16" customFormat="1" x14ac:dyDescent="0.25"/>
    <row r="212" s="16" customFormat="1" x14ac:dyDescent="0.25"/>
    <row r="213" s="16" customFormat="1" x14ac:dyDescent="0.25"/>
    <row r="214" s="16" customFormat="1" x14ac:dyDescent="0.25"/>
    <row r="215" s="16" customFormat="1" x14ac:dyDescent="0.25"/>
    <row r="216" s="16" customFormat="1" x14ac:dyDescent="0.25"/>
    <row r="217" s="16" customFormat="1" x14ac:dyDescent="0.25"/>
    <row r="218" s="16" customFormat="1" x14ac:dyDescent="0.25"/>
    <row r="219" s="16" customFormat="1" x14ac:dyDescent="0.25"/>
    <row r="220" s="16" customFormat="1" x14ac:dyDescent="0.25"/>
    <row r="221" s="16" customFormat="1" x14ac:dyDescent="0.25"/>
    <row r="222" s="16" customFormat="1" x14ac:dyDescent="0.25"/>
    <row r="223" s="16" customFormat="1" x14ac:dyDescent="0.25"/>
    <row r="224" s="16" customFormat="1" x14ac:dyDescent="0.25"/>
    <row r="225" s="16" customFormat="1" x14ac:dyDescent="0.25"/>
    <row r="226" s="16" customFormat="1" x14ac:dyDescent="0.25"/>
    <row r="227" s="16" customFormat="1" x14ac:dyDescent="0.25"/>
    <row r="228" s="16" customFormat="1" x14ac:dyDescent="0.25"/>
    <row r="229" s="16" customFormat="1" x14ac:dyDescent="0.25"/>
    <row r="230" s="16" customFormat="1" x14ac:dyDescent="0.25"/>
    <row r="231" s="16" customFormat="1" x14ac:dyDescent="0.25"/>
    <row r="232" s="16" customFormat="1" x14ac:dyDescent="0.25"/>
    <row r="233" s="16" customFormat="1" x14ac:dyDescent="0.25"/>
    <row r="234" s="16" customFormat="1" x14ac:dyDescent="0.25"/>
    <row r="235" s="16" customFormat="1" x14ac:dyDescent="0.25"/>
    <row r="236" s="16" customFormat="1" x14ac:dyDescent="0.25"/>
    <row r="237" s="16" customFormat="1" x14ac:dyDescent="0.25"/>
    <row r="238" s="16" customFormat="1" x14ac:dyDescent="0.25"/>
    <row r="239" s="16" customFormat="1" x14ac:dyDescent="0.25"/>
    <row r="240" s="16" customFormat="1" x14ac:dyDescent="0.25"/>
    <row r="241" s="16" customFormat="1" x14ac:dyDescent="0.25"/>
    <row r="242" s="16" customFormat="1" x14ac:dyDescent="0.25"/>
    <row r="243" s="16" customFormat="1" x14ac:dyDescent="0.25"/>
    <row r="244" s="16" customFormat="1" x14ac:dyDescent="0.25"/>
    <row r="245" s="16" customFormat="1" x14ac:dyDescent="0.25"/>
    <row r="246" s="16" customFormat="1" x14ac:dyDescent="0.25"/>
    <row r="247" s="16" customFormat="1" x14ac:dyDescent="0.25"/>
    <row r="248" s="16" customFormat="1" x14ac:dyDescent="0.25"/>
    <row r="249" s="16" customFormat="1" x14ac:dyDescent="0.25"/>
    <row r="250" s="16" customFormat="1" x14ac:dyDescent="0.25"/>
    <row r="251" s="16" customFormat="1" x14ac:dyDescent="0.25"/>
    <row r="252" s="16" customFormat="1" x14ac:dyDescent="0.25"/>
    <row r="253" s="16" customFormat="1" x14ac:dyDescent="0.25"/>
    <row r="254" s="16" customFormat="1" x14ac:dyDescent="0.25"/>
    <row r="255" s="16" customFormat="1" x14ac:dyDescent="0.25"/>
    <row r="256" s="16" customFormat="1" x14ac:dyDescent="0.25"/>
    <row r="257" s="16" customFormat="1" x14ac:dyDescent="0.25"/>
    <row r="258" s="16" customFormat="1" x14ac:dyDescent="0.25"/>
    <row r="259" s="16" customFormat="1" x14ac:dyDescent="0.25"/>
    <row r="260" s="16" customFormat="1" x14ac:dyDescent="0.25"/>
    <row r="261" s="16" customFormat="1" x14ac:dyDescent="0.25"/>
    <row r="262" s="16" customFormat="1" x14ac:dyDescent="0.25"/>
    <row r="263" s="16" customFormat="1" x14ac:dyDescent="0.25"/>
    <row r="264" s="16" customFormat="1" x14ac:dyDescent="0.25"/>
    <row r="265" s="16" customFormat="1" x14ac:dyDescent="0.25"/>
    <row r="266" s="16" customFormat="1" x14ac:dyDescent="0.25"/>
    <row r="267" s="16" customFormat="1" x14ac:dyDescent="0.25"/>
    <row r="268" s="16" customFormat="1" x14ac:dyDescent="0.25"/>
    <row r="269" s="16" customFormat="1" x14ac:dyDescent="0.25"/>
    <row r="270" s="16" customFormat="1" x14ac:dyDescent="0.25"/>
    <row r="271" s="16" customFormat="1" x14ac:dyDescent="0.25"/>
    <row r="272" s="16" customFormat="1" x14ac:dyDescent="0.25"/>
    <row r="273" s="16" customFormat="1" x14ac:dyDescent="0.25"/>
    <row r="274" s="16" customFormat="1" x14ac:dyDescent="0.25"/>
    <row r="275" s="16" customFormat="1" x14ac:dyDescent="0.25"/>
    <row r="276" s="16" customFormat="1" x14ac:dyDescent="0.25"/>
    <row r="277" s="16" customFormat="1" x14ac:dyDescent="0.25"/>
    <row r="278" s="16" customFormat="1" x14ac:dyDescent="0.25"/>
    <row r="279" s="16" customFormat="1" x14ac:dyDescent="0.25"/>
    <row r="280" s="16" customFormat="1" x14ac:dyDescent="0.25"/>
    <row r="281" s="16" customFormat="1" x14ac:dyDescent="0.25"/>
    <row r="282" s="16" customFormat="1" x14ac:dyDescent="0.25"/>
    <row r="283" s="16" customFormat="1" x14ac:dyDescent="0.25"/>
    <row r="284" s="16" customFormat="1" x14ac:dyDescent="0.25"/>
    <row r="285" s="16" customFormat="1" x14ac:dyDescent="0.25"/>
    <row r="286" s="16" customFormat="1" x14ac:dyDescent="0.25"/>
    <row r="287" s="16" customFormat="1" x14ac:dyDescent="0.25"/>
    <row r="288" s="16" customFormat="1" x14ac:dyDescent="0.25"/>
    <row r="289" s="16" customFormat="1" x14ac:dyDescent="0.25"/>
  </sheetData>
  <mergeCells count="21">
    <mergeCell ref="C9:C10"/>
    <mergeCell ref="C11:C12"/>
    <mergeCell ref="C14:C17"/>
    <mergeCell ref="D15:D17"/>
    <mergeCell ref="A26:G26"/>
    <mergeCell ref="E15:E17"/>
    <mergeCell ref="F15:F17"/>
    <mergeCell ref="B18:B24"/>
    <mergeCell ref="C18:C24"/>
    <mergeCell ref="B2:B17"/>
    <mergeCell ref="C2:C8"/>
    <mergeCell ref="I3:I8"/>
    <mergeCell ref="J3:J8"/>
    <mergeCell ref="H18:H24"/>
    <mergeCell ref="D19:D24"/>
    <mergeCell ref="E21:E22"/>
    <mergeCell ref="F21:F22"/>
    <mergeCell ref="H2:H17"/>
    <mergeCell ref="D3:D8"/>
    <mergeCell ref="E3:E8"/>
    <mergeCell ref="F3:F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4AEE-9DA9-4344-AC42-56D7A7CEA5CE}">
  <dimension ref="A1:AQ274"/>
  <sheetViews>
    <sheetView tabSelected="1" topLeftCell="A3" zoomScale="140" zoomScaleNormal="140" workbookViewId="0">
      <selection activeCell="H14" sqref="H14"/>
    </sheetView>
  </sheetViews>
  <sheetFormatPr baseColWidth="10" defaultColWidth="11.5546875" defaultRowHeight="12" x14ac:dyDescent="0.3"/>
  <cols>
    <col min="1" max="1" width="6.6640625" style="33" customWidth="1"/>
    <col min="2" max="2" width="35.44140625" style="33" customWidth="1"/>
    <col min="3" max="3" width="13.109375" style="33" customWidth="1"/>
    <col min="4" max="5" width="12.6640625" style="33" customWidth="1"/>
    <col min="6" max="6" width="16.5546875" style="33" customWidth="1"/>
    <col min="7" max="8" width="13" style="33" customWidth="1"/>
    <col min="9" max="9" width="15.109375" style="33" customWidth="1"/>
    <col min="10" max="10" width="11.33203125" style="33" customWidth="1"/>
    <col min="11" max="11" width="13.88671875" style="33" customWidth="1"/>
    <col min="12" max="12" width="11.5546875" style="33"/>
    <col min="13" max="35" width="11.5546875" style="25"/>
    <col min="36" max="16384" width="11.5546875" style="33"/>
  </cols>
  <sheetData>
    <row r="1" spans="1:43" s="26" customFormat="1" ht="46.95" customHeight="1" x14ac:dyDescent="0.3">
      <c r="A1" s="62" t="s">
        <v>70</v>
      </c>
      <c r="B1" s="62" t="s">
        <v>71</v>
      </c>
      <c r="C1" s="62" t="s">
        <v>72</v>
      </c>
      <c r="D1" s="61" t="s">
        <v>73</v>
      </c>
      <c r="E1" s="24" t="s">
        <v>76</v>
      </c>
      <c r="F1" s="23" t="s">
        <v>77</v>
      </c>
      <c r="G1" s="23" t="s">
        <v>78</v>
      </c>
      <c r="H1" s="23" t="s">
        <v>79</v>
      </c>
      <c r="I1" s="60" t="s">
        <v>80</v>
      </c>
      <c r="J1" s="60"/>
      <c r="K1" s="60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</row>
    <row r="2" spans="1:43" s="26" customFormat="1" ht="24" customHeight="1" x14ac:dyDescent="0.3">
      <c r="A2" s="62"/>
      <c r="B2" s="62"/>
      <c r="C2" s="62"/>
      <c r="D2" s="61"/>
      <c r="E2" s="54" t="s">
        <v>81</v>
      </c>
      <c r="F2" s="55"/>
      <c r="G2" s="55"/>
      <c r="H2" s="56"/>
      <c r="I2" s="27" t="s">
        <v>74</v>
      </c>
      <c r="J2" s="27" t="s">
        <v>75</v>
      </c>
      <c r="K2" s="34" t="s">
        <v>82</v>
      </c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43" ht="34.5" customHeight="1" x14ac:dyDescent="0.3">
      <c r="A3" s="28">
        <v>1</v>
      </c>
      <c r="B3" s="44" t="s">
        <v>83</v>
      </c>
      <c r="C3" s="45" t="s">
        <v>84</v>
      </c>
      <c r="D3" s="30">
        <v>1</v>
      </c>
      <c r="E3" s="40">
        <v>30940</v>
      </c>
      <c r="F3" s="31">
        <v>33320</v>
      </c>
      <c r="G3" s="31">
        <v>23205</v>
      </c>
      <c r="H3" s="31">
        <v>27370</v>
      </c>
      <c r="I3" s="32">
        <f t="shared" ref="I3:I8" si="0">MAX(E3:H3)</f>
        <v>33320</v>
      </c>
      <c r="J3" s="32">
        <f t="shared" ref="J3:J8" si="1">MIN(E3:H3)</f>
        <v>23205</v>
      </c>
      <c r="K3" s="35">
        <f t="shared" ref="K3:K8" si="2">AVERAGE(E3:H3)</f>
        <v>28708.75</v>
      </c>
      <c r="L3" s="25"/>
    </row>
    <row r="4" spans="1:43" ht="31.5" customHeight="1" x14ac:dyDescent="0.3">
      <c r="A4" s="28">
        <v>2</v>
      </c>
      <c r="B4" s="44" t="s">
        <v>85</v>
      </c>
      <c r="C4" s="45" t="s">
        <v>84</v>
      </c>
      <c r="D4" s="30">
        <v>1</v>
      </c>
      <c r="E4" s="40">
        <v>21420</v>
      </c>
      <c r="F4" s="31">
        <v>21420</v>
      </c>
      <c r="G4" s="31">
        <v>11305</v>
      </c>
      <c r="H4" s="31">
        <v>17850</v>
      </c>
      <c r="I4" s="32">
        <f t="shared" si="0"/>
        <v>21420</v>
      </c>
      <c r="J4" s="32">
        <f t="shared" si="1"/>
        <v>11305</v>
      </c>
      <c r="K4" s="35">
        <f t="shared" si="2"/>
        <v>17998.75</v>
      </c>
      <c r="L4" s="25"/>
    </row>
    <row r="5" spans="1:43" ht="27" customHeight="1" x14ac:dyDescent="0.3">
      <c r="A5" s="28">
        <v>3</v>
      </c>
      <c r="B5" s="44" t="s">
        <v>86</v>
      </c>
      <c r="C5" s="45" t="s">
        <v>84</v>
      </c>
      <c r="D5" s="30">
        <v>1</v>
      </c>
      <c r="E5" s="40">
        <v>89250</v>
      </c>
      <c r="F5" s="31">
        <v>101150</v>
      </c>
      <c r="G5" s="31">
        <v>26180</v>
      </c>
      <c r="H5" s="31">
        <v>77350</v>
      </c>
      <c r="I5" s="32">
        <f t="shared" si="0"/>
        <v>101150</v>
      </c>
      <c r="J5" s="32">
        <f t="shared" si="1"/>
        <v>26180</v>
      </c>
      <c r="K5" s="35">
        <f t="shared" si="2"/>
        <v>73482.5</v>
      </c>
      <c r="L5" s="25"/>
    </row>
    <row r="6" spans="1:43" ht="27.6" x14ac:dyDescent="0.3">
      <c r="A6" s="28">
        <v>4</v>
      </c>
      <c r="B6" s="44" t="s">
        <v>87</v>
      </c>
      <c r="C6" s="45" t="s">
        <v>84</v>
      </c>
      <c r="D6" s="30">
        <v>1</v>
      </c>
      <c r="E6" s="40">
        <v>30940</v>
      </c>
      <c r="F6" s="31">
        <v>33320</v>
      </c>
      <c r="G6" s="31">
        <v>23205</v>
      </c>
      <c r="H6" s="31">
        <v>27370</v>
      </c>
      <c r="I6" s="32">
        <f t="shared" si="0"/>
        <v>33320</v>
      </c>
      <c r="J6" s="32">
        <f t="shared" si="1"/>
        <v>23205</v>
      </c>
      <c r="K6" s="35">
        <f t="shared" si="2"/>
        <v>28708.75</v>
      </c>
      <c r="L6" s="25"/>
    </row>
    <row r="7" spans="1:43" ht="29.4" customHeight="1" x14ac:dyDescent="0.3">
      <c r="A7" s="28">
        <v>5</v>
      </c>
      <c r="B7" s="44" t="s">
        <v>88</v>
      </c>
      <c r="C7" s="45" t="s">
        <v>84</v>
      </c>
      <c r="D7" s="30">
        <v>1</v>
      </c>
      <c r="E7" s="40">
        <v>21420</v>
      </c>
      <c r="F7" s="31">
        <v>21420</v>
      </c>
      <c r="G7" s="31">
        <v>11305</v>
      </c>
      <c r="H7" s="31">
        <v>17850</v>
      </c>
      <c r="I7" s="32">
        <f t="shared" si="0"/>
        <v>21420</v>
      </c>
      <c r="J7" s="32">
        <f t="shared" si="1"/>
        <v>11305</v>
      </c>
      <c r="K7" s="35">
        <f t="shared" si="2"/>
        <v>17998.75</v>
      </c>
      <c r="L7" s="25"/>
    </row>
    <row r="8" spans="1:43" ht="33" customHeight="1" x14ac:dyDescent="0.3">
      <c r="A8" s="28">
        <v>6</v>
      </c>
      <c r="B8" s="44" t="s">
        <v>89</v>
      </c>
      <c r="C8" s="45" t="s">
        <v>84</v>
      </c>
      <c r="D8" s="30">
        <v>1</v>
      </c>
      <c r="E8" s="40">
        <v>188615</v>
      </c>
      <c r="F8" s="31">
        <v>101150</v>
      </c>
      <c r="G8" s="31">
        <v>77350</v>
      </c>
      <c r="H8" s="31">
        <v>101150</v>
      </c>
      <c r="I8" s="32">
        <f t="shared" si="0"/>
        <v>188615</v>
      </c>
      <c r="J8" s="32">
        <f t="shared" si="1"/>
        <v>77350</v>
      </c>
      <c r="K8" s="35">
        <f t="shared" si="2"/>
        <v>117066.25</v>
      </c>
      <c r="L8" s="25"/>
    </row>
    <row r="9" spans="1:43" s="49" customFormat="1" ht="43.2" x14ac:dyDescent="0.3">
      <c r="E9" s="50" t="s">
        <v>96</v>
      </c>
      <c r="F9" s="50" t="s">
        <v>97</v>
      </c>
      <c r="G9" s="50" t="s">
        <v>98</v>
      </c>
      <c r="H9" s="50" t="s">
        <v>99</v>
      </c>
    </row>
    <row r="10" spans="1:43" s="25" customFormat="1" x14ac:dyDescent="0.3"/>
    <row r="11" spans="1:43" s="25" customFormat="1" ht="24" x14ac:dyDescent="0.3">
      <c r="A11" s="22" t="s">
        <v>70</v>
      </c>
      <c r="B11" s="22" t="s">
        <v>71</v>
      </c>
      <c r="C11" s="22" t="s">
        <v>90</v>
      </c>
      <c r="D11" s="34" t="s">
        <v>91</v>
      </c>
      <c r="E11" s="22" t="s">
        <v>92</v>
      </c>
    </row>
    <row r="12" spans="1:43" s="25" customFormat="1" ht="22.8" x14ac:dyDescent="0.3">
      <c r="A12" s="28">
        <v>1</v>
      </c>
      <c r="B12" s="29" t="s">
        <v>83</v>
      </c>
      <c r="C12" s="36">
        <v>71</v>
      </c>
      <c r="D12" s="39">
        <f t="shared" ref="D12:D17" si="3">ROUND(K3,0)</f>
        <v>28709</v>
      </c>
      <c r="E12" s="37">
        <f t="shared" ref="E12:E17" si="4">ROUND(C12*D12,0)</f>
        <v>2038339</v>
      </c>
    </row>
    <row r="13" spans="1:43" s="25" customFormat="1" ht="22.8" x14ac:dyDescent="0.3">
      <c r="A13" s="28">
        <v>2</v>
      </c>
      <c r="B13" s="29" t="s">
        <v>85</v>
      </c>
      <c r="C13" s="36">
        <v>24</v>
      </c>
      <c r="D13" s="39">
        <f t="shared" si="3"/>
        <v>17999</v>
      </c>
      <c r="E13" s="37">
        <f t="shared" si="4"/>
        <v>431976</v>
      </c>
    </row>
    <row r="14" spans="1:43" ht="22.8" x14ac:dyDescent="0.3">
      <c r="A14" s="28">
        <v>3</v>
      </c>
      <c r="B14" s="29" t="s">
        <v>86</v>
      </c>
      <c r="C14" s="36">
        <v>11</v>
      </c>
      <c r="D14" s="39">
        <f t="shared" si="3"/>
        <v>73483</v>
      </c>
      <c r="E14" s="37">
        <f t="shared" si="4"/>
        <v>808313</v>
      </c>
      <c r="F14" s="25"/>
      <c r="G14" s="25"/>
      <c r="H14" s="25"/>
      <c r="I14" s="25"/>
      <c r="J14" s="25"/>
      <c r="K14" s="25"/>
      <c r="L14" s="25"/>
      <c r="AJ14" s="25"/>
      <c r="AK14" s="25"/>
      <c r="AL14" s="25"/>
      <c r="AM14" s="25"/>
      <c r="AN14" s="25"/>
      <c r="AO14" s="25"/>
      <c r="AP14" s="25"/>
      <c r="AQ14" s="25"/>
    </row>
    <row r="15" spans="1:43" ht="22.8" x14ac:dyDescent="0.3">
      <c r="A15" s="28">
        <v>4</v>
      </c>
      <c r="B15" s="29" t="s">
        <v>87</v>
      </c>
      <c r="C15" s="36">
        <v>71</v>
      </c>
      <c r="D15" s="39">
        <f t="shared" si="3"/>
        <v>28709</v>
      </c>
      <c r="E15" s="37">
        <f t="shared" si="4"/>
        <v>2038339</v>
      </c>
      <c r="F15" s="25"/>
      <c r="G15" s="25"/>
      <c r="H15" s="25"/>
      <c r="I15" s="25"/>
      <c r="J15" s="25"/>
      <c r="K15" s="25"/>
      <c r="L15" s="25"/>
      <c r="AJ15" s="25"/>
      <c r="AK15" s="25"/>
      <c r="AL15" s="25"/>
      <c r="AM15" s="25"/>
      <c r="AN15" s="25"/>
      <c r="AO15" s="25"/>
      <c r="AP15" s="25"/>
      <c r="AQ15" s="25"/>
    </row>
    <row r="16" spans="1:43" ht="22.8" x14ac:dyDescent="0.3">
      <c r="A16" s="28">
        <v>5</v>
      </c>
      <c r="B16" s="29" t="s">
        <v>88</v>
      </c>
      <c r="C16" s="36">
        <v>24</v>
      </c>
      <c r="D16" s="39">
        <f t="shared" si="3"/>
        <v>17999</v>
      </c>
      <c r="E16" s="37">
        <f t="shared" si="4"/>
        <v>431976</v>
      </c>
      <c r="F16" s="25"/>
      <c r="G16" s="25"/>
      <c r="H16" s="25"/>
      <c r="I16" s="25"/>
      <c r="J16" s="25"/>
      <c r="K16" s="25"/>
      <c r="L16" s="25"/>
      <c r="AJ16" s="25"/>
      <c r="AK16" s="25"/>
      <c r="AL16" s="25"/>
      <c r="AM16" s="25"/>
      <c r="AN16" s="25"/>
      <c r="AO16" s="25"/>
      <c r="AP16" s="25"/>
      <c r="AQ16" s="25"/>
    </row>
    <row r="17" spans="1:43" ht="22.8" x14ac:dyDescent="0.3">
      <c r="A17" s="28">
        <v>6</v>
      </c>
      <c r="B17" s="29" t="s">
        <v>89</v>
      </c>
      <c r="C17" s="36">
        <v>11</v>
      </c>
      <c r="D17" s="39">
        <f t="shared" si="3"/>
        <v>117066</v>
      </c>
      <c r="E17" s="37">
        <f t="shared" si="4"/>
        <v>1287726</v>
      </c>
      <c r="F17" s="25"/>
      <c r="G17" s="25"/>
      <c r="H17" s="25"/>
      <c r="I17" s="25"/>
      <c r="J17" s="25"/>
      <c r="K17" s="25"/>
      <c r="L17" s="25"/>
      <c r="AJ17" s="25"/>
      <c r="AK17" s="25"/>
      <c r="AL17" s="25"/>
      <c r="AM17" s="25"/>
      <c r="AN17" s="25"/>
      <c r="AO17" s="25"/>
      <c r="AP17" s="25"/>
      <c r="AQ17" s="25"/>
    </row>
    <row r="18" spans="1:43" x14ac:dyDescent="0.3">
      <c r="A18" s="51" t="s">
        <v>8</v>
      </c>
      <c r="B18" s="52"/>
      <c r="C18" s="52"/>
      <c r="D18" s="53"/>
      <c r="E18" s="38">
        <f>SUM(E12:E17)</f>
        <v>7036669</v>
      </c>
      <c r="F18" s="25"/>
      <c r="G18" s="25"/>
      <c r="H18" s="25"/>
      <c r="I18" s="25"/>
      <c r="J18" s="25"/>
      <c r="K18" s="25"/>
      <c r="L18" s="25"/>
      <c r="AJ18" s="25"/>
      <c r="AK18" s="25"/>
      <c r="AL18" s="25"/>
      <c r="AM18" s="25"/>
      <c r="AN18" s="25"/>
      <c r="AO18" s="25"/>
      <c r="AP18" s="25"/>
      <c r="AQ18" s="25"/>
    </row>
    <row r="19" spans="1:43" s="25" customFormat="1" x14ac:dyDescent="0.3"/>
    <row r="20" spans="1:43" s="25" customFormat="1" x14ac:dyDescent="0.3"/>
    <row r="21" spans="1:43" s="25" customFormat="1" x14ac:dyDescent="0.3"/>
    <row r="22" spans="1:43" s="25" customFormat="1" x14ac:dyDescent="0.3"/>
    <row r="23" spans="1:43" s="25" customFormat="1" x14ac:dyDescent="0.3">
      <c r="B23" s="46" t="s">
        <v>0</v>
      </c>
      <c r="C23" s="46" t="s">
        <v>1</v>
      </c>
      <c r="D23" s="46" t="s">
        <v>93</v>
      </c>
      <c r="E23" s="46" t="s">
        <v>2</v>
      </c>
    </row>
    <row r="24" spans="1:43" s="25" customFormat="1" x14ac:dyDescent="0.3">
      <c r="B24" s="30" t="s">
        <v>3</v>
      </c>
      <c r="C24" s="30">
        <v>7</v>
      </c>
      <c r="D24" s="30">
        <v>0</v>
      </c>
      <c r="E24" s="30">
        <v>2</v>
      </c>
    </row>
    <row r="25" spans="1:43" s="25" customFormat="1" x14ac:dyDescent="0.3">
      <c r="B25" s="30" t="s">
        <v>4</v>
      </c>
      <c r="C25" s="30">
        <v>7</v>
      </c>
      <c r="D25" s="30">
        <v>0</v>
      </c>
      <c r="E25" s="30">
        <v>0</v>
      </c>
    </row>
    <row r="26" spans="1:43" s="25" customFormat="1" x14ac:dyDescent="0.3">
      <c r="B26" s="30" t="s">
        <v>5</v>
      </c>
      <c r="C26" s="30">
        <v>7</v>
      </c>
      <c r="D26" s="30">
        <v>0</v>
      </c>
      <c r="E26" s="30">
        <v>0</v>
      </c>
    </row>
    <row r="27" spans="1:43" s="25" customFormat="1" x14ac:dyDescent="0.3">
      <c r="B27" s="30" t="s">
        <v>6</v>
      </c>
      <c r="C27" s="30">
        <v>14</v>
      </c>
      <c r="D27" s="30">
        <v>0</v>
      </c>
      <c r="E27" s="30">
        <v>0</v>
      </c>
    </row>
    <row r="28" spans="1:43" s="25" customFormat="1" x14ac:dyDescent="0.3">
      <c r="B28" s="30" t="s">
        <v>7</v>
      </c>
      <c r="C28" s="30">
        <v>36</v>
      </c>
      <c r="D28" s="30">
        <v>0</v>
      </c>
      <c r="E28" s="30">
        <v>9</v>
      </c>
    </row>
    <row r="29" spans="1:43" s="25" customFormat="1" x14ac:dyDescent="0.3">
      <c r="B29" s="30" t="s">
        <v>94</v>
      </c>
      <c r="C29" s="30">
        <v>0</v>
      </c>
      <c r="D29" s="30">
        <v>24</v>
      </c>
      <c r="E29" s="30">
        <v>0</v>
      </c>
    </row>
    <row r="30" spans="1:43" s="25" customFormat="1" x14ac:dyDescent="0.3">
      <c r="B30" s="47" t="s">
        <v>8</v>
      </c>
      <c r="C30" s="47">
        <f>SUM(C24:C29)</f>
        <v>71</v>
      </c>
      <c r="D30" s="47">
        <f>SUM(D24:D29)</f>
        <v>24</v>
      </c>
      <c r="E30" s="47">
        <f>SUM(E24:E29)</f>
        <v>11</v>
      </c>
    </row>
    <row r="31" spans="1:43" s="25" customFormat="1" x14ac:dyDescent="0.3">
      <c r="B31" s="48" t="s">
        <v>8</v>
      </c>
      <c r="C31" s="57">
        <f>SUM(C30:E30)</f>
        <v>106</v>
      </c>
      <c r="D31" s="58"/>
      <c r="E31" s="59"/>
    </row>
    <row r="32" spans="1:43" s="25" customFormat="1" x14ac:dyDescent="0.3"/>
    <row r="33" s="25" customFormat="1" x14ac:dyDescent="0.3"/>
    <row r="34" s="25" customFormat="1" x14ac:dyDescent="0.3"/>
    <row r="35" s="25" customFormat="1" x14ac:dyDescent="0.3"/>
    <row r="36" s="25" customFormat="1" x14ac:dyDescent="0.3"/>
    <row r="37" s="25" customFormat="1" x14ac:dyDescent="0.3"/>
    <row r="38" s="25" customFormat="1" x14ac:dyDescent="0.3"/>
    <row r="39" s="25" customFormat="1" x14ac:dyDescent="0.3"/>
    <row r="40" s="25" customFormat="1" x14ac:dyDescent="0.3"/>
    <row r="41" s="25" customFormat="1" x14ac:dyDescent="0.3"/>
    <row r="42" s="25" customFormat="1" x14ac:dyDescent="0.3"/>
    <row r="43" s="25" customFormat="1" x14ac:dyDescent="0.3"/>
    <row r="44" s="25" customFormat="1" x14ac:dyDescent="0.3"/>
    <row r="45" s="25" customFormat="1" x14ac:dyDescent="0.3"/>
    <row r="46" s="25" customFormat="1" x14ac:dyDescent="0.3"/>
    <row r="47" s="25" customFormat="1" x14ac:dyDescent="0.3"/>
    <row r="48" s="25" customFormat="1" x14ac:dyDescent="0.3"/>
    <row r="49" s="25" customFormat="1" x14ac:dyDescent="0.3"/>
    <row r="50" s="25" customFormat="1" x14ac:dyDescent="0.3"/>
    <row r="51" s="25" customFormat="1" x14ac:dyDescent="0.3"/>
    <row r="52" s="25" customFormat="1" x14ac:dyDescent="0.3"/>
    <row r="53" s="25" customFormat="1" x14ac:dyDescent="0.3"/>
    <row r="54" s="25" customFormat="1" x14ac:dyDescent="0.3"/>
    <row r="55" s="25" customFormat="1" x14ac:dyDescent="0.3"/>
    <row r="56" s="25" customFormat="1" x14ac:dyDescent="0.3"/>
    <row r="57" s="25" customFormat="1" x14ac:dyDescent="0.3"/>
    <row r="58" s="25" customFormat="1" x14ac:dyDescent="0.3"/>
    <row r="59" s="25" customFormat="1" x14ac:dyDescent="0.3"/>
    <row r="60" s="25" customFormat="1" x14ac:dyDescent="0.3"/>
    <row r="61" s="25" customFormat="1" x14ac:dyDescent="0.3"/>
    <row r="62" s="25" customFormat="1" x14ac:dyDescent="0.3"/>
    <row r="63" s="25" customFormat="1" x14ac:dyDescent="0.3"/>
    <row r="64" s="25" customFormat="1" x14ac:dyDescent="0.3"/>
    <row r="65" s="25" customFormat="1" x14ac:dyDescent="0.3"/>
    <row r="66" s="25" customFormat="1" x14ac:dyDescent="0.3"/>
    <row r="67" s="25" customFormat="1" x14ac:dyDescent="0.3"/>
    <row r="68" s="25" customFormat="1" x14ac:dyDescent="0.3"/>
    <row r="69" s="25" customFormat="1" x14ac:dyDescent="0.3"/>
    <row r="70" s="25" customFormat="1" x14ac:dyDescent="0.3"/>
    <row r="71" s="25" customFormat="1" x14ac:dyDescent="0.3"/>
    <row r="72" s="25" customFormat="1" x14ac:dyDescent="0.3"/>
    <row r="73" s="25" customFormat="1" x14ac:dyDescent="0.3"/>
    <row r="74" s="25" customFormat="1" x14ac:dyDescent="0.3"/>
    <row r="75" s="25" customFormat="1" x14ac:dyDescent="0.3"/>
    <row r="76" s="25" customFormat="1" x14ac:dyDescent="0.3"/>
    <row r="77" s="25" customFormat="1" x14ac:dyDescent="0.3"/>
    <row r="78" s="25" customFormat="1" x14ac:dyDescent="0.3"/>
    <row r="79" s="25" customFormat="1" x14ac:dyDescent="0.3"/>
    <row r="80" s="25" customFormat="1" x14ac:dyDescent="0.3"/>
    <row r="81" s="25" customFormat="1" x14ac:dyDescent="0.3"/>
    <row r="82" s="25" customFormat="1" x14ac:dyDescent="0.3"/>
    <row r="83" s="25" customFormat="1" x14ac:dyDescent="0.3"/>
    <row r="84" s="25" customFormat="1" x14ac:dyDescent="0.3"/>
    <row r="85" s="25" customFormat="1" x14ac:dyDescent="0.3"/>
    <row r="86" s="25" customFormat="1" x14ac:dyDescent="0.3"/>
    <row r="87" s="25" customFormat="1" x14ac:dyDescent="0.3"/>
    <row r="88" s="25" customFormat="1" x14ac:dyDescent="0.3"/>
    <row r="89" s="25" customFormat="1" x14ac:dyDescent="0.3"/>
    <row r="90" s="25" customFormat="1" x14ac:dyDescent="0.3"/>
    <row r="91" s="25" customFormat="1" x14ac:dyDescent="0.3"/>
    <row r="92" s="25" customFormat="1" x14ac:dyDescent="0.3"/>
    <row r="93" s="25" customFormat="1" x14ac:dyDescent="0.3"/>
    <row r="94" s="25" customFormat="1" x14ac:dyDescent="0.3"/>
    <row r="95" s="25" customFormat="1" x14ac:dyDescent="0.3"/>
    <row r="96" s="25" customFormat="1" x14ac:dyDescent="0.3"/>
    <row r="97" s="25" customFormat="1" x14ac:dyDescent="0.3"/>
    <row r="98" s="25" customFormat="1" x14ac:dyDescent="0.3"/>
    <row r="99" s="25" customFormat="1" x14ac:dyDescent="0.3"/>
    <row r="100" s="25" customFormat="1" x14ac:dyDescent="0.3"/>
    <row r="101" s="25" customFormat="1" x14ac:dyDescent="0.3"/>
    <row r="102" s="25" customFormat="1" x14ac:dyDescent="0.3"/>
    <row r="103" s="25" customFormat="1" x14ac:dyDescent="0.3"/>
    <row r="104" s="25" customFormat="1" x14ac:dyDescent="0.3"/>
    <row r="105" s="25" customFormat="1" x14ac:dyDescent="0.3"/>
    <row r="106" s="25" customFormat="1" x14ac:dyDescent="0.3"/>
    <row r="107" s="25" customFormat="1" x14ac:dyDescent="0.3"/>
    <row r="108" s="25" customFormat="1" x14ac:dyDescent="0.3"/>
    <row r="109" s="25" customFormat="1" x14ac:dyDescent="0.3"/>
    <row r="110" s="25" customFormat="1" x14ac:dyDescent="0.3"/>
    <row r="111" s="25" customFormat="1" x14ac:dyDescent="0.3"/>
    <row r="112" s="25" customFormat="1" x14ac:dyDescent="0.3"/>
    <row r="113" s="25" customFormat="1" x14ac:dyDescent="0.3"/>
    <row r="114" s="25" customFormat="1" x14ac:dyDescent="0.3"/>
    <row r="115" s="25" customFormat="1" x14ac:dyDescent="0.3"/>
    <row r="116" s="25" customFormat="1" x14ac:dyDescent="0.3"/>
    <row r="117" s="25" customFormat="1" x14ac:dyDescent="0.3"/>
    <row r="118" s="25" customFormat="1" x14ac:dyDescent="0.3"/>
    <row r="119" s="25" customFormat="1" x14ac:dyDescent="0.3"/>
    <row r="120" s="25" customFormat="1" x14ac:dyDescent="0.3"/>
    <row r="121" s="25" customFormat="1" x14ac:dyDescent="0.3"/>
    <row r="122" s="25" customFormat="1" x14ac:dyDescent="0.3"/>
    <row r="123" s="25" customFormat="1" x14ac:dyDescent="0.3"/>
    <row r="124" s="25" customFormat="1" x14ac:dyDescent="0.3"/>
    <row r="125" s="25" customFormat="1" x14ac:dyDescent="0.3"/>
    <row r="126" s="25" customFormat="1" x14ac:dyDescent="0.3"/>
    <row r="127" s="25" customFormat="1" x14ac:dyDescent="0.3"/>
    <row r="128" s="25" customFormat="1" x14ac:dyDescent="0.3"/>
    <row r="129" s="25" customFormat="1" x14ac:dyDescent="0.3"/>
    <row r="130" s="25" customFormat="1" x14ac:dyDescent="0.3"/>
    <row r="131" s="25" customFormat="1" x14ac:dyDescent="0.3"/>
    <row r="132" s="25" customFormat="1" x14ac:dyDescent="0.3"/>
    <row r="133" s="25" customFormat="1" x14ac:dyDescent="0.3"/>
    <row r="134" s="25" customFormat="1" x14ac:dyDescent="0.3"/>
    <row r="135" s="25" customFormat="1" x14ac:dyDescent="0.3"/>
    <row r="136" s="25" customFormat="1" x14ac:dyDescent="0.3"/>
    <row r="137" s="25" customFormat="1" x14ac:dyDescent="0.3"/>
    <row r="138" s="25" customFormat="1" x14ac:dyDescent="0.3"/>
    <row r="139" s="25" customFormat="1" x14ac:dyDescent="0.3"/>
    <row r="140" s="25" customFormat="1" x14ac:dyDescent="0.3"/>
    <row r="141" s="25" customFormat="1" x14ac:dyDescent="0.3"/>
    <row r="142" s="25" customFormat="1" x14ac:dyDescent="0.3"/>
    <row r="143" s="25" customFormat="1" x14ac:dyDescent="0.3"/>
    <row r="144" s="25" customFormat="1" x14ac:dyDescent="0.3"/>
    <row r="145" s="25" customFormat="1" x14ac:dyDescent="0.3"/>
    <row r="146" s="25" customFormat="1" x14ac:dyDescent="0.3"/>
    <row r="147" s="25" customFormat="1" x14ac:dyDescent="0.3"/>
    <row r="148" s="25" customFormat="1" x14ac:dyDescent="0.3"/>
    <row r="149" s="25" customFormat="1" x14ac:dyDescent="0.3"/>
    <row r="150" s="25" customFormat="1" x14ac:dyDescent="0.3"/>
    <row r="151" s="25" customFormat="1" x14ac:dyDescent="0.3"/>
    <row r="152" s="25" customFormat="1" x14ac:dyDescent="0.3"/>
    <row r="153" s="25" customFormat="1" x14ac:dyDescent="0.3"/>
    <row r="154" s="25" customFormat="1" x14ac:dyDescent="0.3"/>
    <row r="155" s="25" customFormat="1" x14ac:dyDescent="0.3"/>
    <row r="156" s="25" customFormat="1" x14ac:dyDescent="0.3"/>
    <row r="157" s="25" customFormat="1" x14ac:dyDescent="0.3"/>
    <row r="158" s="25" customFormat="1" x14ac:dyDescent="0.3"/>
    <row r="159" s="25" customFormat="1" x14ac:dyDescent="0.3"/>
    <row r="160" s="25" customFormat="1" x14ac:dyDescent="0.3"/>
    <row r="161" s="25" customFormat="1" x14ac:dyDescent="0.3"/>
    <row r="162" s="25" customFormat="1" x14ac:dyDescent="0.3"/>
    <row r="163" s="25" customFormat="1" x14ac:dyDescent="0.3"/>
    <row r="164" s="25" customFormat="1" x14ac:dyDescent="0.3"/>
    <row r="165" s="25" customFormat="1" x14ac:dyDescent="0.3"/>
    <row r="166" s="25" customFormat="1" x14ac:dyDescent="0.3"/>
    <row r="167" s="25" customFormat="1" x14ac:dyDescent="0.3"/>
    <row r="168" s="25" customFormat="1" x14ac:dyDescent="0.3"/>
    <row r="169" s="25" customFormat="1" x14ac:dyDescent="0.3"/>
    <row r="170" s="25" customFormat="1" x14ac:dyDescent="0.3"/>
    <row r="171" s="25" customFormat="1" x14ac:dyDescent="0.3"/>
    <row r="172" s="25" customFormat="1" x14ac:dyDescent="0.3"/>
    <row r="173" s="25" customFormat="1" x14ac:dyDescent="0.3"/>
    <row r="174" s="25" customFormat="1" x14ac:dyDescent="0.3"/>
    <row r="175" s="25" customFormat="1" x14ac:dyDescent="0.3"/>
    <row r="176" s="25" customFormat="1" x14ac:dyDescent="0.3"/>
    <row r="177" s="25" customFormat="1" x14ac:dyDescent="0.3"/>
    <row r="178" s="25" customFormat="1" x14ac:dyDescent="0.3"/>
    <row r="179" s="25" customFormat="1" x14ac:dyDescent="0.3"/>
    <row r="180" s="25" customFormat="1" x14ac:dyDescent="0.3"/>
    <row r="181" s="25" customFormat="1" x14ac:dyDescent="0.3"/>
    <row r="182" s="25" customFormat="1" x14ac:dyDescent="0.3"/>
    <row r="183" s="25" customFormat="1" x14ac:dyDescent="0.3"/>
    <row r="184" s="25" customFormat="1" x14ac:dyDescent="0.3"/>
    <row r="185" s="25" customFormat="1" x14ac:dyDescent="0.3"/>
    <row r="186" s="25" customFormat="1" x14ac:dyDescent="0.3"/>
    <row r="187" s="25" customFormat="1" x14ac:dyDescent="0.3"/>
    <row r="188" s="25" customFormat="1" x14ac:dyDescent="0.3"/>
    <row r="189" s="25" customFormat="1" x14ac:dyDescent="0.3"/>
    <row r="190" s="25" customFormat="1" x14ac:dyDescent="0.3"/>
    <row r="191" s="25" customFormat="1" x14ac:dyDescent="0.3"/>
    <row r="192" s="25" customFormat="1" x14ac:dyDescent="0.3"/>
    <row r="193" s="25" customFormat="1" x14ac:dyDescent="0.3"/>
    <row r="194" s="25" customFormat="1" x14ac:dyDescent="0.3"/>
    <row r="195" s="25" customFormat="1" x14ac:dyDescent="0.3"/>
    <row r="196" s="25" customFormat="1" x14ac:dyDescent="0.3"/>
    <row r="197" s="25" customFormat="1" x14ac:dyDescent="0.3"/>
    <row r="198" s="25" customFormat="1" x14ac:dyDescent="0.3"/>
    <row r="199" s="25" customFormat="1" x14ac:dyDescent="0.3"/>
    <row r="200" s="25" customFormat="1" x14ac:dyDescent="0.3"/>
    <row r="201" s="25" customFormat="1" x14ac:dyDescent="0.3"/>
    <row r="202" s="25" customFormat="1" x14ac:dyDescent="0.3"/>
    <row r="203" s="25" customFormat="1" x14ac:dyDescent="0.3"/>
    <row r="204" s="25" customFormat="1" x14ac:dyDescent="0.3"/>
    <row r="205" s="25" customFormat="1" x14ac:dyDescent="0.3"/>
    <row r="206" s="25" customFormat="1" x14ac:dyDescent="0.3"/>
    <row r="207" s="25" customFormat="1" x14ac:dyDescent="0.3"/>
    <row r="208" s="25" customFormat="1" x14ac:dyDescent="0.3"/>
    <row r="209" s="25" customFormat="1" x14ac:dyDescent="0.3"/>
    <row r="210" s="25" customFormat="1" x14ac:dyDescent="0.3"/>
    <row r="211" s="25" customFormat="1" x14ac:dyDescent="0.3"/>
    <row r="212" s="25" customFormat="1" x14ac:dyDescent="0.3"/>
    <row r="213" s="25" customFormat="1" x14ac:dyDescent="0.3"/>
    <row r="214" s="25" customFormat="1" x14ac:dyDescent="0.3"/>
    <row r="215" s="25" customFormat="1" x14ac:dyDescent="0.3"/>
    <row r="216" s="25" customFormat="1" x14ac:dyDescent="0.3"/>
    <row r="217" s="25" customFormat="1" x14ac:dyDescent="0.3"/>
    <row r="218" s="25" customFormat="1" x14ac:dyDescent="0.3"/>
    <row r="219" s="25" customFormat="1" x14ac:dyDescent="0.3"/>
    <row r="220" s="25" customFormat="1" x14ac:dyDescent="0.3"/>
    <row r="221" s="25" customFormat="1" x14ac:dyDescent="0.3"/>
    <row r="222" s="25" customFormat="1" x14ac:dyDescent="0.3"/>
    <row r="223" s="25" customFormat="1" x14ac:dyDescent="0.3"/>
    <row r="224" s="25" customFormat="1" x14ac:dyDescent="0.3"/>
    <row r="225" s="25" customFormat="1" x14ac:dyDescent="0.3"/>
    <row r="226" s="25" customFormat="1" x14ac:dyDescent="0.3"/>
    <row r="227" s="25" customFormat="1" x14ac:dyDescent="0.3"/>
    <row r="228" s="25" customFormat="1" x14ac:dyDescent="0.3"/>
    <row r="229" s="25" customFormat="1" x14ac:dyDescent="0.3"/>
    <row r="230" s="25" customFormat="1" x14ac:dyDescent="0.3"/>
    <row r="231" s="25" customFormat="1" x14ac:dyDescent="0.3"/>
    <row r="232" s="25" customFormat="1" x14ac:dyDescent="0.3"/>
    <row r="233" s="25" customFormat="1" x14ac:dyDescent="0.3"/>
    <row r="234" s="25" customFormat="1" x14ac:dyDescent="0.3"/>
    <row r="235" s="25" customFormat="1" x14ac:dyDescent="0.3"/>
    <row r="236" s="25" customFormat="1" x14ac:dyDescent="0.3"/>
    <row r="237" s="25" customFormat="1" x14ac:dyDescent="0.3"/>
    <row r="238" s="25" customFormat="1" x14ac:dyDescent="0.3"/>
    <row r="239" s="25" customFormat="1" x14ac:dyDescent="0.3"/>
    <row r="240" s="25" customFormat="1" x14ac:dyDescent="0.3"/>
    <row r="241" s="25" customFormat="1" x14ac:dyDescent="0.3"/>
    <row r="242" s="25" customFormat="1" x14ac:dyDescent="0.3"/>
    <row r="243" s="25" customFormat="1" x14ac:dyDescent="0.3"/>
    <row r="244" s="25" customFormat="1" x14ac:dyDescent="0.3"/>
    <row r="245" s="25" customFormat="1" x14ac:dyDescent="0.3"/>
    <row r="246" s="25" customFormat="1" x14ac:dyDescent="0.3"/>
    <row r="247" s="25" customFormat="1" x14ac:dyDescent="0.3"/>
    <row r="248" s="25" customFormat="1" x14ac:dyDescent="0.3"/>
    <row r="249" s="25" customFormat="1" x14ac:dyDescent="0.3"/>
    <row r="250" s="25" customFormat="1" x14ac:dyDescent="0.3"/>
    <row r="251" s="25" customFormat="1" x14ac:dyDescent="0.3"/>
    <row r="252" s="25" customFormat="1" x14ac:dyDescent="0.3"/>
    <row r="253" s="25" customFormat="1" x14ac:dyDescent="0.3"/>
    <row r="254" s="25" customFormat="1" x14ac:dyDescent="0.3"/>
    <row r="255" s="25" customFormat="1" x14ac:dyDescent="0.3"/>
    <row r="256" s="25" customFormat="1" x14ac:dyDescent="0.3"/>
    <row r="257" s="25" customFormat="1" x14ac:dyDescent="0.3"/>
    <row r="258" s="25" customFormat="1" x14ac:dyDescent="0.3"/>
    <row r="259" s="25" customFormat="1" x14ac:dyDescent="0.3"/>
    <row r="260" s="25" customFormat="1" x14ac:dyDescent="0.3"/>
    <row r="261" s="25" customFormat="1" x14ac:dyDescent="0.3"/>
    <row r="262" s="25" customFormat="1" x14ac:dyDescent="0.3"/>
    <row r="263" s="25" customFormat="1" x14ac:dyDescent="0.3"/>
    <row r="264" s="25" customFormat="1" x14ac:dyDescent="0.3"/>
    <row r="265" s="25" customFormat="1" x14ac:dyDescent="0.3"/>
    <row r="266" s="25" customFormat="1" x14ac:dyDescent="0.3"/>
    <row r="267" s="25" customFormat="1" x14ac:dyDescent="0.3"/>
    <row r="268" s="25" customFormat="1" x14ac:dyDescent="0.3"/>
    <row r="269" s="25" customFormat="1" x14ac:dyDescent="0.3"/>
    <row r="270" s="25" customFormat="1" x14ac:dyDescent="0.3"/>
    <row r="271" s="25" customFormat="1" x14ac:dyDescent="0.3"/>
    <row r="272" s="25" customFormat="1" x14ac:dyDescent="0.3"/>
    <row r="273" s="25" customFormat="1" x14ac:dyDescent="0.3"/>
    <row r="274" s="25" customFormat="1" x14ac:dyDescent="0.3"/>
  </sheetData>
  <mergeCells count="8">
    <mergeCell ref="A18:D18"/>
    <mergeCell ref="E2:H2"/>
    <mergeCell ref="C31:E31"/>
    <mergeCell ref="I1:K1"/>
    <mergeCell ref="D1:D2"/>
    <mergeCell ref="C1:C2"/>
    <mergeCell ref="B1:B2"/>
    <mergeCell ref="A1:A2"/>
  </mergeCells>
  <hyperlinks>
    <hyperlink ref="E9" r:id="rId1" display="../../../_layouts/15/guestaccess.aspx?share=IQCKvfrE2mgaQ43ezGVft9cIAQ68NfKG8FWjfACUfnE1c9c&amp;e=QgDaPR" xr:uid="{DD427D75-6A5A-4787-B25D-DD6D8E1CF372}"/>
    <hyperlink ref="F9" r:id="rId2" display="../../../_layouts/15/guestaccess.aspx?share=IQA2nCaekXtnSahDR52lIj0CAexVaol51E7NEF9o0LBdjkI&amp;e=pjdPyM" xr:uid="{924500CB-A7B5-4450-89D5-30DDE657F311}"/>
    <hyperlink ref="G9" r:id="rId3" display="../../../_layouts/15/guestaccess.aspx?share=IQBgJOC6kHEuTKBuFxJqBNoZAddeuC0Ea0UIiQGEj9Jo06s&amp;e=rN9teV" xr:uid="{50913246-F7FB-4263-8D9D-E5D274C047F0}"/>
    <hyperlink ref="H9" r:id="rId4" display="../../../_layouts/15/guestaccess.aspx?share=IQBkenfqwYzpTYtsQmtEH9LmAfmBoO1ewzt7BeElEstQdeE&amp;e=0GO2yt" xr:uid="{6FBDFE6F-4052-4963-B788-5F22640A9179}"/>
  </hyperlinks>
  <pageMargins left="0.7" right="0.7" top="0.75" bottom="0.75" header="0.3" footer="0.3"/>
  <pageSetup orientation="portrait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5D5B6-19EE-482E-B4C9-10C62FB94661}">
  <dimension ref="A1:D7"/>
  <sheetViews>
    <sheetView workbookViewId="0">
      <selection activeCell="D18" sqref="D18"/>
    </sheetView>
  </sheetViews>
  <sheetFormatPr baseColWidth="10" defaultColWidth="11.44140625" defaultRowHeight="14.4" x14ac:dyDescent="0.3"/>
  <cols>
    <col min="2" max="2" width="54.109375" customWidth="1"/>
    <col min="3" max="3" width="24.109375" bestFit="1" customWidth="1"/>
    <col min="4" max="4" width="28.33203125" customWidth="1"/>
  </cols>
  <sheetData>
    <row r="1" spans="1:4" ht="15.6" x14ac:dyDescent="0.3">
      <c r="A1" s="1" t="s">
        <v>70</v>
      </c>
      <c r="B1" s="1" t="s">
        <v>71</v>
      </c>
      <c r="C1" s="1" t="s">
        <v>90</v>
      </c>
      <c r="D1" s="1" t="s">
        <v>95</v>
      </c>
    </row>
    <row r="2" spans="1:4" ht="31.2" x14ac:dyDescent="0.3">
      <c r="A2" s="2">
        <v>1</v>
      </c>
      <c r="B2" s="3" t="s">
        <v>83</v>
      </c>
      <c r="C2" s="15">
        <f>cotizaciones!C12</f>
        <v>71</v>
      </c>
      <c r="D2" s="4">
        <f>cotizaciones!D12</f>
        <v>28709</v>
      </c>
    </row>
    <row r="3" spans="1:4" ht="31.2" x14ac:dyDescent="0.3">
      <c r="A3" s="2">
        <v>2</v>
      </c>
      <c r="B3" s="3" t="s">
        <v>85</v>
      </c>
      <c r="C3" s="15">
        <f>cotizaciones!C13</f>
        <v>24</v>
      </c>
      <c r="D3" s="4">
        <f>cotizaciones!D13</f>
        <v>17999</v>
      </c>
    </row>
    <row r="4" spans="1:4" ht="15.6" x14ac:dyDescent="0.3">
      <c r="A4" s="2">
        <v>3</v>
      </c>
      <c r="B4" s="3" t="s">
        <v>86</v>
      </c>
      <c r="C4" s="15">
        <f>cotizaciones!C14</f>
        <v>11</v>
      </c>
      <c r="D4" s="4">
        <f>cotizaciones!D14</f>
        <v>73483</v>
      </c>
    </row>
    <row r="5" spans="1:4" ht="31.2" x14ac:dyDescent="0.3">
      <c r="A5" s="2">
        <v>4</v>
      </c>
      <c r="B5" s="3" t="s">
        <v>87</v>
      </c>
      <c r="C5" s="15">
        <f>cotizaciones!C15</f>
        <v>71</v>
      </c>
      <c r="D5" s="4">
        <f>cotizaciones!D15</f>
        <v>28709</v>
      </c>
    </row>
    <row r="6" spans="1:4" ht="15.6" x14ac:dyDescent="0.3">
      <c r="A6" s="2">
        <v>5</v>
      </c>
      <c r="B6" s="3" t="s">
        <v>88</v>
      </c>
      <c r="C6" s="15">
        <f>cotizaciones!C16</f>
        <v>24</v>
      </c>
      <c r="D6" s="4">
        <f>cotizaciones!D16</f>
        <v>17999</v>
      </c>
    </row>
    <row r="7" spans="1:4" ht="15.6" x14ac:dyDescent="0.3">
      <c r="A7" s="2">
        <v>6</v>
      </c>
      <c r="B7" s="3" t="s">
        <v>89</v>
      </c>
      <c r="C7" s="15">
        <f>cotizaciones!C17</f>
        <v>11</v>
      </c>
      <c r="D7" s="4">
        <f>cotizaciones!D17</f>
        <v>117066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SEDES</vt:lpstr>
      <vt:lpstr>Parque Automotor</vt:lpstr>
      <vt:lpstr>cotizaciones</vt:lpstr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Alexander Linares Lozano</dc:creator>
  <cp:keywords/>
  <dc:description/>
  <cp:lastModifiedBy>Manuel Alexander Linares Lozano</cp:lastModifiedBy>
  <cp:revision/>
  <dcterms:created xsi:type="dcterms:W3CDTF">2024-03-08T01:02:27Z</dcterms:created>
  <dcterms:modified xsi:type="dcterms:W3CDTF">2026-09-22T23:22:07Z</dcterms:modified>
  <cp:category/>
  <cp:contentStatus/>
</cp:coreProperties>
</file>