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30" windowWidth="19635" windowHeight="6420"/>
  </bookViews>
  <sheets>
    <sheet name="Hoja1" sheetId="1" r:id="rId1"/>
    <sheet name="Hoja2" sheetId="2" r:id="rId2"/>
    <sheet name="Hoja3" sheetId="3" r:id="rId3"/>
  </sheets>
  <calcPr calcId="144525"/>
</workbook>
</file>

<file path=xl/calcChain.xml><?xml version="1.0" encoding="utf-8"?>
<calcChain xmlns="http://schemas.openxmlformats.org/spreadsheetml/2006/main">
  <c r="Q6" i="1" l="1"/>
  <c r="L4" i="1" l="1"/>
  <c r="K4" i="1"/>
  <c r="J4" i="1"/>
  <c r="I4" i="1"/>
  <c r="H4" i="1"/>
  <c r="P4" i="1" l="1"/>
  <c r="P5" i="1" s="1"/>
  <c r="N4" i="1"/>
  <c r="Q4" i="1" s="1"/>
  <c r="Q5" i="1" s="1"/>
  <c r="P7" i="1"/>
  <c r="M4" i="1"/>
</calcChain>
</file>

<file path=xl/sharedStrings.xml><?xml version="1.0" encoding="utf-8"?>
<sst xmlns="http://schemas.openxmlformats.org/spreadsheetml/2006/main" count="25" uniqueCount="24">
  <si>
    <t>ITEM</t>
  </si>
  <si>
    <t>DESCRIPCION</t>
  </si>
  <si>
    <t xml:space="preserve">CANTIDAD </t>
  </si>
  <si>
    <t>UNIDAD DE MEDIDA</t>
  </si>
  <si>
    <t xml:space="preserve">COTIZACIONES </t>
  </si>
  <si>
    <t>ANALISIS DE PRECIO</t>
  </si>
  <si>
    <t>MINIMO</t>
  </si>
  <si>
    <t>MEDIANA</t>
  </si>
  <si>
    <t>MEDIA Geométrica</t>
  </si>
  <si>
    <t>PROMEDIO</t>
  </si>
  <si>
    <t>DESVIACION</t>
  </si>
  <si>
    <t>DISPERSION</t>
  </si>
  <si>
    <t>CRITERIO PRECIO DE REFERENCIA</t>
  </si>
  <si>
    <t>TOTAL NECESIDAD PRECIO DE REFERENCIA</t>
  </si>
  <si>
    <t>TOTAL NECESIDAD</t>
  </si>
  <si>
    <t>PRESUPUESTO ASIGNADO</t>
  </si>
  <si>
    <t>CUBRIMIENTO</t>
  </si>
  <si>
    <t>TOTAL CANTIDADES MINIMAS CON PRECIO DE REFERENCIA</t>
  </si>
  <si>
    <t>PRECIO DE REFERENCIA INCLUIDO IVA</t>
  </si>
  <si>
    <t>MES</t>
  </si>
  <si>
    <t>FUENTE 1: BOGSOFTWARE</t>
  </si>
  <si>
    <t>FUENTE 2: PRODUCT ENGINEERING SAS</t>
  </si>
  <si>
    <t>SERVICIO DE PLATAFORMA SAAS. ESPECIALIZADA PARA LA ADMINISTRACIÓN Y AUTOMATIZACIÓN DEL PROCESO DE INCORPORACIÓN FAC</t>
  </si>
  <si>
    <t>NECESIDAD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</si>
</sst>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44" fontId="2" fillId="2" borderId="1" xfId="1" applyFont="1" applyFill="1" applyBorder="1" applyAlignment="1">
      <alignment horizontal="center" vertical="center" wrapText="1"/>
    </xf>
    <xf numFmtId="44" fontId="2" fillId="2" borderId="2" xfId="1" applyFont="1" applyFill="1" applyBorder="1" applyAlignment="1">
      <alignment horizontal="center" vertical="center" wrapText="1"/>
    </xf>
    <xf numFmtId="44" fontId="2" fillId="2" borderId="3" xfId="1" applyFont="1" applyFill="1" applyBorder="1" applyAlignment="1">
      <alignment horizontal="center" vertical="center" wrapText="1"/>
    </xf>
    <xf numFmtId="44" fontId="2" fillId="4" borderId="2" xfId="1" applyFont="1" applyFill="1" applyBorder="1" applyAlignment="1">
      <alignment horizontal="center" vertical="center" wrapText="1"/>
    </xf>
    <xf numFmtId="44" fontId="2" fillId="4" borderId="3" xfId="1" applyFont="1" applyFill="1" applyBorder="1" applyAlignment="1">
      <alignment horizontal="center" vertical="center" wrapText="1"/>
    </xf>
    <xf numFmtId="44" fontId="2" fillId="2" borderId="4" xfId="1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vertical="center"/>
    </xf>
    <xf numFmtId="9" fontId="5" fillId="0" borderId="1" xfId="2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4" fontId="2" fillId="2" borderId="6" xfId="1" applyFont="1" applyFill="1" applyBorder="1" applyAlignment="1">
      <alignment horizontal="center" vertical="center" wrapText="1"/>
    </xf>
    <xf numFmtId="44" fontId="2" fillId="2" borderId="7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0" fillId="0" borderId="0" xfId="0" applyNumberFormat="1"/>
    <xf numFmtId="0" fontId="6" fillId="0" borderId="1" xfId="0" applyFont="1" applyBorder="1" applyAlignment="1">
      <alignment horizontal="center"/>
    </xf>
    <xf numFmtId="164" fontId="6" fillId="0" borderId="1" xfId="0" applyNumberFormat="1" applyFont="1" applyBorder="1" applyAlignment="1">
      <alignment vertical="center"/>
    </xf>
    <xf numFmtId="0" fontId="6" fillId="0" borderId="1" xfId="0" applyFont="1" applyBorder="1"/>
    <xf numFmtId="9" fontId="6" fillId="0" borderId="1" xfId="2" applyFont="1" applyBorder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topLeftCell="F1" workbookViewId="0">
      <selection activeCell="P4" sqref="P4"/>
    </sheetView>
  </sheetViews>
  <sheetFormatPr baseColWidth="10" defaultRowHeight="15" x14ac:dyDescent="0.25"/>
  <cols>
    <col min="1" max="1" width="5" bestFit="1" customWidth="1"/>
    <col min="2" max="2" width="40.85546875" bestFit="1" customWidth="1"/>
    <col min="3" max="3" width="10.28515625" customWidth="1"/>
    <col min="4" max="4" width="9.42578125" bestFit="1" customWidth="1"/>
    <col min="5" max="5" width="9.85546875" customWidth="1"/>
    <col min="6" max="6" width="15.140625" customWidth="1"/>
    <col min="7" max="7" width="13.42578125" customWidth="1"/>
    <col min="8" max="8" width="15.28515625" bestFit="1" customWidth="1"/>
    <col min="9" max="9" width="15.28515625" customWidth="1"/>
    <col min="10" max="10" width="16.7109375" customWidth="1"/>
    <col min="11" max="11" width="15.28515625" bestFit="1" customWidth="1"/>
    <col min="12" max="12" width="14.140625" bestFit="1" customWidth="1"/>
    <col min="13" max="13" width="11.5703125" bestFit="1" customWidth="1"/>
    <col min="14" max="14" width="15.42578125" customWidth="1"/>
    <col min="15" max="15" width="13.140625" customWidth="1"/>
    <col min="16" max="16" width="15.5703125" customWidth="1"/>
    <col min="17" max="17" width="15.85546875" customWidth="1"/>
  </cols>
  <sheetData>
    <row r="1" spans="1:17" ht="15" customHeight="1" x14ac:dyDescent="0.25">
      <c r="A1" s="1" t="s">
        <v>0</v>
      </c>
      <c r="B1" s="1" t="s">
        <v>1</v>
      </c>
      <c r="C1" s="1" t="s">
        <v>23</v>
      </c>
      <c r="D1" s="1" t="s">
        <v>2</v>
      </c>
      <c r="E1" s="1" t="s">
        <v>3</v>
      </c>
      <c r="F1" s="5" t="s">
        <v>4</v>
      </c>
      <c r="G1" s="6"/>
      <c r="H1" s="3" t="s">
        <v>5</v>
      </c>
      <c r="I1" s="4"/>
      <c r="J1" s="4"/>
      <c r="K1" s="4"/>
      <c r="L1" s="4"/>
      <c r="M1" s="4"/>
      <c r="N1" s="4"/>
      <c r="O1" s="4"/>
      <c r="P1" s="4"/>
      <c r="Q1" s="4"/>
    </row>
    <row r="2" spans="1:17" ht="33" customHeight="1" x14ac:dyDescent="0.25">
      <c r="A2" s="1"/>
      <c r="B2" s="1"/>
      <c r="C2" s="1"/>
      <c r="D2" s="1"/>
      <c r="E2" s="1"/>
      <c r="F2" s="7" t="s">
        <v>20</v>
      </c>
      <c r="G2" s="7" t="s">
        <v>21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18</v>
      </c>
      <c r="O2" s="2" t="s">
        <v>12</v>
      </c>
      <c r="P2" s="2" t="s">
        <v>13</v>
      </c>
      <c r="Q2" s="15" t="s">
        <v>17</v>
      </c>
    </row>
    <row r="3" spans="1:17" ht="28.5" customHeight="1" x14ac:dyDescent="0.25">
      <c r="A3" s="1"/>
      <c r="B3" s="1"/>
      <c r="C3" s="1"/>
      <c r="D3" s="1"/>
      <c r="E3" s="1"/>
      <c r="F3" s="3"/>
      <c r="G3" s="3"/>
      <c r="H3" s="2"/>
      <c r="I3" s="2"/>
      <c r="J3" s="2"/>
      <c r="K3" s="2"/>
      <c r="L3" s="2"/>
      <c r="M3" s="2"/>
      <c r="N3" s="2"/>
      <c r="O3" s="2"/>
      <c r="P3" s="2"/>
      <c r="Q3" s="16"/>
    </row>
    <row r="4" spans="1:17" ht="65.25" customHeight="1" x14ac:dyDescent="0.25">
      <c r="A4" s="9">
        <v>1</v>
      </c>
      <c r="B4" s="14" t="s">
        <v>22</v>
      </c>
      <c r="C4" s="17">
        <v>12</v>
      </c>
      <c r="D4" s="10">
        <v>6</v>
      </c>
      <c r="E4" s="9" t="s">
        <v>19</v>
      </c>
      <c r="F4" s="11">
        <v>30000000</v>
      </c>
      <c r="G4" s="11">
        <v>14564583</v>
      </c>
      <c r="H4" s="11">
        <f>+MIN(F4:G4)</f>
        <v>14564583</v>
      </c>
      <c r="I4" s="11">
        <f>+MEDIAN(F4:G4)</f>
        <v>22282291.5</v>
      </c>
      <c r="J4" s="11">
        <f>+GEOMEAN(F4:G4)</f>
        <v>20903049.777484626</v>
      </c>
      <c r="K4" s="11">
        <f>+AVERAGE(F4:G4)</f>
        <v>22282291.5</v>
      </c>
      <c r="L4" s="11">
        <f>+_xlfn.STDEV.P(F4:G4)</f>
        <v>7717708.5</v>
      </c>
      <c r="M4" s="12">
        <f>+L4/I4</f>
        <v>0.34636062902237857</v>
      </c>
      <c r="N4" s="11">
        <f>+K4</f>
        <v>22282291.5</v>
      </c>
      <c r="O4" s="13" t="s">
        <v>9</v>
      </c>
      <c r="P4" s="11">
        <f>+K4*C4</f>
        <v>267387498</v>
      </c>
      <c r="Q4" s="11">
        <f>+N4*D4</f>
        <v>133693749</v>
      </c>
    </row>
    <row r="5" spans="1:17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19" t="s">
        <v>14</v>
      </c>
      <c r="O5" s="19"/>
      <c r="P5" s="20">
        <f>+P4</f>
        <v>267387498</v>
      </c>
      <c r="Q5" s="20">
        <f>SUM(Q4:Q4)</f>
        <v>133693749</v>
      </c>
    </row>
    <row r="6" spans="1:17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21" t="s">
        <v>15</v>
      </c>
      <c r="O6" s="21"/>
      <c r="P6" s="20">
        <v>134379817</v>
      </c>
      <c r="Q6" s="20">
        <f>+P6</f>
        <v>134379817</v>
      </c>
    </row>
    <row r="7" spans="1:17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19" t="s">
        <v>16</v>
      </c>
      <c r="O7" s="19"/>
      <c r="P7" s="22">
        <f>+P6/P5</f>
        <v>0.50256581928897814</v>
      </c>
      <c r="Q7" s="20"/>
    </row>
    <row r="10" spans="1:17" x14ac:dyDescent="0.25">
      <c r="Q10" s="18"/>
    </row>
  </sheetData>
  <mergeCells count="21">
    <mergeCell ref="A1:A3"/>
    <mergeCell ref="B1:B3"/>
    <mergeCell ref="D1:D3"/>
    <mergeCell ref="E1:E3"/>
    <mergeCell ref="F1:G1"/>
    <mergeCell ref="F2:F3"/>
    <mergeCell ref="G2:G3"/>
    <mergeCell ref="C1:C3"/>
    <mergeCell ref="N5:O5"/>
    <mergeCell ref="N7:O7"/>
    <mergeCell ref="Q2:Q3"/>
    <mergeCell ref="H1:Q1"/>
    <mergeCell ref="H2:H3"/>
    <mergeCell ref="I2:I3"/>
    <mergeCell ref="J2:J3"/>
    <mergeCell ref="K2:K3"/>
    <mergeCell ref="L2:L3"/>
    <mergeCell ref="M2:M3"/>
    <mergeCell ref="N2:N3"/>
    <mergeCell ref="O2:O3"/>
    <mergeCell ref="P2:P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A0E2AE1F0E3994ABF904B99EEB71848" ma:contentTypeVersion="14" ma:contentTypeDescription="Crear nuevo documento." ma:contentTypeScope="" ma:versionID="2634a980d380724432ecca44be2ed8f8">
  <xsd:schema xmlns:xsd="http://www.w3.org/2001/XMLSchema" xmlns:xs="http://www.w3.org/2001/XMLSchema" xmlns:p="http://schemas.microsoft.com/office/2006/metadata/properties" xmlns:ns1="http://schemas.microsoft.com/sharepoint/v3" xmlns:ns2="2add2ae9-9ac7-4b92-a563-faf84d09f8b7" xmlns:ns3="a95545c8-ea11-4e08-a45a-87bf5a6f947e" targetNamespace="http://schemas.microsoft.com/office/2006/metadata/properties" ma:root="true" ma:fieldsID="fe4fc27b568317cd59fb999fbada5cca" ns1:_="" ns2:_="" ns3:_="">
    <xsd:import namespace="http://schemas.microsoft.com/sharepoint/v3"/>
    <xsd:import namespace="2add2ae9-9ac7-4b92-a563-faf84d09f8b7"/>
    <xsd:import namespace="a95545c8-ea11-4e08-a45a-87bf5a6f94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dd2ae9-9ac7-4b92-a563-faf84d09f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545c8-ea11-4e08-a45a-87bf5a6f947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6ef70e2-b89e-4437-8f72-8333bc7506ed}" ma:internalName="TaxCatchAll" ma:showField="CatchAllData" ma:web="a95545c8-ea11-4e08-a45a-87bf5a6f94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a95545c8-ea11-4e08-a45a-87bf5a6f947e" xsi:nil="true"/>
    <_ip_UnifiedCompliancePolicyProperties xmlns="http://schemas.microsoft.com/sharepoint/v3" xsi:nil="true"/>
    <lcf76f155ced4ddcb4097134ff3c332f xmlns="2add2ae9-9ac7-4b92-a563-faf84d09f8b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93FB9A3-C5C1-4A01-A85C-E5246E616C80}"/>
</file>

<file path=customXml/itemProps2.xml><?xml version="1.0" encoding="utf-8"?>
<ds:datastoreItem xmlns:ds="http://schemas.openxmlformats.org/officeDocument/2006/customXml" ds:itemID="{6203B2DC-E8AB-48B6-A7A5-593997F5BF7B}"/>
</file>

<file path=customXml/itemProps3.xml><?xml version="1.0" encoding="utf-8"?>
<ds:datastoreItem xmlns:ds="http://schemas.openxmlformats.org/officeDocument/2006/customXml" ds:itemID="{8FAE9D7E-81B4-4F13-BCD6-E6D68B0671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Acuña</dc:creator>
  <cp:lastModifiedBy>wilson Acuña</cp:lastModifiedBy>
  <dcterms:created xsi:type="dcterms:W3CDTF">2026-07-07T00:37:31Z</dcterms:created>
  <dcterms:modified xsi:type="dcterms:W3CDTF">2026-09-11T03:28:11Z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0x0101002A0E2AE1F0E3994ABF904B99EEB71848</vt:lpwstr>
  </property>
</Properties>
</file>