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us\Documents\1. ALCALDIA-2026\15. PROCESO - RECARGA DE EXTINTORES\"/>
    </mc:Choice>
  </mc:AlternateContent>
  <xr:revisionPtr revIDLastSave="0" documentId="13_ncr:1_{3FC6676D-96B8-44A0-9F8B-AE7F2AFBCD4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Descripción y cantidades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7" l="1"/>
  <c r="G15" i="7"/>
  <c r="K15" i="7"/>
  <c r="E20" i="7"/>
  <c r="G20" i="7"/>
  <c r="H20" i="7"/>
  <c r="K20" i="7"/>
  <c r="E36" i="7"/>
  <c r="G36" i="7"/>
  <c r="H36" i="7"/>
  <c r="K36" i="7"/>
  <c r="L23" i="7"/>
  <c r="L24" i="7"/>
  <c r="L25" i="7"/>
  <c r="L26" i="7"/>
  <c r="L27" i="7"/>
  <c r="L28" i="7"/>
  <c r="L29" i="7"/>
  <c r="L30" i="7"/>
  <c r="L31" i="7"/>
  <c r="L32" i="7"/>
  <c r="L33" i="7"/>
  <c r="L34" i="7"/>
  <c r="L35" i="7"/>
  <c r="L22" i="7"/>
  <c r="L19" i="7"/>
  <c r="L17" i="7"/>
  <c r="L9" i="7"/>
  <c r="L10" i="7"/>
  <c r="L11" i="7"/>
  <c r="L12" i="7"/>
  <c r="L13" i="7"/>
  <c r="L14" i="7"/>
  <c r="L8" i="7"/>
  <c r="L15" i="7" l="1"/>
  <c r="L20" i="7"/>
  <c r="L36" i="7"/>
  <c r="M35" i="7" l="1"/>
  <c r="N35" i="7" s="1"/>
  <c r="M34" i="7"/>
  <c r="N34" i="7" s="1"/>
  <c r="M33" i="7"/>
  <c r="N33" i="7" s="1"/>
  <c r="M32" i="7"/>
  <c r="N32" i="7" s="1"/>
  <c r="M31" i="7"/>
  <c r="N31" i="7" s="1"/>
  <c r="M30" i="7"/>
  <c r="N30" i="7" s="1"/>
  <c r="M29" i="7"/>
  <c r="N29" i="7" s="1"/>
  <c r="M28" i="7"/>
  <c r="N28" i="7" s="1"/>
  <c r="M27" i="7"/>
  <c r="N27" i="7" s="1"/>
  <c r="M26" i="7"/>
  <c r="N26" i="7" s="1"/>
  <c r="M25" i="7"/>
  <c r="N25" i="7" s="1"/>
  <c r="M24" i="7"/>
  <c r="N24" i="7" s="1"/>
  <c r="M23" i="7"/>
  <c r="N23" i="7" s="1"/>
  <c r="M22" i="7"/>
  <c r="M19" i="7"/>
  <c r="N19" i="7" s="1"/>
  <c r="M17" i="7"/>
  <c r="M14" i="7"/>
  <c r="N14" i="7" s="1"/>
  <c r="M13" i="7"/>
  <c r="N13" i="7" s="1"/>
  <c r="M12" i="7"/>
  <c r="N12" i="7" s="1"/>
  <c r="M11" i="7"/>
  <c r="N11" i="7" s="1"/>
  <c r="M10" i="7"/>
  <c r="N10" i="7" s="1"/>
  <c r="M9" i="7"/>
  <c r="N9" i="7" s="1"/>
  <c r="M8" i="7"/>
  <c r="N8" i="7" l="1"/>
  <c r="N15" i="7" s="1"/>
  <c r="M40" i="7" s="1"/>
  <c r="M15" i="7"/>
  <c r="K40" i="7" s="1"/>
  <c r="N17" i="7"/>
  <c r="N20" i="7" s="1"/>
  <c r="M41" i="7" s="1"/>
  <c r="M20" i="7"/>
  <c r="K41" i="7" s="1"/>
  <c r="N22" i="7"/>
  <c r="N36" i="7" s="1"/>
  <c r="M42" i="7" s="1"/>
  <c r="M36" i="7"/>
  <c r="K42" i="7" s="1"/>
  <c r="I8" i="7"/>
  <c r="O8" i="7" s="1"/>
  <c r="I11" i="7"/>
  <c r="O11" i="7" s="1"/>
  <c r="I13" i="7"/>
  <c r="O13" i="7" s="1"/>
  <c r="I14" i="7"/>
  <c r="O14" i="7" s="1"/>
  <c r="I17" i="7"/>
  <c r="O17" i="7" s="1"/>
  <c r="I19" i="7"/>
  <c r="O19" i="7" s="1"/>
  <c r="I24" i="7"/>
  <c r="O24" i="7" s="1"/>
  <c r="I25" i="7"/>
  <c r="O25" i="7" s="1"/>
  <c r="I26" i="7"/>
  <c r="O26" i="7" s="1"/>
  <c r="I27" i="7"/>
  <c r="O27" i="7" s="1"/>
  <c r="I28" i="7"/>
  <c r="O28" i="7" s="1"/>
  <c r="I29" i="7"/>
  <c r="O29" i="7" s="1"/>
  <c r="I30" i="7"/>
  <c r="O30" i="7" s="1"/>
  <c r="I31" i="7"/>
  <c r="O31" i="7" s="1"/>
  <c r="I33" i="7"/>
  <c r="O33" i="7" s="1"/>
  <c r="I23" i="7"/>
  <c r="O23" i="7" s="1"/>
  <c r="I35" i="7"/>
  <c r="O35" i="7" s="1"/>
  <c r="O20" i="7" l="1"/>
  <c r="M43" i="7"/>
  <c r="K43" i="7"/>
  <c r="I20" i="7"/>
  <c r="G41" i="7" s="1"/>
  <c r="O41" i="7" s="1"/>
  <c r="J28" i="7"/>
  <c r="P28" i="7" s="1"/>
  <c r="J27" i="7"/>
  <c r="P27" i="7" s="1"/>
  <c r="J26" i="7"/>
  <c r="P26" i="7" s="1"/>
  <c r="J25" i="7"/>
  <c r="P25" i="7" s="1"/>
  <c r="J24" i="7"/>
  <c r="P24" i="7" s="1"/>
  <c r="J19" i="7"/>
  <c r="P19" i="7" s="1"/>
  <c r="J35" i="7"/>
  <c r="P35" i="7" s="1"/>
  <c r="J17" i="7"/>
  <c r="P17" i="7" s="1"/>
  <c r="J23" i="7"/>
  <c r="P23" i="7" s="1"/>
  <c r="J14" i="7"/>
  <c r="P14" i="7" s="1"/>
  <c r="J33" i="7"/>
  <c r="P33" i="7" s="1"/>
  <c r="J13" i="7"/>
  <c r="P13" i="7" s="1"/>
  <c r="J31" i="7"/>
  <c r="P31" i="7" s="1"/>
  <c r="J11" i="7"/>
  <c r="P11" i="7" s="1"/>
  <c r="J30" i="7"/>
  <c r="P30" i="7" s="1"/>
  <c r="J29" i="7"/>
  <c r="P29" i="7" s="1"/>
  <c r="I22" i="7"/>
  <c r="O22" i="7" s="1"/>
  <c r="I34" i="7"/>
  <c r="O34" i="7" s="1"/>
  <c r="I32" i="7"/>
  <c r="O32" i="7" s="1"/>
  <c r="I9" i="7"/>
  <c r="O9" i="7" s="1"/>
  <c r="I10" i="7"/>
  <c r="O10" i="7" s="1"/>
  <c r="I12" i="7"/>
  <c r="O12" i="7" s="1"/>
  <c r="P20" i="7" l="1"/>
  <c r="O36" i="7"/>
  <c r="O15" i="7"/>
  <c r="I15" i="7"/>
  <c r="G40" i="7" s="1"/>
  <c r="J20" i="7"/>
  <c r="I41" i="7" s="1"/>
  <c r="P41" i="7" s="1"/>
  <c r="I36" i="7"/>
  <c r="G42" i="7" s="1"/>
  <c r="O42" i="7" s="1"/>
  <c r="J10" i="7"/>
  <c r="P10" i="7" s="1"/>
  <c r="J12" i="7"/>
  <c r="P12" i="7" s="1"/>
  <c r="J32" i="7"/>
  <c r="P32" i="7" s="1"/>
  <c r="J34" i="7"/>
  <c r="P34" i="7" s="1"/>
  <c r="J22" i="7"/>
  <c r="J9" i="7"/>
  <c r="P9" i="7" s="1"/>
  <c r="J36" i="7" l="1"/>
  <c r="I42" i="7" s="1"/>
  <c r="P22" i="7"/>
  <c r="P36" i="7" s="1"/>
  <c r="O40" i="7"/>
  <c r="O43" i="7" s="1"/>
  <c r="G43" i="7"/>
  <c r="J8" i="7"/>
  <c r="P42" i="7" l="1"/>
  <c r="J15" i="7"/>
  <c r="I40" i="7" s="1"/>
  <c r="P40" i="7" s="1"/>
  <c r="P8" i="7"/>
  <c r="P15" i="7" s="1"/>
  <c r="P43" i="7" l="1"/>
  <c r="I43" i="7"/>
</calcChain>
</file>

<file path=xl/sharedStrings.xml><?xml version="1.0" encoding="utf-8"?>
<sst xmlns="http://schemas.openxmlformats.org/spreadsheetml/2006/main" count="122" uniqueCount="75">
  <si>
    <t>Unidad</t>
  </si>
  <si>
    <t>Item</t>
  </si>
  <si>
    <t xml:space="preserve">Descripción Técnica </t>
  </si>
  <si>
    <t>Unidad de Medida</t>
  </si>
  <si>
    <t>Cantidad</t>
  </si>
  <si>
    <t>1.</t>
  </si>
  <si>
    <t>1.1</t>
  </si>
  <si>
    <t>1.2</t>
  </si>
  <si>
    <t>1.3</t>
  </si>
  <si>
    <t>1.4</t>
  </si>
  <si>
    <t>1.5</t>
  </si>
  <si>
    <t>1.6</t>
  </si>
  <si>
    <t>1.7</t>
  </si>
  <si>
    <t>2.</t>
  </si>
  <si>
    <t>2.1</t>
  </si>
  <si>
    <t>MANTENIMIENTO Y RECARGA DE EXTINTORES</t>
  </si>
  <si>
    <t>TOTAL MANTENIMIENTO Y RECARGA DE EXTINTORES</t>
  </si>
  <si>
    <t>TOTAL EXTINTORES NUEVOS</t>
  </si>
  <si>
    <t>3.1</t>
  </si>
  <si>
    <t>Valor Unitario incluido IVA y Gravamenes</t>
  </si>
  <si>
    <t>Valor Total con cantidades                            incluido IVA y Gravamenes</t>
  </si>
  <si>
    <t>Cilindro para extintor de 5 libras en lamina cold rolled</t>
  </si>
  <si>
    <t>Cilindro para extintor de 10 libras en lamina cold rolled</t>
  </si>
  <si>
    <t>Cilindro para extintor de 20 libras en lamina cold rolled</t>
  </si>
  <si>
    <t>Cilindro para extintor de 150 libras en lamina cold rolled</t>
  </si>
  <si>
    <t>Manómetro de presión interna extintor 5-10-20-30-150 libras</t>
  </si>
  <si>
    <t>Válvula m7 para extintor 5 libras</t>
  </si>
  <si>
    <t xml:space="preserve">Válvula m30 para extintor 10-20-30 libras </t>
  </si>
  <si>
    <t xml:space="preserve">Válvula para extintor satelital 150 libras </t>
  </si>
  <si>
    <t>Válvula para extintor CO2 de aleación 10-15-20 libras</t>
  </si>
  <si>
    <t xml:space="preserve">Manguera abrazadera para extintor  10-20-30 libras </t>
  </si>
  <si>
    <t>Manguera corneta para extintor CO2 10-15-20 libras</t>
  </si>
  <si>
    <t xml:space="preserve">Manguera para extintor satelital 150 libras </t>
  </si>
  <si>
    <t>Llanta trasera para extintor satelital 150 libras</t>
  </si>
  <si>
    <t xml:space="preserve">Llanta loca para extintor satelital 150 libras </t>
  </si>
  <si>
    <t>Valor Unitario</t>
  </si>
  <si>
    <t>SUMINISTRO DE REPUESTOS PARA EXTINTORES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</si>
  <si>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</si>
  <si>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</si>
  <si>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</si>
  <si>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</si>
  <si>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</si>
  <si>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</si>
  <si>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</si>
  <si>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</si>
  <si>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</si>
  <si>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</si>
  <si>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</si>
  <si>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</si>
  <si>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</si>
  <si>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 xml:space="preserve">4. </t>
  </si>
  <si>
    <t>4.</t>
  </si>
  <si>
    <t>COMPRA DE EXTINTORES TIPO K</t>
  </si>
  <si>
    <t>COMPRA DE EXTINTORES CO2</t>
  </si>
  <si>
    <t xml:space="preserve"> % IVA del valor unitario </t>
  </si>
  <si>
    <t xml:space="preserve">          ANÁLISIS DE PRECIOS   </t>
  </si>
  <si>
    <r>
      <t xml:space="preserve">A los </t>
    </r>
    <r>
      <rPr>
        <b/>
        <sz val="11"/>
        <color theme="1"/>
        <rFont val="Arial"/>
        <family val="2"/>
      </rPr>
      <t>Extintores de CO2 de 10 lbs</t>
    </r>
    <r>
      <rPr>
        <sz val="11"/>
        <color theme="1"/>
        <rFont val="Arial"/>
        <family val="2"/>
      </rPr>
      <t>, se les debe realizar inspección y  mantenimiento  sometiendolos a prueba de conductividad eléctrica en los conjuntos de manguera y accesorios de los extintores de CO2; Los que no pasen la prueba deberán ser remplazadas y los que pasen la prueba de conductividad deben tener la información registrada en una etiqueta metálica o de un material adecuado de un tamaño no inferior a 1/2pulg x 3pulg (1,3cm x7,6cm). La etiqueta debe fijarse a la manguera por un proceso que no implique uso de calor  y que incluiya la siguiente información:
(1) Año y mes de la ejecución de la prueba indicada por perforaciones.
(2) Nombre o iniciales de la persona que hace la prueba y nombre de la entidad.
Se debe realizar las inspecciones visuales para verificar el estado general de cada extintor, incluyendo su etiquetado, manguera, válvula y manómetro,  para asegurarse que esté en condiciones óptimas de funcionamiento. NFPA 10.</t>
    </r>
  </si>
  <si>
    <r>
      <t xml:space="preserve">A los </t>
    </r>
    <r>
      <rPr>
        <b/>
        <sz val="11"/>
        <color theme="1"/>
        <rFont val="Arial"/>
        <family val="2"/>
      </rPr>
      <t>Extintores de CO2 de 15 lbs</t>
    </r>
    <r>
      <rPr>
        <sz val="11"/>
        <color theme="1"/>
        <rFont val="Arial"/>
        <family val="2"/>
      </rPr>
      <t>, se les debe realizar inspección y  mantenimiento  sometiendolos a prueba de conductividad eléctrica en los conjuntos de manguera y accesorios de los extintores de CO2; Los que no pasen la prueba deberán ser remplazadas y los que pasen la prueba de conductividad deben tener la información registrada en una etiqueta metálica o de un material adecuado de un tamaño no inferior a 1/2pulg x 3pulg (1,3cm x7,6cm). La etiqueta debe fijarse a la manguera por un proceso que no implique uso de calor  y que incluiya la siguiente información:
(1) Año y mes de la ejecución de la prueba indicada por perforaciones.
(2) Nombre o iniciales de la persona que hace la prueba y nombre de la entidad.
Se debe realizar las inspecciones visuales para verificar el estado general de cada extintor, incluyendo su etiquetado, manguera, válvula y manómetro,  para asegurarse que esté en condiciones óptimas de funcionamiento. NFPA 10.</t>
    </r>
  </si>
  <si>
    <r>
      <rPr>
        <b/>
        <sz val="11"/>
        <color theme="1"/>
        <rFont val="Arial"/>
        <family val="2"/>
      </rPr>
      <t xml:space="preserve">Recargar el Extintor de H2O de 2.5 Galones </t>
    </r>
    <r>
      <rPr>
        <sz val="11"/>
        <color theme="1"/>
        <rFont val="Arial"/>
        <family val="2"/>
      </rPr>
      <t>con agua presurizada con aire, esenciales para controlar fuegos de clase A: Que involucran materiales combustibles sólidos como madera, papel, textiles y plásticos.. Ademas realizar el mantenimiento para revisar que la presión del extintor esté en el nivel adecuado; revisar el estado físico del extintor, buscando abolladuras, corrosión u otros daños que puedan afectar su rendimiento; La manguera y la boquilla para asegurarse de que estén en buenas condiciones y La etiqueta del extintor para verificar que toda la información sea clara y legible.</t>
    </r>
  </si>
  <si>
    <r>
      <rPr>
        <b/>
        <sz val="11"/>
        <color theme="1"/>
        <rFont val="Arial"/>
        <family val="2"/>
      </rPr>
      <t>Recargar el Extintor Multiproposito ABC de 5 lbs</t>
    </r>
    <r>
      <rPr>
        <sz val="11"/>
        <color theme="1"/>
        <rFont val="Arial"/>
        <family val="2"/>
      </rPr>
      <t xml:space="preserve"> con agente expulsor polvo de quimico seco presurizado con nitrogeno, apto para fuegos de la clase A-B-C. A: Solidos -B: Líquidos inflamables -C: Equipos eléctricos. </t>
    </r>
    <r>
      <rPr>
        <b/>
        <sz val="11"/>
        <color theme="1"/>
        <rFont val="Arial"/>
        <family val="2"/>
      </rPr>
      <t>Ademas realizar el mantenimiento</t>
    </r>
    <r>
      <rPr>
        <sz val="11"/>
        <color theme="1"/>
        <rFont val="Arial"/>
        <family val="2"/>
      </rPr>
      <t xml:space="preserve"> para revisar que la presión del extintor esté en el nivel adecuado; la fecha de vencimiento del agente extintor para garantizar su efectividad; revisar el estado físico del extintor, buscando abolladuras, corrosión u otros daños que puedan afectar su rendimiento; La manguera y la boquilla para asegurarse de que estén en buenas condiciones y La etiqueta del extintor para verificar que toda la información sea clara y legible.</t>
    </r>
  </si>
  <si>
    <r>
      <rPr>
        <b/>
        <sz val="11"/>
        <color theme="1"/>
        <rFont val="Arial"/>
        <family val="2"/>
      </rPr>
      <t xml:space="preserve">Recargar el Extintor Multiproposito ABC de 10 lbs </t>
    </r>
    <r>
      <rPr>
        <sz val="11"/>
        <color theme="1"/>
        <rFont val="Arial"/>
        <family val="2"/>
      </rPr>
      <t xml:space="preserve">con agente expulsor polvo de quimico seco presurizado con nitrogeno, apto para fuegos de la clase A-B-C. A: Solidos -B: Líquidos inflamables -C: Equipos eléctricos. </t>
    </r>
    <r>
      <rPr>
        <b/>
        <sz val="11"/>
        <color theme="1"/>
        <rFont val="Arial"/>
        <family val="2"/>
      </rPr>
      <t>Ademas realizar el mantenimiento</t>
    </r>
    <r>
      <rPr>
        <sz val="11"/>
        <color theme="1"/>
        <rFont val="Arial"/>
        <family val="2"/>
      </rPr>
      <t xml:space="preserve"> para revisar que la presión del extintor esté en el nivel adecuado; la fecha de vencimiento del agente extintor para garantizar su efectividad; revisar el estado físico del extintor, buscando abolladuras, corrosión u otros daños que puedan afectar su rendimiento; La manguera y la boquilla para asegurarse de que estén en buenas condiciones y La etiqueta del extintor para verificar que toda la información sea clara y legible.</t>
    </r>
  </si>
  <si>
    <r>
      <rPr>
        <b/>
        <sz val="11"/>
        <color theme="1"/>
        <rFont val="Arial"/>
        <family val="2"/>
      </rPr>
      <t xml:space="preserve">Recargar el Extintor Multiproposito ABC de 20 lbs </t>
    </r>
    <r>
      <rPr>
        <sz val="11"/>
        <color theme="1"/>
        <rFont val="Arial"/>
        <family val="2"/>
      </rPr>
      <t xml:space="preserve">con agente expulsor polvo de quimico seco presurizado con nitrogeno, apto para fuegos de la clase A-B-C. A: Solidos -B: Líquidos inflamables -C: Equipos eléctricos. </t>
    </r>
    <r>
      <rPr>
        <b/>
        <sz val="11"/>
        <color theme="1"/>
        <rFont val="Arial"/>
        <family val="2"/>
      </rPr>
      <t>Ademas realizar el mantenimiento</t>
    </r>
    <r>
      <rPr>
        <sz val="11"/>
        <color theme="1"/>
        <rFont val="Arial"/>
        <family val="2"/>
      </rPr>
      <t xml:space="preserve"> para revisar que la presión del extintor esté en el nivel adecuado; la fecha de vencimiento del agente extintor para garantizar su efectividad; revisar el estado físico del extintor, buscando abolladuras, corrosión u otros daños que puedan afectar su rendimiento; La manguera y la boquilla para asegurarse de que estén en buenas condiciones y La etiqueta del extintor para verificar que toda la información sea clara y legible.</t>
    </r>
  </si>
  <si>
    <r>
      <rPr>
        <b/>
        <sz val="11"/>
        <color theme="1"/>
        <rFont val="Arial"/>
        <family val="2"/>
      </rPr>
      <t xml:space="preserve">Recargar el Extintor Multiproposito ABC de 150 lbs </t>
    </r>
    <r>
      <rPr>
        <sz val="11"/>
        <color theme="1"/>
        <rFont val="Arial"/>
        <family val="2"/>
      </rPr>
      <t xml:space="preserve">con agente expulsor polvo de quimico seco presurizado con nitrogeno, apto para fuegos de la clase A-B-C. A: Solidos -B: Líquidos inflamables -C: Equipos eléctricos. </t>
    </r>
    <r>
      <rPr>
        <b/>
        <sz val="11"/>
        <color theme="1"/>
        <rFont val="Arial"/>
        <family val="2"/>
      </rPr>
      <t>Ademas realizar el mantenimiento</t>
    </r>
    <r>
      <rPr>
        <sz val="11"/>
        <color theme="1"/>
        <rFont val="Arial"/>
        <family val="2"/>
      </rPr>
      <t xml:space="preserve"> para revisar que la presión del extintor esté en el nivel adecuado; la fecha de vencimiento del agente extintor para garantizar su efectividad; revisar el estado físico del extintor, buscando abolladuras, corrosión u otros daños que puedan afectar su rendimiento; La manguera y la boquilla para asegurarse de que estén en buenas condiciones y La etiqueta del extintor para verificar que toda la información sea clara y legible.</t>
    </r>
  </si>
  <si>
    <r>
      <rPr>
        <b/>
        <sz val="11"/>
        <color theme="1"/>
        <rFont val="Arial"/>
        <family val="2"/>
      </rPr>
      <t>Extintor portátil de dióxido de carbono (CO₂) de 10 libras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 xml:space="preserve">Agente extintor: </t>
    </r>
    <r>
      <rPr>
        <sz val="11"/>
        <color theme="1"/>
        <rFont val="Arial"/>
        <family val="2"/>
      </rPr>
      <t xml:space="preserve">Dióxido de carbono (CO₂)
</t>
    </r>
    <r>
      <rPr>
        <b/>
        <sz val="11"/>
        <color theme="1"/>
        <rFont val="Arial"/>
        <family val="2"/>
      </rPr>
      <t xml:space="preserve">Capacidad nominal: </t>
    </r>
    <r>
      <rPr>
        <sz val="11"/>
        <color theme="1"/>
        <rFont val="Arial"/>
        <family val="2"/>
      </rPr>
      <t xml:space="preserve">10 libras (10 lb) de agente extintor
</t>
    </r>
    <r>
      <rPr>
        <b/>
        <sz val="11"/>
        <color theme="1"/>
        <rFont val="Arial"/>
        <family val="2"/>
      </rPr>
      <t>Tipo de fuego:</t>
    </r>
    <r>
      <rPr>
        <sz val="11"/>
        <color theme="1"/>
        <rFont val="Arial"/>
        <family val="2"/>
      </rPr>
      <t xml:space="preserve"> Apropiado para incendios Clase B y Clase C, de acuerdo con la certificación y clasificación del fabricante
</t>
    </r>
    <r>
      <rPr>
        <b/>
        <sz val="11"/>
        <color theme="1"/>
        <rFont val="Arial"/>
        <family val="2"/>
      </rPr>
      <t xml:space="preserve">Cilindro: </t>
    </r>
    <r>
      <rPr>
        <sz val="11"/>
        <color theme="1"/>
        <rFont val="Arial"/>
        <family val="2"/>
      </rPr>
      <t xml:space="preserve">Fabricado en material metálico de alta resistencia, diseñado y certificado para contener CO₂ a presión
</t>
    </r>
    <r>
      <rPr>
        <b/>
        <sz val="11"/>
        <color theme="1"/>
        <rFont val="Arial"/>
        <family val="2"/>
      </rPr>
      <t>Válvula:</t>
    </r>
    <r>
      <rPr>
        <sz val="11"/>
        <color theme="1"/>
        <rFont val="Arial"/>
        <family val="2"/>
      </rPr>
      <t xml:space="preserve"> Válvula de descarga de alta presión, resistente a la corrosión y apta para CO₂
</t>
    </r>
    <r>
      <rPr>
        <b/>
        <sz val="11"/>
        <color theme="1"/>
        <rFont val="Arial"/>
        <family val="2"/>
      </rPr>
      <t>Manguera / dispositivo de descarga:</t>
    </r>
    <r>
      <rPr>
        <sz val="11"/>
        <color theme="1"/>
        <rFont val="Arial"/>
        <family val="2"/>
      </rPr>
      <t xml:space="preserve"> Dotado de sistema de descarga y corneta difusora aislante, diseñado específicamente para extintores de CO₂
</t>
    </r>
    <r>
      <rPr>
        <b/>
        <sz val="11"/>
        <color theme="1"/>
        <rFont val="Arial"/>
        <family val="2"/>
      </rPr>
      <t xml:space="preserve">Seguro: </t>
    </r>
    <r>
      <rPr>
        <sz val="11"/>
        <color theme="1"/>
        <rFont val="Arial"/>
        <family val="2"/>
      </rPr>
      <t xml:space="preserve"> dispositivo de seguridad contra activación accidental, con sello de seguridad
</t>
    </r>
    <r>
      <rPr>
        <b/>
        <sz val="11"/>
        <color theme="1"/>
        <rFont val="Arial"/>
        <family val="2"/>
      </rPr>
      <t xml:space="preserve">Manija: </t>
    </r>
    <r>
      <rPr>
        <sz val="11"/>
        <color theme="1"/>
        <rFont val="Arial"/>
        <family val="2"/>
      </rPr>
      <t xml:space="preserve">Manija de transporte y accionamiento de alta resistencia
</t>
    </r>
    <r>
      <rPr>
        <b/>
        <sz val="11"/>
        <color theme="1"/>
        <rFont val="Arial"/>
        <family val="2"/>
      </rPr>
      <t xml:space="preserve">Incluye Soporte: </t>
    </r>
    <r>
      <rPr>
        <sz val="11"/>
        <color theme="1"/>
        <rFont val="Arial"/>
        <family val="2"/>
      </rPr>
      <t xml:space="preserve">Incluye soporte tipo Pedestal
</t>
    </r>
    <r>
      <rPr>
        <b/>
        <sz val="11"/>
        <color theme="1"/>
        <rFont val="Arial"/>
        <family val="2"/>
      </rPr>
      <t>Identificación:</t>
    </r>
    <r>
      <rPr>
        <sz val="11"/>
        <color theme="1"/>
        <rFont val="Arial"/>
        <family val="2"/>
      </rPr>
      <t xml:space="preserve"> Etiqueta o rótulo permanente con información sobre agente extintor, capacidad, clasificación, instrucciones de uso, advertencias y fabricante
</t>
    </r>
    <r>
      <rPr>
        <b/>
        <sz val="11"/>
        <color theme="1"/>
        <rFont val="Arial"/>
        <family val="2"/>
      </rPr>
      <t>Garantía:</t>
    </r>
    <r>
      <rPr>
        <sz val="11"/>
        <color theme="1"/>
        <rFont val="Arial"/>
        <family val="2"/>
      </rPr>
      <t xml:space="preserve"> El proveedor deberá otorgar garantía sobre el equipo y sus componentes contra defectos de fabricación, conforme a las condiciones establecidas en el proceso de contratación
</t>
    </r>
    <r>
      <rPr>
        <b/>
        <sz val="11"/>
        <color theme="1"/>
        <rFont val="Arial"/>
        <family val="2"/>
      </rPr>
      <t xml:space="preserve">Fabricación: </t>
    </r>
    <r>
      <rPr>
        <sz val="11"/>
        <color theme="1"/>
        <rFont val="Arial"/>
        <family val="2"/>
      </rPr>
      <t>NTC 2885 / NFPA 10.</t>
    </r>
  </si>
  <si>
    <r>
      <rPr>
        <b/>
        <sz val="11"/>
        <color theme="1"/>
        <rFont val="Arial"/>
        <family val="2"/>
      </rPr>
      <t>Extintor portátil para fuegos de cocina – Tipo K de 10 libras</t>
    </r>
    <r>
      <rPr>
        <sz val="11"/>
        <color theme="1"/>
        <rFont val="Arial"/>
        <family val="2"/>
      </rPr>
      <t xml:space="preserve">
</t>
    </r>
    <r>
      <rPr>
        <b/>
        <sz val="11"/>
        <color theme="1"/>
        <rFont val="Arial"/>
        <family val="2"/>
      </rPr>
      <t>Capacidad nominal:</t>
    </r>
    <r>
      <rPr>
        <sz val="11"/>
        <color theme="1"/>
        <rFont val="Arial"/>
        <family val="2"/>
      </rPr>
      <t xml:space="preserve"> 10 libras (10 lb)
</t>
    </r>
    <r>
      <rPr>
        <b/>
        <sz val="11"/>
        <color theme="1"/>
        <rFont val="Arial"/>
        <family val="2"/>
      </rPr>
      <t xml:space="preserve">Agente extintor: </t>
    </r>
    <r>
      <rPr>
        <sz val="11"/>
        <color theme="1"/>
        <rFont val="Arial"/>
        <family val="2"/>
      </rPr>
      <t xml:space="preserve">Agente químico húmedo, formulado específicamente para fuegos de aceites y grasas de cocina
</t>
    </r>
    <r>
      <rPr>
        <b/>
        <sz val="11"/>
        <color theme="1"/>
        <rFont val="Arial"/>
        <family val="2"/>
      </rPr>
      <t xml:space="preserve">Clasificación: </t>
    </r>
    <r>
      <rPr>
        <sz val="11"/>
        <color theme="1"/>
        <rFont val="Arial"/>
        <family val="2"/>
      </rPr>
      <t xml:space="preserve">Clase K, conforme a la clasificación aplicable al equipo y certificación del fabricante
</t>
    </r>
    <r>
      <rPr>
        <b/>
        <sz val="11"/>
        <color theme="1"/>
        <rFont val="Arial"/>
        <family val="2"/>
      </rPr>
      <t xml:space="preserve">Aplicación	: </t>
    </r>
    <r>
      <rPr>
        <sz val="11"/>
        <color theme="1"/>
        <rFont val="Arial"/>
        <family val="2"/>
      </rPr>
      <t xml:space="preserve">Diseñado para el control de incendios originados en aceites y grasas vegetales o animales utilizados en equipos de cocina
</t>
    </r>
    <r>
      <rPr>
        <b/>
        <sz val="11"/>
        <color theme="1"/>
        <rFont val="Arial"/>
        <family val="2"/>
      </rPr>
      <t xml:space="preserve">Cilindro: </t>
    </r>
    <r>
      <rPr>
        <sz val="11"/>
        <color theme="1"/>
        <rFont val="Arial"/>
        <family val="2"/>
      </rPr>
      <t xml:space="preserve">Fabricado en material metálico de alta resistencia, apto para las condiciones de presión y operación del equipo
</t>
    </r>
    <r>
      <rPr>
        <b/>
        <sz val="11"/>
        <color theme="1"/>
        <rFont val="Arial"/>
        <family val="2"/>
      </rPr>
      <t>Válvula:</t>
    </r>
    <r>
      <rPr>
        <sz val="11"/>
        <color theme="1"/>
        <rFont val="Arial"/>
        <family val="2"/>
      </rPr>
      <t xml:space="preserve"> Válvula de accionamiento de alta resistencia, con dispositivo de seguridad contra activación accidental
</t>
    </r>
    <r>
      <rPr>
        <b/>
        <sz val="11"/>
        <color theme="1"/>
        <rFont val="Arial"/>
        <family val="2"/>
      </rPr>
      <t xml:space="preserve">Descarga: </t>
    </r>
    <r>
      <rPr>
        <sz val="11"/>
        <color theme="1"/>
        <rFont val="Arial"/>
        <family val="2"/>
      </rPr>
      <t xml:space="preserve">Sistema de descarga mediante manguera y boquilla/difusor diseñado específicamente para la aplicación del agente químico húmedo sobre fuegos de cocina
</t>
    </r>
    <r>
      <rPr>
        <b/>
        <sz val="11"/>
        <color theme="1"/>
        <rFont val="Arial"/>
        <family val="2"/>
      </rPr>
      <t xml:space="preserve">Manguera: </t>
    </r>
    <r>
      <rPr>
        <sz val="11"/>
        <color theme="1"/>
        <rFont val="Arial"/>
        <family val="2"/>
      </rPr>
      <t xml:space="preserve">Resistente a las condiciones de operación del agente extintor y adecuada para facilitar la orientación de la descarga
</t>
    </r>
    <r>
      <rPr>
        <b/>
        <sz val="11"/>
        <color theme="1"/>
        <rFont val="Arial"/>
        <family val="2"/>
      </rPr>
      <t>Seguro:</t>
    </r>
    <r>
      <rPr>
        <sz val="11"/>
        <color theme="1"/>
        <rFont val="Arial"/>
        <family val="2"/>
      </rPr>
      <t xml:space="preserve"> Pasador de seguridad y sello de inviolabilidad que permitan verificar que el equipo no ha sido accionado
</t>
    </r>
    <r>
      <rPr>
        <b/>
        <sz val="11"/>
        <color theme="1"/>
        <rFont val="Arial"/>
        <family val="2"/>
      </rPr>
      <t>Manómetro:</t>
    </r>
    <r>
      <rPr>
        <sz val="11"/>
        <color theme="1"/>
        <rFont val="Arial"/>
        <family val="2"/>
      </rPr>
      <t xml:space="preserve"> Cuando corresponda al diseño del fabricante, deberá contar con indicador de presión que permita verificar visualmente su condición operativa
</t>
    </r>
    <r>
      <rPr>
        <b/>
        <sz val="11"/>
        <color theme="1"/>
        <rFont val="Arial"/>
        <family val="2"/>
      </rPr>
      <t xml:space="preserve">Soporte: </t>
    </r>
    <r>
      <rPr>
        <sz val="11"/>
        <color theme="1"/>
        <rFont val="Arial"/>
        <family val="2"/>
      </rPr>
      <t xml:space="preserve">Deberá incluir soporte adecuado para instalación y fijación segura del equipo en el lugar definido por la entidad
</t>
    </r>
    <r>
      <rPr>
        <b/>
        <sz val="11"/>
        <color theme="1"/>
        <rFont val="Arial"/>
        <family val="2"/>
      </rPr>
      <t xml:space="preserve">Identificación: </t>
    </r>
    <r>
      <rPr>
        <sz val="11"/>
        <color theme="1"/>
        <rFont val="Arial"/>
        <family val="2"/>
      </rPr>
      <t xml:space="preserve">Etiqueta permanente con capacidad, tipo de agente, clasificación, instrucciones de operación, advertencias, fabricante, fecha de fabricación y demás información técnica exigible
</t>
    </r>
  </si>
  <si>
    <t>TOTAL, SUMINISTRO DE REPUESTOS PARA EXTINTORES (MONTO AGOTABLE)</t>
  </si>
  <si>
    <t>PROMEDIO DE PRECIOS</t>
  </si>
  <si>
    <t>COTIZACIÓN # 1                                                                 ECOSEGURIDAD INDUSTRIAL</t>
  </si>
  <si>
    <t>2 y 3</t>
  </si>
  <si>
    <t>TOTAL, OFERTAS ECONOMICAS</t>
  </si>
  <si>
    <t>TOTAL, PRESUPUESTO OFICIAL</t>
  </si>
  <si>
    <t>TOTAL COMPRA DE NUEVOS EXTINTORES CO2  Y TIPO K</t>
  </si>
  <si>
    <t xml:space="preserve">TOTAL RECARGA Y MANTENIMIENTO DE EXTINTORES </t>
  </si>
  <si>
    <t>COTIZACIÓN # 2                                                                                     EXTING FIRE INGENIERIA CONTRA INCENDIOS SAS</t>
  </si>
  <si>
    <t>Imagen Fotografica de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</si>
</sst>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5" borderId="0" xfId="0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center" wrapText="1"/>
    </xf>
    <xf numFmtId="0" fontId="6" fillId="9" borderId="1" xfId="0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vertical="center"/>
    </xf>
    <xf numFmtId="44" fontId="4" fillId="5" borderId="1" xfId="1" applyFont="1" applyFill="1" applyBorder="1" applyAlignment="1">
      <alignment horizontal="center" vertical="center" wrapText="1"/>
    </xf>
    <xf numFmtId="44" fontId="4" fillId="8" borderId="1" xfId="1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164" fontId="5" fillId="8" borderId="1" xfId="0" applyNumberFormat="1" applyFont="1" applyFill="1" applyBorder="1" applyAlignment="1">
      <alignment horizontal="center" vertical="center" wrapText="1"/>
    </xf>
    <xf numFmtId="164" fontId="5" fillId="8" borderId="1" xfId="0" applyNumberFormat="1" applyFont="1" applyFill="1" applyBorder="1" applyAlignment="1">
      <alignment horizontal="center" vertical="center"/>
    </xf>
    <xf numFmtId="164" fontId="5" fillId="7" borderId="1" xfId="0" applyNumberFormat="1" applyFont="1" applyFill="1" applyBorder="1" applyAlignment="1">
      <alignment horizontal="center" vertical="center" wrapText="1"/>
    </xf>
    <xf numFmtId="164" fontId="5" fillId="7" borderId="1" xfId="0" applyNumberFormat="1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/>
    </xf>
    <xf numFmtId="164" fontId="5" fillId="8" borderId="1" xfId="1" applyNumberFormat="1" applyFont="1" applyFill="1" applyBorder="1" applyAlignment="1">
      <alignment horizontal="center" vertical="center"/>
    </xf>
    <xf numFmtId="164" fontId="5" fillId="7" borderId="1" xfId="1" applyNumberFormat="1" applyFont="1" applyFill="1" applyBorder="1" applyAlignment="1">
      <alignment horizontal="center" vertical="center"/>
    </xf>
    <xf numFmtId="164" fontId="5" fillId="7" borderId="0" xfId="0" applyNumberFormat="1" applyFont="1" applyFill="1" applyAlignment="1">
      <alignment horizontal="center" vertical="center"/>
    </xf>
    <xf numFmtId="164" fontId="6" fillId="9" borderId="1" xfId="0" applyNumberFormat="1" applyFont="1" applyFill="1" applyBorder="1" applyAlignment="1">
      <alignment horizontal="center" vertical="center" wrapText="1"/>
    </xf>
    <xf numFmtId="164" fontId="6" fillId="9" borderId="1" xfId="0" applyNumberFormat="1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horizontal="center" vertical="center"/>
    </xf>
    <xf numFmtId="164" fontId="6" fillId="10" borderId="1" xfId="0" applyNumberFormat="1" applyFont="1" applyFill="1" applyBorder="1" applyAlignment="1">
      <alignment horizontal="center" vertical="center" wrapText="1"/>
    </xf>
    <xf numFmtId="164" fontId="6" fillId="10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0" fontId="6" fillId="10" borderId="7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44" fontId="4" fillId="8" borderId="1" xfId="1" applyFont="1" applyFill="1" applyBorder="1" applyAlignment="1">
      <alignment horizontal="center" vertical="center" wrapText="1"/>
    </xf>
    <xf numFmtId="44" fontId="4" fillId="7" borderId="1" xfId="1" applyFont="1" applyFill="1" applyBorder="1" applyAlignment="1">
      <alignment horizontal="center" vertical="center" wrapText="1"/>
    </xf>
    <xf numFmtId="0" fontId="5" fillId="0" borderId="1" xfId="0" applyFont="1" applyBorder="1"/>
    <xf numFmtId="0" fontId="6" fillId="4" borderId="7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  <xf numFmtId="0" fontId="6" fillId="9" borderId="9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 wrapText="1"/>
    </xf>
    <xf numFmtId="0" fontId="4" fillId="9" borderId="9" xfId="0" applyFont="1" applyFill="1" applyBorder="1" applyAlignment="1">
      <alignment horizontal="center" vertical="center" wrapText="1"/>
    </xf>
    <xf numFmtId="0" fontId="6" fillId="10" borderId="7" xfId="0" applyFont="1" applyFill="1" applyBorder="1" applyAlignment="1">
      <alignment horizontal="center" vertical="center"/>
    </xf>
    <xf numFmtId="0" fontId="6" fillId="10" borderId="8" xfId="0" applyFont="1" applyFill="1" applyBorder="1" applyAlignment="1">
      <alignment horizontal="center" vertical="center"/>
    </xf>
    <xf numFmtId="0" fontId="6" fillId="10" borderId="9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4" fontId="4" fillId="5" borderId="7" xfId="1" applyFont="1" applyFill="1" applyBorder="1" applyAlignment="1">
      <alignment horizontal="center" vertical="center" wrapText="1"/>
    </xf>
    <xf numFmtId="44" fontId="4" fillId="5" borderId="9" xfId="1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164" fontId="5" fillId="8" borderId="7" xfId="0" applyNumberFormat="1" applyFont="1" applyFill="1" applyBorder="1" applyAlignment="1">
      <alignment horizontal="center" vertical="center"/>
    </xf>
    <xf numFmtId="164" fontId="5" fillId="8" borderId="9" xfId="0" applyNumberFormat="1" applyFont="1" applyFill="1" applyBorder="1" applyAlignment="1">
      <alignment horizontal="center" vertical="center"/>
    </xf>
    <xf numFmtId="164" fontId="5" fillId="7" borderId="1" xfId="0" applyNumberFormat="1" applyFont="1" applyFill="1" applyBorder="1" applyAlignment="1">
      <alignment horizontal="center" vertical="center"/>
    </xf>
    <xf numFmtId="164" fontId="5" fillId="7" borderId="7" xfId="0" applyNumberFormat="1" applyFont="1" applyFill="1" applyBorder="1" applyAlignment="1">
      <alignment horizontal="center" vertical="center"/>
    </xf>
    <xf numFmtId="164" fontId="5" fillId="7" borderId="9" xfId="0" applyNumberFormat="1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164" fontId="6" fillId="11" borderId="2" xfId="0" applyNumberFormat="1" applyFont="1" applyFill="1" applyBorder="1" applyAlignment="1">
      <alignment horizontal="center"/>
    </xf>
    <xf numFmtId="164" fontId="6" fillId="11" borderId="6" xfId="0" applyNumberFormat="1" applyFont="1" applyFill="1" applyBorder="1" applyAlignment="1">
      <alignment horizontal="center"/>
    </xf>
    <xf numFmtId="164" fontId="6" fillId="5" borderId="2" xfId="0" applyNumberFormat="1" applyFont="1" applyFill="1" applyBorder="1" applyAlignment="1">
      <alignment horizontal="center" vertical="center"/>
    </xf>
    <xf numFmtId="164" fontId="5" fillId="8" borderId="1" xfId="0" applyNumberFormat="1" applyFont="1" applyFill="1" applyBorder="1" applyAlignment="1">
      <alignment horizontal="center" vertical="center"/>
    </xf>
    <xf numFmtId="164" fontId="6" fillId="5" borderId="10" xfId="0" applyNumberFormat="1" applyFont="1" applyFill="1" applyBorder="1" applyAlignment="1">
      <alignment horizontal="center" vertical="center"/>
    </xf>
    <xf numFmtId="164" fontId="6" fillId="5" borderId="12" xfId="0" applyNumberFormat="1" applyFont="1" applyFill="1" applyBorder="1" applyAlignment="1">
      <alignment horizontal="center" vertical="center"/>
    </xf>
    <xf numFmtId="0" fontId="6" fillId="11" borderId="7" xfId="0" applyFont="1" applyFill="1" applyBorder="1" applyAlignment="1">
      <alignment horizontal="center" vertical="center"/>
    </xf>
    <xf numFmtId="0" fontId="6" fillId="11" borderId="8" xfId="0" applyFont="1" applyFill="1" applyBorder="1" applyAlignment="1">
      <alignment horizontal="center" vertical="center"/>
    </xf>
    <xf numFmtId="0" fontId="6" fillId="11" borderId="9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3">
    <dxf>
      <font>
        <b val="0"/>
        <i val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2.png"/><Relationship Id="rId18" Type="http://schemas.openxmlformats.org/officeDocument/2006/relationships/image" Target="../media/image17.png"/><Relationship Id="rId3" Type="http://schemas.openxmlformats.org/officeDocument/2006/relationships/image" Target="../media/image3.png"/><Relationship Id="rId21" Type="http://schemas.openxmlformats.org/officeDocument/2006/relationships/image" Target="../media/image20.png"/><Relationship Id="rId7" Type="http://schemas.openxmlformats.org/officeDocument/2006/relationships/image" Target="../media/image7.jpeg"/><Relationship Id="rId12" Type="http://schemas.openxmlformats.org/officeDocument/2006/relationships/image" Target="../media/image11.png"/><Relationship Id="rId17" Type="http://schemas.openxmlformats.org/officeDocument/2006/relationships/image" Target="../media/image16.png"/><Relationship Id="rId2" Type="http://schemas.openxmlformats.org/officeDocument/2006/relationships/image" Target="../media/image2.jpeg"/><Relationship Id="rId16" Type="http://schemas.openxmlformats.org/officeDocument/2006/relationships/image" Target="../media/image15.png"/><Relationship Id="rId20" Type="http://schemas.openxmlformats.org/officeDocument/2006/relationships/image" Target="../media/image19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0.png"/><Relationship Id="rId24" Type="http://schemas.openxmlformats.org/officeDocument/2006/relationships/image" Target="../media/image23.jpeg"/><Relationship Id="rId5" Type="http://schemas.openxmlformats.org/officeDocument/2006/relationships/image" Target="../media/image5.jpeg"/><Relationship Id="rId15" Type="http://schemas.openxmlformats.org/officeDocument/2006/relationships/image" Target="../media/image14.png"/><Relationship Id="rId23" Type="http://schemas.openxmlformats.org/officeDocument/2006/relationships/image" Target="../media/image22.png"/><Relationship Id="rId10" Type="http://schemas.openxmlformats.org/officeDocument/2006/relationships/image" Target="../media/image9.png"/><Relationship Id="rId19" Type="http://schemas.openxmlformats.org/officeDocument/2006/relationships/image" Target="../media/image18.png"/><Relationship Id="rId4" Type="http://schemas.openxmlformats.org/officeDocument/2006/relationships/image" Target="../media/image4.jpg"/><Relationship Id="rId9" Type="http://schemas.microsoft.com/office/2007/relationships/hdphoto" Target="../media/hdphoto1.wdp"/><Relationship Id="rId14" Type="http://schemas.openxmlformats.org/officeDocument/2006/relationships/image" Target="../media/image13.png"/><Relationship Id="rId22" Type="http://schemas.openxmlformats.org/officeDocument/2006/relationships/image" Target="../media/image2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10</xdr:row>
      <xdr:rowOff>0</xdr:rowOff>
    </xdr:from>
    <xdr:to>
      <xdr:col>6</xdr:col>
      <xdr:colOff>304800</xdr:colOff>
      <xdr:row>10</xdr:row>
      <xdr:rowOff>304800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00000000-0008-0000-01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6800850" y="2981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953904</xdr:colOff>
      <xdr:row>1</xdr:row>
      <xdr:rowOff>88461</xdr:rowOff>
    </xdr:from>
    <xdr:to>
      <xdr:col>5</xdr:col>
      <xdr:colOff>368300</xdr:colOff>
      <xdr:row>3</xdr:row>
      <xdr:rowOff>575126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683" t="13968" r="18095" b="11746"/>
        <a:stretch/>
      </xdr:blipFill>
      <xdr:spPr>
        <a:xfrm>
          <a:off x="8116704" y="558361"/>
          <a:ext cx="722496" cy="86766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10</xdr:row>
      <xdr:rowOff>0</xdr:rowOff>
    </xdr:from>
    <xdr:to>
      <xdr:col>11</xdr:col>
      <xdr:colOff>304800</xdr:colOff>
      <xdr:row>10</xdr:row>
      <xdr:rowOff>304800</xdr:rowOff>
    </xdr:to>
    <xdr:sp macro="" textlink="">
      <xdr:nvSpPr>
        <xdr:cNvPr id="10" name="AutoShape 2">
          <a:extLst>
            <a:ext uri="{FF2B5EF4-FFF2-40B4-BE49-F238E27FC236}">
              <a16:creationId xmlns:a16="http://schemas.microsoft.com/office/drawing/2014/main" id="{86CD826F-1EFD-41E1-B5D5-0F00AD0DA74E}"/>
            </a:ext>
          </a:extLst>
        </xdr:cNvPr>
        <xdr:cNvSpPr>
          <a:spLocks noChangeAspect="1" noChangeArrowheads="1"/>
        </xdr:cNvSpPr>
      </xdr:nvSpPr>
      <xdr:spPr bwMode="auto">
        <a:xfrm>
          <a:off x="8054340" y="9486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14</xdr:col>
      <xdr:colOff>0</xdr:colOff>
      <xdr:row>10</xdr:row>
      <xdr:rowOff>0</xdr:rowOff>
    </xdr:from>
    <xdr:ext cx="304800" cy="304800"/>
    <xdr:sp macro="" textlink="">
      <xdr:nvSpPr>
        <xdr:cNvPr id="11" name="AutoShape 2">
          <a:extLst>
            <a:ext uri="{FF2B5EF4-FFF2-40B4-BE49-F238E27FC236}">
              <a16:creationId xmlns:a16="http://schemas.microsoft.com/office/drawing/2014/main" id="{C7F819AC-4CCB-4AFB-8BEB-490EA4D63390}"/>
            </a:ext>
          </a:extLst>
        </xdr:cNvPr>
        <xdr:cNvSpPr>
          <a:spLocks noChangeAspect="1" noChangeArrowheads="1"/>
        </xdr:cNvSpPr>
      </xdr:nvSpPr>
      <xdr:spPr bwMode="auto">
        <a:xfrm>
          <a:off x="17995900" y="8839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10</xdr:row>
      <xdr:rowOff>0</xdr:rowOff>
    </xdr:from>
    <xdr:to>
      <xdr:col>5</xdr:col>
      <xdr:colOff>304800</xdr:colOff>
      <xdr:row>10</xdr:row>
      <xdr:rowOff>304800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349C3215-8CA8-4AD1-A15D-ECD08AB4C84F}"/>
            </a:ext>
          </a:extLst>
        </xdr:cNvPr>
        <xdr:cNvSpPr>
          <a:spLocks noChangeAspect="1" noChangeArrowheads="1"/>
        </xdr:cNvSpPr>
      </xdr:nvSpPr>
      <xdr:spPr bwMode="auto">
        <a:xfrm>
          <a:off x="11346180" y="94945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414414</xdr:colOff>
      <xdr:row>10</xdr:row>
      <xdr:rowOff>104725</xdr:rowOff>
    </xdr:from>
    <xdr:to>
      <xdr:col>5</xdr:col>
      <xdr:colOff>2924832</xdr:colOff>
      <xdr:row>10</xdr:row>
      <xdr:rowOff>1454727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7354B53-4066-401E-B7FD-D7B592427C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56714" y="9871025"/>
          <a:ext cx="2510418" cy="1350002"/>
        </a:xfrm>
        <a:prstGeom prst="rect">
          <a:avLst/>
        </a:prstGeom>
      </xdr:spPr>
    </xdr:pic>
    <xdr:clientData/>
  </xdr:twoCellAnchor>
  <xdr:twoCellAnchor editAs="oneCell">
    <xdr:from>
      <xdr:col>5</xdr:col>
      <xdr:colOff>876300</xdr:colOff>
      <xdr:row>11</xdr:row>
      <xdr:rowOff>211078</xdr:rowOff>
    </xdr:from>
    <xdr:to>
      <xdr:col>5</xdr:col>
      <xdr:colOff>2400300</xdr:colOff>
      <xdr:row>11</xdr:row>
      <xdr:rowOff>1565564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07C5A91-F8F3-4BA9-B3BE-26AB97F09B6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885" r="23941"/>
        <a:stretch>
          <a:fillRect/>
        </a:stretch>
      </xdr:blipFill>
      <xdr:spPr>
        <a:xfrm>
          <a:off x="9347200" y="11641078"/>
          <a:ext cx="1524000" cy="1354486"/>
        </a:xfrm>
        <a:prstGeom prst="rect">
          <a:avLst/>
        </a:prstGeom>
      </xdr:spPr>
    </xdr:pic>
    <xdr:clientData/>
  </xdr:twoCellAnchor>
  <xdr:twoCellAnchor editAs="oneCell">
    <xdr:from>
      <xdr:col>5</xdr:col>
      <xdr:colOff>96585</xdr:colOff>
      <xdr:row>12</xdr:row>
      <xdr:rowOff>176092</xdr:rowOff>
    </xdr:from>
    <xdr:to>
      <xdr:col>5</xdr:col>
      <xdr:colOff>2927622</xdr:colOff>
      <xdr:row>12</xdr:row>
      <xdr:rowOff>1455965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55B9AFC-2FBA-4A99-8CEF-80E83899D0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38885" y="13295192"/>
          <a:ext cx="2831037" cy="1279873"/>
        </a:xfrm>
        <a:prstGeom prst="rect">
          <a:avLst/>
        </a:prstGeom>
      </xdr:spPr>
    </xdr:pic>
    <xdr:clientData/>
  </xdr:twoCellAnchor>
  <xdr:twoCellAnchor editAs="oneCell">
    <xdr:from>
      <xdr:col>5</xdr:col>
      <xdr:colOff>24653</xdr:colOff>
      <xdr:row>13</xdr:row>
      <xdr:rowOff>91887</xdr:rowOff>
    </xdr:from>
    <xdr:to>
      <xdr:col>5</xdr:col>
      <xdr:colOff>2867961</xdr:colOff>
      <xdr:row>13</xdr:row>
      <xdr:rowOff>1473200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7A78825-1F76-4DA0-AB14-2EF7C5DD4AF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1111"/>
        <a:stretch/>
      </xdr:blipFill>
      <xdr:spPr>
        <a:xfrm>
          <a:off x="8495553" y="14823887"/>
          <a:ext cx="2843308" cy="1381313"/>
        </a:xfrm>
        <a:prstGeom prst="rect">
          <a:avLst/>
        </a:prstGeom>
      </xdr:spPr>
    </xdr:pic>
    <xdr:clientData/>
  </xdr:twoCellAnchor>
  <xdr:twoCellAnchor editAs="oneCell">
    <xdr:from>
      <xdr:col>5</xdr:col>
      <xdr:colOff>495300</xdr:colOff>
      <xdr:row>7</xdr:row>
      <xdr:rowOff>478652</xdr:rowOff>
    </xdr:from>
    <xdr:to>
      <xdr:col>5</xdr:col>
      <xdr:colOff>2514600</xdr:colOff>
      <xdr:row>7</xdr:row>
      <xdr:rowOff>2209800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D7EDA85A-9A21-4F61-B526-5B3FA1E9B2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26" r="11045"/>
        <a:stretch>
          <a:fillRect/>
        </a:stretch>
      </xdr:blipFill>
      <xdr:spPr>
        <a:xfrm>
          <a:off x="8966200" y="3717152"/>
          <a:ext cx="2019300" cy="1731148"/>
        </a:xfrm>
        <a:prstGeom prst="rect">
          <a:avLst/>
        </a:prstGeom>
      </xdr:spPr>
    </xdr:pic>
    <xdr:clientData/>
  </xdr:twoCellAnchor>
  <xdr:twoCellAnchor editAs="oneCell">
    <xdr:from>
      <xdr:col>5</xdr:col>
      <xdr:colOff>584200</xdr:colOff>
      <xdr:row>8</xdr:row>
      <xdr:rowOff>406400</xdr:rowOff>
    </xdr:from>
    <xdr:to>
      <xdr:col>5</xdr:col>
      <xdr:colOff>2578100</xdr:colOff>
      <xdr:row>8</xdr:row>
      <xdr:rowOff>1854200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1830ACAD-0A39-4640-A0B8-88026E7A5E2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40" t="7626" r="7290" b="3881"/>
        <a:stretch>
          <a:fillRect/>
        </a:stretch>
      </xdr:blipFill>
      <xdr:spPr>
        <a:xfrm>
          <a:off x="9055100" y="6146800"/>
          <a:ext cx="1993900" cy="1447800"/>
        </a:xfrm>
        <a:prstGeom prst="rect">
          <a:avLst/>
        </a:prstGeom>
      </xdr:spPr>
    </xdr:pic>
    <xdr:clientData/>
  </xdr:twoCellAnchor>
  <xdr:twoCellAnchor editAs="oneCell">
    <xdr:from>
      <xdr:col>5</xdr:col>
      <xdr:colOff>656664</xdr:colOff>
      <xdr:row>9</xdr:row>
      <xdr:rowOff>88900</xdr:rowOff>
    </xdr:from>
    <xdr:to>
      <xdr:col>5</xdr:col>
      <xdr:colOff>2410306</xdr:colOff>
      <xdr:row>9</xdr:row>
      <xdr:rowOff>1600200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8718BA39-1956-4FB4-A03B-C979A611942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3612" t="3030" r="21244"/>
        <a:stretch/>
      </xdr:blipFill>
      <xdr:spPr>
        <a:xfrm>
          <a:off x="9127564" y="8140700"/>
          <a:ext cx="1753642" cy="1511300"/>
        </a:xfrm>
        <a:prstGeom prst="rect">
          <a:avLst/>
        </a:prstGeom>
      </xdr:spPr>
    </xdr:pic>
    <xdr:clientData/>
  </xdr:twoCellAnchor>
  <xdr:twoCellAnchor editAs="oneCell">
    <xdr:from>
      <xdr:col>5</xdr:col>
      <xdr:colOff>270248</xdr:colOff>
      <xdr:row>21</xdr:row>
      <xdr:rowOff>61819</xdr:rowOff>
    </xdr:from>
    <xdr:to>
      <xdr:col>5</xdr:col>
      <xdr:colOff>2835013</xdr:colOff>
      <xdr:row>21</xdr:row>
      <xdr:rowOff>1548874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AF2CA3CC-CB44-4F19-BF57-D0D102AE0B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512548" y="26820719"/>
          <a:ext cx="2564765" cy="1487055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285751</xdr:colOff>
      <xdr:row>22</xdr:row>
      <xdr:rowOff>25401</xdr:rowOff>
    </xdr:from>
    <xdr:to>
      <xdr:col>5</xdr:col>
      <xdr:colOff>2902999</xdr:colOff>
      <xdr:row>22</xdr:row>
      <xdr:rowOff>1639208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281ACD25-D612-4796-B8EC-2130794B13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8756651" y="28549601"/>
          <a:ext cx="2617248" cy="1613807"/>
        </a:xfrm>
        <a:prstGeom prst="rect">
          <a:avLst/>
        </a:prstGeom>
      </xdr:spPr>
    </xdr:pic>
    <xdr:clientData/>
  </xdr:twoCellAnchor>
  <xdr:twoCellAnchor editAs="oneCell">
    <xdr:from>
      <xdr:col>5</xdr:col>
      <xdr:colOff>311150</xdr:colOff>
      <xdr:row>23</xdr:row>
      <xdr:rowOff>88900</xdr:rowOff>
    </xdr:from>
    <xdr:to>
      <xdr:col>5</xdr:col>
      <xdr:colOff>2724359</xdr:colOff>
      <xdr:row>23</xdr:row>
      <xdr:rowOff>1574800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F193495-6049-44D2-9838-29C60C86C9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8782050" y="30378400"/>
          <a:ext cx="2413209" cy="1485900"/>
        </a:xfrm>
        <a:prstGeom prst="rect">
          <a:avLst/>
        </a:prstGeom>
      </xdr:spPr>
    </xdr:pic>
    <xdr:clientData/>
  </xdr:twoCellAnchor>
  <xdr:twoCellAnchor editAs="oneCell">
    <xdr:from>
      <xdr:col>5</xdr:col>
      <xdr:colOff>114301</xdr:colOff>
      <xdr:row>25</xdr:row>
      <xdr:rowOff>333375</xdr:rowOff>
    </xdr:from>
    <xdr:to>
      <xdr:col>5</xdr:col>
      <xdr:colOff>2733292</xdr:colOff>
      <xdr:row>25</xdr:row>
      <xdr:rowOff>1257300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9175FC6E-DF91-4151-8846-E1BCD43FF3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585201" y="34153475"/>
          <a:ext cx="2618991" cy="923925"/>
        </a:xfrm>
        <a:prstGeom prst="rect">
          <a:avLst/>
        </a:prstGeom>
      </xdr:spPr>
    </xdr:pic>
    <xdr:clientData/>
  </xdr:twoCellAnchor>
  <xdr:twoCellAnchor editAs="oneCell">
    <xdr:from>
      <xdr:col>5</xdr:col>
      <xdr:colOff>78992</xdr:colOff>
      <xdr:row>24</xdr:row>
      <xdr:rowOff>133350</xdr:rowOff>
    </xdr:from>
    <xdr:to>
      <xdr:col>5</xdr:col>
      <xdr:colOff>2669540</xdr:colOff>
      <xdr:row>24</xdr:row>
      <xdr:rowOff>1409700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37FFB366-6670-4721-9002-71557B4C87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8549892" y="32619950"/>
          <a:ext cx="2590548" cy="1276350"/>
        </a:xfrm>
        <a:prstGeom prst="rect">
          <a:avLst/>
        </a:prstGeom>
      </xdr:spPr>
    </xdr:pic>
    <xdr:clientData/>
  </xdr:twoCellAnchor>
  <xdr:twoCellAnchor editAs="oneCell">
    <xdr:from>
      <xdr:col>5</xdr:col>
      <xdr:colOff>242420</xdr:colOff>
      <xdr:row>28</xdr:row>
      <xdr:rowOff>47812</xdr:rowOff>
    </xdr:from>
    <xdr:to>
      <xdr:col>5</xdr:col>
      <xdr:colOff>2884972</xdr:colOff>
      <xdr:row>28</xdr:row>
      <xdr:rowOff>1658148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D7F195FE-561B-49C9-8797-A725D3368B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484720" y="39163812"/>
          <a:ext cx="2642552" cy="1610336"/>
        </a:xfrm>
        <a:prstGeom prst="rect">
          <a:avLst/>
        </a:prstGeom>
      </xdr:spPr>
    </xdr:pic>
    <xdr:clientData/>
  </xdr:twoCellAnchor>
  <xdr:twoCellAnchor editAs="oneCell">
    <xdr:from>
      <xdr:col>5</xdr:col>
      <xdr:colOff>219075</xdr:colOff>
      <xdr:row>29</xdr:row>
      <xdr:rowOff>95251</xdr:rowOff>
    </xdr:from>
    <xdr:to>
      <xdr:col>5</xdr:col>
      <xdr:colOff>2971800</xdr:colOff>
      <xdr:row>29</xdr:row>
      <xdr:rowOff>1543487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378ADA19-B482-45E5-AC31-822C82F394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8461375" y="40976551"/>
          <a:ext cx="2752725" cy="1448236"/>
        </a:xfrm>
        <a:prstGeom prst="rect">
          <a:avLst/>
        </a:prstGeom>
      </xdr:spPr>
    </xdr:pic>
    <xdr:clientData/>
  </xdr:twoCellAnchor>
  <xdr:twoCellAnchor editAs="oneCell">
    <xdr:from>
      <xdr:col>5</xdr:col>
      <xdr:colOff>313765</xdr:colOff>
      <xdr:row>27</xdr:row>
      <xdr:rowOff>210297</xdr:rowOff>
    </xdr:from>
    <xdr:to>
      <xdr:col>5</xdr:col>
      <xdr:colOff>2809240</xdr:colOff>
      <xdr:row>27</xdr:row>
      <xdr:rowOff>1333500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35518BCA-CCB8-4838-9EF7-F2CFAFB64E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8556065" y="37560997"/>
          <a:ext cx="2495475" cy="1123203"/>
        </a:xfrm>
        <a:prstGeom prst="rect">
          <a:avLst/>
        </a:prstGeom>
      </xdr:spPr>
    </xdr:pic>
    <xdr:clientData/>
  </xdr:twoCellAnchor>
  <xdr:twoCellAnchor editAs="oneCell">
    <xdr:from>
      <xdr:col>5</xdr:col>
      <xdr:colOff>203201</xdr:colOff>
      <xdr:row>26</xdr:row>
      <xdr:rowOff>231775</xdr:rowOff>
    </xdr:from>
    <xdr:to>
      <xdr:col>5</xdr:col>
      <xdr:colOff>2847633</xdr:colOff>
      <xdr:row>26</xdr:row>
      <xdr:rowOff>1358900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0A3F4617-A338-4615-9F4A-CC4940F6AC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8445501" y="35817175"/>
          <a:ext cx="2644432" cy="1127125"/>
        </a:xfrm>
        <a:prstGeom prst="rect">
          <a:avLst/>
        </a:prstGeom>
      </xdr:spPr>
    </xdr:pic>
    <xdr:clientData/>
  </xdr:twoCellAnchor>
  <xdr:twoCellAnchor editAs="oneCell">
    <xdr:from>
      <xdr:col>5</xdr:col>
      <xdr:colOff>293782</xdr:colOff>
      <xdr:row>34</xdr:row>
      <xdr:rowOff>408081</xdr:rowOff>
    </xdr:from>
    <xdr:to>
      <xdr:col>5</xdr:col>
      <xdr:colOff>2636418</xdr:colOff>
      <xdr:row>34</xdr:row>
      <xdr:rowOff>1549400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A3E58B64-BD2D-4372-8061-B0ACF9EB9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536082" y="50115881"/>
          <a:ext cx="2342636" cy="1141319"/>
        </a:xfrm>
        <a:prstGeom prst="rect">
          <a:avLst/>
        </a:prstGeom>
      </xdr:spPr>
    </xdr:pic>
    <xdr:clientData/>
  </xdr:twoCellAnchor>
  <xdr:twoCellAnchor editAs="oneCell">
    <xdr:from>
      <xdr:col>5</xdr:col>
      <xdr:colOff>412750</xdr:colOff>
      <xdr:row>33</xdr:row>
      <xdr:rowOff>346075</xdr:rowOff>
    </xdr:from>
    <xdr:to>
      <xdr:col>5</xdr:col>
      <xdr:colOff>2604431</xdr:colOff>
      <xdr:row>33</xdr:row>
      <xdr:rowOff>1320800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D9931689-5776-468A-BC98-902A000689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8655050" y="48288575"/>
          <a:ext cx="2191681" cy="974725"/>
        </a:xfrm>
        <a:prstGeom prst="rect">
          <a:avLst/>
        </a:prstGeom>
      </xdr:spPr>
    </xdr:pic>
    <xdr:clientData/>
  </xdr:twoCellAnchor>
  <xdr:twoCellAnchor editAs="oneCell">
    <xdr:from>
      <xdr:col>5</xdr:col>
      <xdr:colOff>371476</xdr:colOff>
      <xdr:row>32</xdr:row>
      <xdr:rowOff>133350</xdr:rowOff>
    </xdr:from>
    <xdr:to>
      <xdr:col>5</xdr:col>
      <xdr:colOff>2845668</xdr:colOff>
      <xdr:row>32</xdr:row>
      <xdr:rowOff>1524000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ED58CBBB-A890-4DB6-9327-8223D415AC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8613776" y="46310550"/>
          <a:ext cx="2474192" cy="1390650"/>
        </a:xfrm>
        <a:prstGeom prst="rect">
          <a:avLst/>
        </a:prstGeom>
      </xdr:spPr>
    </xdr:pic>
    <xdr:clientData/>
  </xdr:twoCellAnchor>
  <xdr:twoCellAnchor editAs="oneCell">
    <xdr:from>
      <xdr:col>5</xdr:col>
      <xdr:colOff>288925</xdr:colOff>
      <xdr:row>31</xdr:row>
      <xdr:rowOff>319928</xdr:rowOff>
    </xdr:from>
    <xdr:to>
      <xdr:col>5</xdr:col>
      <xdr:colOff>2616200</xdr:colOff>
      <xdr:row>31</xdr:row>
      <xdr:rowOff>1371643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639328D5-4259-4CBA-9621-27BD81D421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8531225" y="44731828"/>
          <a:ext cx="2327275" cy="1051715"/>
        </a:xfrm>
        <a:prstGeom prst="rect">
          <a:avLst/>
        </a:prstGeom>
      </xdr:spPr>
    </xdr:pic>
    <xdr:clientData/>
  </xdr:twoCellAnchor>
  <xdr:twoCellAnchor editAs="oneCell">
    <xdr:from>
      <xdr:col>5</xdr:col>
      <xdr:colOff>78442</xdr:colOff>
      <xdr:row>30</xdr:row>
      <xdr:rowOff>279587</xdr:rowOff>
    </xdr:from>
    <xdr:to>
      <xdr:col>5</xdr:col>
      <xdr:colOff>2847444</xdr:colOff>
      <xdr:row>30</xdr:row>
      <xdr:rowOff>1358900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5C42FD5B-8AE5-4054-A61B-1C44D89048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8320742" y="42926187"/>
          <a:ext cx="2769002" cy="1079313"/>
        </a:xfrm>
        <a:prstGeom prst="rect">
          <a:avLst/>
        </a:prstGeom>
      </xdr:spPr>
    </xdr:pic>
    <xdr:clientData/>
  </xdr:twoCellAnchor>
  <xdr:twoCellAnchor editAs="oneCell">
    <xdr:from>
      <xdr:col>5</xdr:col>
      <xdr:colOff>153554</xdr:colOff>
      <xdr:row>16</xdr:row>
      <xdr:rowOff>386775</xdr:rowOff>
    </xdr:from>
    <xdr:to>
      <xdr:col>5</xdr:col>
      <xdr:colOff>2886541</xdr:colOff>
      <xdr:row>16</xdr:row>
      <xdr:rowOff>2730500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83B0BB02-0E47-4027-A5C3-4C8EC25E0A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8624454" y="17684175"/>
          <a:ext cx="2732987" cy="2343725"/>
        </a:xfrm>
        <a:prstGeom prst="rect">
          <a:avLst/>
        </a:prstGeom>
      </xdr:spPr>
    </xdr:pic>
    <xdr:clientData/>
  </xdr:twoCellAnchor>
  <xdr:twoCellAnchor editAs="oneCell">
    <xdr:from>
      <xdr:col>5</xdr:col>
      <xdr:colOff>660399</xdr:colOff>
      <xdr:row>18</xdr:row>
      <xdr:rowOff>606137</xdr:rowOff>
    </xdr:from>
    <xdr:to>
      <xdr:col>5</xdr:col>
      <xdr:colOff>2352786</xdr:colOff>
      <xdr:row>18</xdr:row>
      <xdr:rowOff>3949700</xdr:rowOff>
    </xdr:to>
    <xdr:pic>
      <xdr:nvPicPr>
        <xdr:cNvPr id="28" name="Imagen 27" descr="Recarga - Extintor tipo K 2.5 Galones">
          <a:extLst>
            <a:ext uri="{FF2B5EF4-FFF2-40B4-BE49-F238E27FC236}">
              <a16:creationId xmlns:a16="http://schemas.microsoft.com/office/drawing/2014/main" id="{5CAC30C1-B22D-4745-A1CF-9BF42BF15C6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802" t="-1356" r="23788" b="1356"/>
        <a:stretch>
          <a:fillRect/>
        </a:stretch>
      </xdr:blipFill>
      <xdr:spPr bwMode="auto">
        <a:xfrm>
          <a:off x="9131299" y="22119937"/>
          <a:ext cx="1692387" cy="33435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45"/>
  <sheetViews>
    <sheetView showGridLines="0" tabSelected="1" topLeftCell="C34" zoomScale="60" zoomScaleNormal="60" workbookViewId="0">
      <selection activeCell="O53" sqref="O53"/>
    </sheetView>
  </sheetViews>
  <sheetFormatPr baseColWidth="10" defaultRowHeight="14.4" x14ac:dyDescent="0.3"/>
  <cols>
    <col min="1" max="1" width="2.44140625" customWidth="1"/>
    <col min="2" max="2" width="6" customWidth="1"/>
    <col min="3" max="3" width="82" style="2" customWidth="1"/>
    <col min="4" max="4" width="14" customWidth="1"/>
    <col min="5" max="5" width="19" customWidth="1"/>
    <col min="6" max="6" width="43.6640625" customWidth="1"/>
    <col min="7" max="7" width="18.77734375" customWidth="1"/>
    <col min="8" max="9" width="18.6640625" customWidth="1"/>
    <col min="10" max="10" width="24.21875" customWidth="1"/>
    <col min="11" max="11" width="18.77734375" hidden="1" customWidth="1"/>
    <col min="12" max="12" width="21.109375" customWidth="1"/>
    <col min="13" max="13" width="18.6640625" customWidth="1"/>
    <col min="14" max="14" width="19.77734375" customWidth="1"/>
    <col min="15" max="15" width="17.88671875" customWidth="1"/>
    <col min="16" max="16" width="18.77734375" customWidth="1"/>
  </cols>
  <sheetData>
    <row r="1" spans="2:16" ht="37.200000000000003" customHeight="1" x14ac:dyDescent="0.3"/>
    <row r="2" spans="2:16" ht="15" customHeight="1" x14ac:dyDescent="0.3">
      <c r="B2" s="67" t="s">
        <v>55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9"/>
    </row>
    <row r="3" spans="2:16" ht="15" customHeight="1" x14ac:dyDescent="0.3">
      <c r="B3" s="70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2"/>
    </row>
    <row r="4" spans="2:16" ht="45.6" customHeight="1" x14ac:dyDescent="0.3">
      <c r="B4" s="73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5"/>
    </row>
    <row r="5" spans="2:16" ht="41.4" customHeight="1" x14ac:dyDescent="0.3">
      <c r="B5" s="21" t="s">
        <v>5</v>
      </c>
      <c r="C5" s="87" t="s">
        <v>15</v>
      </c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</row>
    <row r="6" spans="2:16" ht="43.2" customHeight="1" x14ac:dyDescent="0.3">
      <c r="B6" s="61" t="s">
        <v>1</v>
      </c>
      <c r="C6" s="76" t="s">
        <v>2</v>
      </c>
      <c r="D6" s="81" t="s">
        <v>3</v>
      </c>
      <c r="E6" s="81" t="s">
        <v>4</v>
      </c>
      <c r="F6" s="81" t="s">
        <v>74</v>
      </c>
      <c r="G6" s="78" t="s">
        <v>67</v>
      </c>
      <c r="H6" s="79"/>
      <c r="I6" s="79"/>
      <c r="J6" s="80"/>
      <c r="K6" s="82" t="s">
        <v>73</v>
      </c>
      <c r="L6" s="83"/>
      <c r="M6" s="83"/>
      <c r="N6" s="84"/>
      <c r="O6" s="85" t="s">
        <v>66</v>
      </c>
      <c r="P6" s="86"/>
    </row>
    <row r="7" spans="2:16" ht="57.6" customHeight="1" x14ac:dyDescent="0.3">
      <c r="B7" s="62"/>
      <c r="C7" s="77"/>
      <c r="D7" s="81"/>
      <c r="E7" s="81"/>
      <c r="F7" s="81"/>
      <c r="G7" s="20" t="s">
        <v>35</v>
      </c>
      <c r="H7" s="20" t="s">
        <v>54</v>
      </c>
      <c r="I7" s="45" t="s">
        <v>19</v>
      </c>
      <c r="J7" s="45" t="s">
        <v>20</v>
      </c>
      <c r="K7" s="46" t="s">
        <v>35</v>
      </c>
      <c r="L7" s="46" t="s">
        <v>54</v>
      </c>
      <c r="M7" s="46" t="s">
        <v>19</v>
      </c>
      <c r="N7" s="46" t="s">
        <v>20</v>
      </c>
      <c r="O7" s="19" t="s">
        <v>19</v>
      </c>
      <c r="P7" s="19" t="s">
        <v>20</v>
      </c>
    </row>
    <row r="8" spans="2:16" ht="197.25" customHeight="1" x14ac:dyDescent="0.3">
      <c r="B8" s="7" t="s">
        <v>6</v>
      </c>
      <c r="C8" s="8" t="s">
        <v>56</v>
      </c>
      <c r="D8" s="9" t="s">
        <v>0</v>
      </c>
      <c r="E8" s="7">
        <v>49</v>
      </c>
      <c r="F8" s="47"/>
      <c r="G8" s="30">
        <v>36471.120000000003</v>
      </c>
      <c r="H8" s="23">
        <v>0</v>
      </c>
      <c r="I8" s="24">
        <f>G8+H8</f>
        <v>36471.120000000003</v>
      </c>
      <c r="J8" s="24">
        <f t="shared" ref="J8:J14" si="0">I8*E8</f>
        <v>1787084.8800000001</v>
      </c>
      <c r="K8" s="31">
        <v>37600</v>
      </c>
      <c r="L8" s="25">
        <f>K8*0.19</f>
        <v>7144</v>
      </c>
      <c r="M8" s="26">
        <f>K8+L8</f>
        <v>44744</v>
      </c>
      <c r="N8" s="26">
        <f t="shared" ref="N8:N14" si="1">M8*E8</f>
        <v>2192456</v>
      </c>
      <c r="O8" s="27">
        <f>AVERAGE(I8,M8)</f>
        <v>40607.56</v>
      </c>
      <c r="P8" s="27">
        <f>AVERAGE(J8,N8)</f>
        <v>1989770.44</v>
      </c>
    </row>
    <row r="9" spans="2:16" ht="189" customHeight="1" x14ac:dyDescent="0.3">
      <c r="B9" s="7" t="s">
        <v>7</v>
      </c>
      <c r="C9" s="8" t="s">
        <v>57</v>
      </c>
      <c r="D9" s="9" t="s">
        <v>0</v>
      </c>
      <c r="E9" s="7">
        <v>3</v>
      </c>
      <c r="F9" s="47"/>
      <c r="G9" s="30">
        <v>43765.82</v>
      </c>
      <c r="H9" s="23">
        <v>0</v>
      </c>
      <c r="I9" s="24">
        <f>G9+H9</f>
        <v>43765.82</v>
      </c>
      <c r="J9" s="24">
        <f t="shared" si="0"/>
        <v>131297.46</v>
      </c>
      <c r="K9" s="31">
        <v>52854</v>
      </c>
      <c r="L9" s="25">
        <f t="shared" ref="L9:L14" si="2">K9*0.19</f>
        <v>10042.26</v>
      </c>
      <c r="M9" s="26">
        <f>K9+L9</f>
        <v>62896.26</v>
      </c>
      <c r="N9" s="26">
        <f t="shared" si="1"/>
        <v>188688.78</v>
      </c>
      <c r="O9" s="27">
        <f t="shared" ref="O9:O14" si="3">AVERAGE(I9,M9)</f>
        <v>53331.040000000001</v>
      </c>
      <c r="P9" s="27">
        <f t="shared" ref="P9:P14" si="4">AVERAGE(J9,N9)</f>
        <v>159993.12</v>
      </c>
    </row>
    <row r="10" spans="2:16" ht="135" customHeight="1" x14ac:dyDescent="0.3">
      <c r="B10" s="7" t="s">
        <v>8</v>
      </c>
      <c r="C10" s="8" t="s">
        <v>58</v>
      </c>
      <c r="D10" s="9" t="s">
        <v>0</v>
      </c>
      <c r="E10" s="9">
        <v>5</v>
      </c>
      <c r="F10" s="47"/>
      <c r="G10" s="30">
        <v>29176.42</v>
      </c>
      <c r="H10" s="23">
        <v>0</v>
      </c>
      <c r="I10" s="24">
        <f t="shared" ref="I10:I14" si="5">G10+H10</f>
        <v>29176.42</v>
      </c>
      <c r="J10" s="24">
        <f t="shared" si="0"/>
        <v>145882.09999999998</v>
      </c>
      <c r="K10" s="31">
        <v>28550</v>
      </c>
      <c r="L10" s="25">
        <f t="shared" si="2"/>
        <v>5424.5</v>
      </c>
      <c r="M10" s="26">
        <f t="shared" ref="M10" si="6">K10+L10</f>
        <v>33974.5</v>
      </c>
      <c r="N10" s="26">
        <f t="shared" si="1"/>
        <v>169872.5</v>
      </c>
      <c r="O10" s="27">
        <f t="shared" si="3"/>
        <v>31575.46</v>
      </c>
      <c r="P10" s="27">
        <f t="shared" si="4"/>
        <v>157877.29999999999</v>
      </c>
    </row>
    <row r="11" spans="2:16" ht="131.4" customHeight="1" x14ac:dyDescent="0.3">
      <c r="B11" s="7" t="s">
        <v>9</v>
      </c>
      <c r="C11" s="8" t="s">
        <v>59</v>
      </c>
      <c r="D11" s="9" t="s">
        <v>0</v>
      </c>
      <c r="E11" s="9">
        <v>23</v>
      </c>
      <c r="F11" s="47"/>
      <c r="G11" s="30">
        <v>21882.91</v>
      </c>
      <c r="H11" s="23">
        <v>0</v>
      </c>
      <c r="I11" s="24">
        <f>G11+H11</f>
        <v>21882.91</v>
      </c>
      <c r="J11" s="24">
        <f t="shared" si="0"/>
        <v>503306.93</v>
      </c>
      <c r="K11" s="31">
        <v>25321</v>
      </c>
      <c r="L11" s="25">
        <f t="shared" si="2"/>
        <v>4810.99</v>
      </c>
      <c r="M11" s="26">
        <f>K11+L11</f>
        <v>30131.989999999998</v>
      </c>
      <c r="N11" s="26">
        <f t="shared" si="1"/>
        <v>693035.7699999999</v>
      </c>
      <c r="O11" s="27">
        <f t="shared" si="3"/>
        <v>26007.449999999997</v>
      </c>
      <c r="P11" s="27">
        <f t="shared" si="4"/>
        <v>598171.35</v>
      </c>
    </row>
    <row r="12" spans="2:16" ht="132.75" customHeight="1" x14ac:dyDescent="0.3">
      <c r="B12" s="7" t="s">
        <v>10</v>
      </c>
      <c r="C12" s="8" t="s">
        <v>60</v>
      </c>
      <c r="D12" s="9" t="s">
        <v>0</v>
      </c>
      <c r="E12" s="9">
        <v>199</v>
      </c>
      <c r="F12" s="47"/>
      <c r="G12" s="30">
        <v>24799.599999999999</v>
      </c>
      <c r="H12" s="23">
        <v>0</v>
      </c>
      <c r="I12" s="24">
        <f t="shared" si="5"/>
        <v>24799.599999999999</v>
      </c>
      <c r="J12" s="24">
        <f t="shared" si="0"/>
        <v>4935120.3999999994</v>
      </c>
      <c r="K12" s="31">
        <v>28520</v>
      </c>
      <c r="L12" s="25">
        <f t="shared" si="2"/>
        <v>5418.8</v>
      </c>
      <c r="M12" s="26">
        <f t="shared" ref="M12:M14" si="7">K12+L12</f>
        <v>33938.800000000003</v>
      </c>
      <c r="N12" s="26">
        <f t="shared" si="1"/>
        <v>6753821.2000000002</v>
      </c>
      <c r="O12" s="27">
        <f t="shared" si="3"/>
        <v>29369.200000000001</v>
      </c>
      <c r="P12" s="27">
        <f t="shared" si="4"/>
        <v>5844470.7999999998</v>
      </c>
    </row>
    <row r="13" spans="2:16" ht="127.5" customHeight="1" x14ac:dyDescent="0.3">
      <c r="B13" s="7" t="s">
        <v>11</v>
      </c>
      <c r="C13" s="8" t="s">
        <v>61</v>
      </c>
      <c r="D13" s="9" t="s">
        <v>0</v>
      </c>
      <c r="E13" s="9">
        <v>42</v>
      </c>
      <c r="F13" s="47"/>
      <c r="G13" s="30">
        <v>30634.17</v>
      </c>
      <c r="H13" s="23">
        <v>0</v>
      </c>
      <c r="I13" s="24">
        <f t="shared" si="5"/>
        <v>30634.17</v>
      </c>
      <c r="J13" s="24">
        <f t="shared" si="0"/>
        <v>1286635.1399999999</v>
      </c>
      <c r="K13" s="32">
        <v>31258</v>
      </c>
      <c r="L13" s="25">
        <f t="shared" si="2"/>
        <v>5939.02</v>
      </c>
      <c r="M13" s="26">
        <f t="shared" si="7"/>
        <v>37197.020000000004</v>
      </c>
      <c r="N13" s="26">
        <f t="shared" si="1"/>
        <v>1562274.84</v>
      </c>
      <c r="O13" s="27">
        <f t="shared" si="3"/>
        <v>33915.595000000001</v>
      </c>
      <c r="P13" s="27">
        <f t="shared" si="4"/>
        <v>1424454.99</v>
      </c>
    </row>
    <row r="14" spans="2:16" ht="130.5" customHeight="1" x14ac:dyDescent="0.3">
      <c r="B14" s="7" t="s">
        <v>12</v>
      </c>
      <c r="C14" s="8" t="s">
        <v>62</v>
      </c>
      <c r="D14" s="9" t="s">
        <v>0</v>
      </c>
      <c r="E14" s="9">
        <v>2</v>
      </c>
      <c r="F14" s="47"/>
      <c r="G14" s="30">
        <v>211534.4</v>
      </c>
      <c r="H14" s="23">
        <v>0</v>
      </c>
      <c r="I14" s="24">
        <f t="shared" si="5"/>
        <v>211534.4</v>
      </c>
      <c r="J14" s="24">
        <f t="shared" si="0"/>
        <v>423068.8</v>
      </c>
      <c r="K14" s="31">
        <v>198563</v>
      </c>
      <c r="L14" s="25">
        <f t="shared" si="2"/>
        <v>37726.97</v>
      </c>
      <c r="M14" s="26">
        <f t="shared" si="7"/>
        <v>236289.97</v>
      </c>
      <c r="N14" s="26">
        <f t="shared" si="1"/>
        <v>472579.94</v>
      </c>
      <c r="O14" s="27">
        <f t="shared" si="3"/>
        <v>223912.185</v>
      </c>
      <c r="P14" s="27">
        <f t="shared" si="4"/>
        <v>447824.37</v>
      </c>
    </row>
    <row r="15" spans="2:16" s="3" customFormat="1" ht="36" customHeight="1" x14ac:dyDescent="0.3">
      <c r="B15" s="48" t="s">
        <v>16</v>
      </c>
      <c r="C15" s="58"/>
      <c r="D15" s="49"/>
      <c r="E15" s="21">
        <f>SUM(E8:E14)</f>
        <v>323</v>
      </c>
      <c r="F15" s="22"/>
      <c r="G15" s="28">
        <f>SUM(G8:G14)</f>
        <v>398264.43999999994</v>
      </c>
      <c r="H15" s="28">
        <v>0</v>
      </c>
      <c r="I15" s="29">
        <f t="shared" ref="I15:P15" si="8">SUM(I8:I14)</f>
        <v>398264.43999999994</v>
      </c>
      <c r="J15" s="29">
        <f t="shared" si="8"/>
        <v>9212395.7100000009</v>
      </c>
      <c r="K15" s="28">
        <f t="shared" si="8"/>
        <v>402666</v>
      </c>
      <c r="L15" s="28">
        <f t="shared" si="8"/>
        <v>76506.540000000008</v>
      </c>
      <c r="M15" s="29">
        <f t="shared" si="8"/>
        <v>479172.54000000004</v>
      </c>
      <c r="N15" s="29">
        <f t="shared" si="8"/>
        <v>12032729.029999999</v>
      </c>
      <c r="O15" s="29">
        <f t="shared" si="8"/>
        <v>438718.49</v>
      </c>
      <c r="P15" s="29">
        <f t="shared" si="8"/>
        <v>10622562.369999999</v>
      </c>
    </row>
    <row r="16" spans="2:16" ht="36" customHeight="1" x14ac:dyDescent="0.3">
      <c r="B16" s="10" t="s">
        <v>13</v>
      </c>
      <c r="C16" s="52" t="s">
        <v>53</v>
      </c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4"/>
    </row>
    <row r="17" spans="2:16" ht="297" customHeight="1" x14ac:dyDescent="0.3">
      <c r="B17" s="11" t="s">
        <v>14</v>
      </c>
      <c r="C17" s="12" t="s">
        <v>63</v>
      </c>
      <c r="D17" s="11" t="s">
        <v>0</v>
      </c>
      <c r="E17" s="11">
        <v>24</v>
      </c>
      <c r="F17" s="13"/>
      <c r="G17" s="23">
        <v>404600</v>
      </c>
      <c r="H17" s="23">
        <v>0</v>
      </c>
      <c r="I17" s="24">
        <f>G17+H17</f>
        <v>404600</v>
      </c>
      <c r="J17" s="24">
        <f>I17*E17</f>
        <v>9710400</v>
      </c>
      <c r="K17" s="25">
        <v>406854</v>
      </c>
      <c r="L17" s="25">
        <f>K17*0.19</f>
        <v>77302.259999999995</v>
      </c>
      <c r="M17" s="26">
        <f>K17+L17</f>
        <v>484156.26</v>
      </c>
      <c r="N17" s="26">
        <f>M17*E17</f>
        <v>11619750.24</v>
      </c>
      <c r="O17" s="27">
        <f>AVERAGE(I17,M17)</f>
        <v>444378.13</v>
      </c>
      <c r="P17" s="27">
        <f>AVERAGE(J17,N17)</f>
        <v>10665075.120000001</v>
      </c>
    </row>
    <row r="18" spans="2:16" ht="35.4" customHeight="1" x14ac:dyDescent="0.3">
      <c r="B18" s="10">
        <v>3</v>
      </c>
      <c r="C18" s="52" t="s">
        <v>52</v>
      </c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4"/>
    </row>
    <row r="19" spans="2:16" ht="373.8" customHeight="1" x14ac:dyDescent="0.3">
      <c r="B19" s="13" t="s">
        <v>18</v>
      </c>
      <c r="C19" s="12" t="s">
        <v>64</v>
      </c>
      <c r="D19" s="11" t="s">
        <v>0</v>
      </c>
      <c r="E19" s="11">
        <v>4</v>
      </c>
      <c r="F19" s="13"/>
      <c r="G19" s="24">
        <v>333200</v>
      </c>
      <c r="H19" s="23">
        <v>0</v>
      </c>
      <c r="I19" s="24">
        <f>G19+H19</f>
        <v>333200</v>
      </c>
      <c r="J19" s="24">
        <f>I19*E19</f>
        <v>1332800</v>
      </c>
      <c r="K19" s="26">
        <v>313800</v>
      </c>
      <c r="L19" s="25">
        <f>K19*0.19</f>
        <v>59622</v>
      </c>
      <c r="M19" s="26">
        <f>K19+L19</f>
        <v>373422</v>
      </c>
      <c r="N19" s="26">
        <f>M19*E19</f>
        <v>1493688</v>
      </c>
      <c r="O19" s="27">
        <f>AVERAGE(I19,M19)</f>
        <v>353311</v>
      </c>
      <c r="P19" s="27">
        <f>AVERAGE(J19,N19)</f>
        <v>1413244</v>
      </c>
    </row>
    <row r="20" spans="2:16" s="3" customFormat="1" ht="36.6" customHeight="1" x14ac:dyDescent="0.3">
      <c r="B20" s="50" t="s">
        <v>17</v>
      </c>
      <c r="C20" s="59"/>
      <c r="D20" s="51"/>
      <c r="E20" s="10">
        <f>SUM(E17:E19)</f>
        <v>28</v>
      </c>
      <c r="F20" s="14"/>
      <c r="G20" s="33">
        <f t="shared" ref="G20:P20" si="9">SUM(G17:G19)</f>
        <v>737800</v>
      </c>
      <c r="H20" s="33">
        <f t="shared" si="9"/>
        <v>0</v>
      </c>
      <c r="I20" s="34">
        <f t="shared" si="9"/>
        <v>737800</v>
      </c>
      <c r="J20" s="34">
        <f t="shared" si="9"/>
        <v>11043200</v>
      </c>
      <c r="K20" s="33">
        <f t="shared" si="9"/>
        <v>720654</v>
      </c>
      <c r="L20" s="33">
        <f t="shared" si="9"/>
        <v>136924.26</v>
      </c>
      <c r="M20" s="34">
        <f t="shared" si="9"/>
        <v>857578.26</v>
      </c>
      <c r="N20" s="34">
        <f t="shared" si="9"/>
        <v>13113438.24</v>
      </c>
      <c r="O20" s="34">
        <f t="shared" si="9"/>
        <v>797689.13</v>
      </c>
      <c r="P20" s="34">
        <f t="shared" si="9"/>
        <v>12078319.120000001</v>
      </c>
    </row>
    <row r="21" spans="2:16" ht="36" customHeight="1" x14ac:dyDescent="0.3">
      <c r="B21" s="15" t="s">
        <v>51</v>
      </c>
      <c r="C21" s="99" t="s">
        <v>36</v>
      </c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1"/>
    </row>
    <row r="22" spans="2:16" ht="138.75" customHeight="1" x14ac:dyDescent="0.3">
      <c r="B22" s="7" t="s">
        <v>18</v>
      </c>
      <c r="C22" s="16" t="s">
        <v>21</v>
      </c>
      <c r="D22" s="16" t="s">
        <v>0</v>
      </c>
      <c r="E22" s="16">
        <v>1</v>
      </c>
      <c r="F22" s="7"/>
      <c r="G22" s="30">
        <v>17159.8</v>
      </c>
      <c r="H22" s="30">
        <v>0</v>
      </c>
      <c r="I22" s="30">
        <f>G22+H22</f>
        <v>17159.8</v>
      </c>
      <c r="J22" s="30">
        <f t="shared" ref="J22:J35" si="10">I22*E22</f>
        <v>17159.8</v>
      </c>
      <c r="K22" s="25">
        <v>15654</v>
      </c>
      <c r="L22" s="31">
        <f>K22*0.19</f>
        <v>2974.26</v>
      </c>
      <c r="M22" s="31">
        <f>K22+L22</f>
        <v>18628.260000000002</v>
      </c>
      <c r="N22" s="31">
        <f t="shared" ref="N22:N35" si="11">M22*E22</f>
        <v>18628.260000000002</v>
      </c>
      <c r="O22" s="35">
        <f>AVERAGE(I22,M22)</f>
        <v>17894.03</v>
      </c>
      <c r="P22" s="35">
        <f>AVERAGE(J22,N22)</f>
        <v>17894.03</v>
      </c>
    </row>
    <row r="23" spans="2:16" ht="138.75" customHeight="1" x14ac:dyDescent="0.3">
      <c r="B23" s="7" t="s">
        <v>37</v>
      </c>
      <c r="C23" s="16" t="s">
        <v>22</v>
      </c>
      <c r="D23" s="16" t="s">
        <v>0</v>
      </c>
      <c r="E23" s="16">
        <v>1</v>
      </c>
      <c r="F23" s="7"/>
      <c r="G23" s="30">
        <v>26965.4</v>
      </c>
      <c r="H23" s="30">
        <v>0</v>
      </c>
      <c r="I23" s="30">
        <f t="shared" ref="I23:I35" si="12">G23+H23</f>
        <v>26965.4</v>
      </c>
      <c r="J23" s="30">
        <f t="shared" si="10"/>
        <v>26965.4</v>
      </c>
      <c r="K23" s="25">
        <v>24256</v>
      </c>
      <c r="L23" s="31">
        <f t="shared" ref="L23:L35" si="13">K23*0.19</f>
        <v>4608.6400000000003</v>
      </c>
      <c r="M23" s="31">
        <f t="shared" ref="M23:M32" si="14">K23+L23</f>
        <v>28864.639999999999</v>
      </c>
      <c r="N23" s="31">
        <f t="shared" si="11"/>
        <v>28864.639999999999</v>
      </c>
      <c r="O23" s="35">
        <f t="shared" ref="O23:O35" si="15">AVERAGE(I23,M23)</f>
        <v>27915.02</v>
      </c>
      <c r="P23" s="35">
        <f t="shared" ref="P23:P35" si="16">AVERAGE(J23,N23)</f>
        <v>27915.02</v>
      </c>
    </row>
    <row r="24" spans="2:16" ht="138.75" customHeight="1" x14ac:dyDescent="0.3">
      <c r="B24" s="7" t="s">
        <v>38</v>
      </c>
      <c r="C24" s="16" t="s">
        <v>23</v>
      </c>
      <c r="D24" s="16" t="s">
        <v>0</v>
      </c>
      <c r="E24" s="16">
        <v>1</v>
      </c>
      <c r="F24" s="7"/>
      <c r="G24" s="30">
        <v>39222.400000000001</v>
      </c>
      <c r="H24" s="30">
        <v>0</v>
      </c>
      <c r="I24" s="30">
        <f t="shared" si="12"/>
        <v>39222.400000000001</v>
      </c>
      <c r="J24" s="30">
        <f t="shared" si="10"/>
        <v>39222.400000000001</v>
      </c>
      <c r="K24" s="25">
        <v>34750</v>
      </c>
      <c r="L24" s="31">
        <f t="shared" si="13"/>
        <v>6602.5</v>
      </c>
      <c r="M24" s="31">
        <f t="shared" si="14"/>
        <v>41352.5</v>
      </c>
      <c r="N24" s="31">
        <f t="shared" si="11"/>
        <v>41352.5</v>
      </c>
      <c r="O24" s="35">
        <f t="shared" si="15"/>
        <v>40287.449999999997</v>
      </c>
      <c r="P24" s="35">
        <f t="shared" si="16"/>
        <v>40287.449999999997</v>
      </c>
    </row>
    <row r="25" spans="2:16" ht="138.75" customHeight="1" x14ac:dyDescent="0.3">
      <c r="B25" s="7" t="s">
        <v>39</v>
      </c>
      <c r="C25" s="16" t="s">
        <v>24</v>
      </c>
      <c r="D25" s="16" t="s">
        <v>0</v>
      </c>
      <c r="E25" s="16">
        <v>1</v>
      </c>
      <c r="F25" s="7"/>
      <c r="G25" s="30">
        <v>821219</v>
      </c>
      <c r="H25" s="30">
        <v>0</v>
      </c>
      <c r="I25" s="30">
        <f t="shared" si="12"/>
        <v>821219</v>
      </c>
      <c r="J25" s="30">
        <f t="shared" si="10"/>
        <v>821219</v>
      </c>
      <c r="K25" s="25">
        <v>705892</v>
      </c>
      <c r="L25" s="31">
        <f t="shared" si="13"/>
        <v>134119.48000000001</v>
      </c>
      <c r="M25" s="31">
        <f t="shared" si="14"/>
        <v>840011.48</v>
      </c>
      <c r="N25" s="31">
        <f t="shared" si="11"/>
        <v>840011.48</v>
      </c>
      <c r="O25" s="35">
        <f t="shared" si="15"/>
        <v>830615.24</v>
      </c>
      <c r="P25" s="35">
        <f t="shared" si="16"/>
        <v>830615.24</v>
      </c>
    </row>
    <row r="26" spans="2:16" ht="138.75" customHeight="1" x14ac:dyDescent="0.3">
      <c r="B26" s="7" t="s">
        <v>40</v>
      </c>
      <c r="C26" s="16" t="s">
        <v>25</v>
      </c>
      <c r="D26" s="16" t="s">
        <v>0</v>
      </c>
      <c r="E26" s="16">
        <v>1</v>
      </c>
      <c r="F26" s="7"/>
      <c r="G26" s="30">
        <v>3064.25</v>
      </c>
      <c r="H26" s="30">
        <v>0</v>
      </c>
      <c r="I26" s="30">
        <f t="shared" si="12"/>
        <v>3064.25</v>
      </c>
      <c r="J26" s="30">
        <f t="shared" si="10"/>
        <v>3064.25</v>
      </c>
      <c r="K26" s="25">
        <v>2895</v>
      </c>
      <c r="L26" s="31">
        <f t="shared" si="13"/>
        <v>550.04999999999995</v>
      </c>
      <c r="M26" s="31">
        <f t="shared" si="14"/>
        <v>3445.05</v>
      </c>
      <c r="N26" s="31">
        <f t="shared" si="11"/>
        <v>3445.05</v>
      </c>
      <c r="O26" s="35">
        <f t="shared" si="15"/>
        <v>3254.65</v>
      </c>
      <c r="P26" s="35">
        <f t="shared" si="16"/>
        <v>3254.65</v>
      </c>
    </row>
    <row r="27" spans="2:16" ht="138.75" customHeight="1" x14ac:dyDescent="0.3">
      <c r="B27" s="7" t="s">
        <v>41</v>
      </c>
      <c r="C27" s="16" t="s">
        <v>26</v>
      </c>
      <c r="D27" s="16" t="s">
        <v>0</v>
      </c>
      <c r="E27" s="16">
        <v>1</v>
      </c>
      <c r="F27" s="7"/>
      <c r="G27" s="30">
        <v>12257</v>
      </c>
      <c r="H27" s="30">
        <v>0</v>
      </c>
      <c r="I27" s="30">
        <f t="shared" si="12"/>
        <v>12257</v>
      </c>
      <c r="J27" s="30">
        <f t="shared" si="10"/>
        <v>12257</v>
      </c>
      <c r="K27" s="25">
        <v>11000</v>
      </c>
      <c r="L27" s="31">
        <f t="shared" si="13"/>
        <v>2090</v>
      </c>
      <c r="M27" s="31">
        <f t="shared" si="14"/>
        <v>13090</v>
      </c>
      <c r="N27" s="31">
        <f t="shared" si="11"/>
        <v>13090</v>
      </c>
      <c r="O27" s="35">
        <f t="shared" si="15"/>
        <v>12673.5</v>
      </c>
      <c r="P27" s="35">
        <f t="shared" si="16"/>
        <v>12673.5</v>
      </c>
    </row>
    <row r="28" spans="2:16" ht="138.75" customHeight="1" x14ac:dyDescent="0.3">
      <c r="B28" s="7" t="s">
        <v>42</v>
      </c>
      <c r="C28" s="16" t="s">
        <v>27</v>
      </c>
      <c r="D28" s="16" t="s">
        <v>0</v>
      </c>
      <c r="E28" s="16">
        <v>1</v>
      </c>
      <c r="F28" s="7"/>
      <c r="G28" s="30">
        <v>14708.4</v>
      </c>
      <c r="H28" s="30">
        <v>0</v>
      </c>
      <c r="I28" s="30">
        <f t="shared" si="12"/>
        <v>14708.4</v>
      </c>
      <c r="J28" s="30">
        <f t="shared" si="10"/>
        <v>14708.4</v>
      </c>
      <c r="K28" s="25">
        <v>13522</v>
      </c>
      <c r="L28" s="31">
        <f t="shared" si="13"/>
        <v>2569.1799999999998</v>
      </c>
      <c r="M28" s="31">
        <f t="shared" si="14"/>
        <v>16091.18</v>
      </c>
      <c r="N28" s="31">
        <f t="shared" si="11"/>
        <v>16091.18</v>
      </c>
      <c r="O28" s="35">
        <f t="shared" si="15"/>
        <v>15399.79</v>
      </c>
      <c r="P28" s="35">
        <f t="shared" si="16"/>
        <v>15399.79</v>
      </c>
    </row>
    <row r="29" spans="2:16" ht="138.75" customHeight="1" x14ac:dyDescent="0.3">
      <c r="B29" s="7" t="s">
        <v>43</v>
      </c>
      <c r="C29" s="16" t="s">
        <v>28</v>
      </c>
      <c r="D29" s="16" t="s">
        <v>0</v>
      </c>
      <c r="E29" s="16">
        <v>1</v>
      </c>
      <c r="F29" s="7"/>
      <c r="G29" s="30">
        <v>134827</v>
      </c>
      <c r="H29" s="30">
        <v>0</v>
      </c>
      <c r="I29" s="30">
        <f t="shared" si="12"/>
        <v>134827</v>
      </c>
      <c r="J29" s="30">
        <f t="shared" si="10"/>
        <v>134827</v>
      </c>
      <c r="K29" s="25">
        <v>122125</v>
      </c>
      <c r="L29" s="31">
        <f t="shared" si="13"/>
        <v>23203.75</v>
      </c>
      <c r="M29" s="31">
        <f t="shared" si="14"/>
        <v>145328.75</v>
      </c>
      <c r="N29" s="31">
        <f t="shared" si="11"/>
        <v>145328.75</v>
      </c>
      <c r="O29" s="35">
        <f t="shared" si="15"/>
        <v>140077.875</v>
      </c>
      <c r="P29" s="35">
        <f t="shared" si="16"/>
        <v>140077.875</v>
      </c>
    </row>
    <row r="30" spans="2:16" ht="138.75" customHeight="1" x14ac:dyDescent="0.3">
      <c r="B30" s="7" t="s">
        <v>44</v>
      </c>
      <c r="C30" s="16" t="s">
        <v>29</v>
      </c>
      <c r="D30" s="16" t="s">
        <v>0</v>
      </c>
      <c r="E30" s="16">
        <v>1</v>
      </c>
      <c r="F30" s="7"/>
      <c r="G30" s="30">
        <v>61285</v>
      </c>
      <c r="H30" s="30">
        <v>0</v>
      </c>
      <c r="I30" s="30">
        <f t="shared" si="12"/>
        <v>61285</v>
      </c>
      <c r="J30" s="30">
        <f t="shared" si="10"/>
        <v>61285</v>
      </c>
      <c r="K30" s="25">
        <v>53650</v>
      </c>
      <c r="L30" s="31">
        <f t="shared" si="13"/>
        <v>10193.5</v>
      </c>
      <c r="M30" s="31">
        <f t="shared" si="14"/>
        <v>63843.5</v>
      </c>
      <c r="N30" s="31">
        <f t="shared" si="11"/>
        <v>63843.5</v>
      </c>
      <c r="O30" s="35">
        <f t="shared" si="15"/>
        <v>62564.25</v>
      </c>
      <c r="P30" s="35">
        <f t="shared" si="16"/>
        <v>62564.25</v>
      </c>
    </row>
    <row r="31" spans="2:16" ht="138.75" customHeight="1" x14ac:dyDescent="0.3">
      <c r="B31" s="7" t="s">
        <v>45</v>
      </c>
      <c r="C31" s="16" t="s">
        <v>30</v>
      </c>
      <c r="D31" s="16" t="s">
        <v>0</v>
      </c>
      <c r="E31" s="16">
        <v>1</v>
      </c>
      <c r="F31" s="7"/>
      <c r="G31" s="30">
        <v>6128.5</v>
      </c>
      <c r="H31" s="30">
        <v>0</v>
      </c>
      <c r="I31" s="30">
        <f t="shared" si="12"/>
        <v>6128.5</v>
      </c>
      <c r="J31" s="30">
        <f t="shared" si="10"/>
        <v>6128.5</v>
      </c>
      <c r="K31" s="25">
        <v>5423</v>
      </c>
      <c r="L31" s="31">
        <f t="shared" si="13"/>
        <v>1030.3700000000001</v>
      </c>
      <c r="M31" s="31">
        <f t="shared" si="14"/>
        <v>6453.37</v>
      </c>
      <c r="N31" s="31">
        <f t="shared" si="11"/>
        <v>6453.37</v>
      </c>
      <c r="O31" s="35">
        <f t="shared" si="15"/>
        <v>6290.9349999999995</v>
      </c>
      <c r="P31" s="35">
        <f t="shared" si="16"/>
        <v>6290.9349999999995</v>
      </c>
    </row>
    <row r="32" spans="2:16" ht="138.75" customHeight="1" x14ac:dyDescent="0.3">
      <c r="B32" s="7" t="s">
        <v>46</v>
      </c>
      <c r="C32" s="16" t="s">
        <v>31</v>
      </c>
      <c r="D32" s="16" t="s">
        <v>0</v>
      </c>
      <c r="E32" s="16">
        <v>1</v>
      </c>
      <c r="F32" s="7"/>
      <c r="G32" s="30">
        <v>55156.5</v>
      </c>
      <c r="H32" s="30">
        <v>0</v>
      </c>
      <c r="I32" s="30">
        <f t="shared" si="12"/>
        <v>55156.5</v>
      </c>
      <c r="J32" s="30">
        <f t="shared" si="10"/>
        <v>55156.5</v>
      </c>
      <c r="K32" s="25">
        <v>48569</v>
      </c>
      <c r="L32" s="31">
        <f t="shared" si="13"/>
        <v>9228.11</v>
      </c>
      <c r="M32" s="31">
        <f t="shared" si="14"/>
        <v>57797.11</v>
      </c>
      <c r="N32" s="31">
        <f t="shared" si="11"/>
        <v>57797.11</v>
      </c>
      <c r="O32" s="35">
        <f t="shared" si="15"/>
        <v>56476.805</v>
      </c>
      <c r="P32" s="35">
        <f t="shared" si="16"/>
        <v>56476.805</v>
      </c>
    </row>
    <row r="33" spans="2:16" ht="138.75" customHeight="1" x14ac:dyDescent="0.3">
      <c r="B33" s="7" t="s">
        <v>47</v>
      </c>
      <c r="C33" s="16" t="s">
        <v>32</v>
      </c>
      <c r="D33" s="16" t="s">
        <v>0</v>
      </c>
      <c r="E33" s="16">
        <v>1</v>
      </c>
      <c r="F33" s="7"/>
      <c r="G33" s="30">
        <v>128698.5</v>
      </c>
      <c r="H33" s="30">
        <v>0</v>
      </c>
      <c r="I33" s="30">
        <f>G33+H33</f>
        <v>128698.5</v>
      </c>
      <c r="J33" s="30">
        <f t="shared" si="10"/>
        <v>128698.5</v>
      </c>
      <c r="K33" s="25">
        <v>115450</v>
      </c>
      <c r="L33" s="31">
        <f t="shared" si="13"/>
        <v>21935.5</v>
      </c>
      <c r="M33" s="31">
        <f>K33+L33</f>
        <v>137385.5</v>
      </c>
      <c r="N33" s="31">
        <f t="shared" si="11"/>
        <v>137385.5</v>
      </c>
      <c r="O33" s="35">
        <f t="shared" si="15"/>
        <v>133042</v>
      </c>
      <c r="P33" s="35">
        <f t="shared" si="16"/>
        <v>133042</v>
      </c>
    </row>
    <row r="34" spans="2:16" ht="138.75" customHeight="1" x14ac:dyDescent="0.3">
      <c r="B34" s="7" t="s">
        <v>48</v>
      </c>
      <c r="C34" s="16" t="s">
        <v>33</v>
      </c>
      <c r="D34" s="16" t="s">
        <v>0</v>
      </c>
      <c r="E34" s="16">
        <v>1</v>
      </c>
      <c r="F34" s="7"/>
      <c r="G34" s="30">
        <v>104184.5</v>
      </c>
      <c r="H34" s="30">
        <v>0</v>
      </c>
      <c r="I34" s="30">
        <f t="shared" si="12"/>
        <v>104184.5</v>
      </c>
      <c r="J34" s="30">
        <f t="shared" si="10"/>
        <v>104184.5</v>
      </c>
      <c r="K34" s="25">
        <v>92150</v>
      </c>
      <c r="L34" s="31">
        <f t="shared" si="13"/>
        <v>17508.5</v>
      </c>
      <c r="M34" s="31">
        <f t="shared" ref="M34:M35" si="17">K34+L34</f>
        <v>109658.5</v>
      </c>
      <c r="N34" s="31">
        <f t="shared" si="11"/>
        <v>109658.5</v>
      </c>
      <c r="O34" s="35">
        <f t="shared" si="15"/>
        <v>106921.5</v>
      </c>
      <c r="P34" s="35">
        <f t="shared" si="16"/>
        <v>106921.5</v>
      </c>
    </row>
    <row r="35" spans="2:16" ht="138.75" customHeight="1" x14ac:dyDescent="0.3">
      <c r="B35" s="7" t="s">
        <v>49</v>
      </c>
      <c r="C35" s="16" t="s">
        <v>34</v>
      </c>
      <c r="D35" s="16" t="s">
        <v>0</v>
      </c>
      <c r="E35" s="16">
        <v>1</v>
      </c>
      <c r="F35" s="7"/>
      <c r="G35" s="30">
        <v>112764.4</v>
      </c>
      <c r="H35" s="30">
        <v>0</v>
      </c>
      <c r="I35" s="30">
        <f t="shared" si="12"/>
        <v>112764.4</v>
      </c>
      <c r="J35" s="30">
        <f t="shared" si="10"/>
        <v>112764.4</v>
      </c>
      <c r="K35" s="25">
        <v>92350</v>
      </c>
      <c r="L35" s="31">
        <f t="shared" si="13"/>
        <v>17546.5</v>
      </c>
      <c r="M35" s="31">
        <f t="shared" si="17"/>
        <v>109896.5</v>
      </c>
      <c r="N35" s="31">
        <f t="shared" si="11"/>
        <v>109896.5</v>
      </c>
      <c r="O35" s="35">
        <f t="shared" si="15"/>
        <v>111330.45</v>
      </c>
      <c r="P35" s="35">
        <f t="shared" si="16"/>
        <v>111330.45</v>
      </c>
    </row>
    <row r="36" spans="2:16" s="3" customFormat="1" ht="36" customHeight="1" x14ac:dyDescent="0.3">
      <c r="B36" s="55" t="s">
        <v>65</v>
      </c>
      <c r="C36" s="56"/>
      <c r="D36" s="57"/>
      <c r="E36" s="17">
        <f>SUM(E22:E35)</f>
        <v>14</v>
      </c>
      <c r="F36" s="18"/>
      <c r="G36" s="36">
        <f t="shared" ref="G36:P36" si="18">SUM(G22:G35)</f>
        <v>1537640.65</v>
      </c>
      <c r="H36" s="36">
        <f t="shared" si="18"/>
        <v>0</v>
      </c>
      <c r="I36" s="37">
        <f t="shared" si="18"/>
        <v>1537640.65</v>
      </c>
      <c r="J36" s="37">
        <f t="shared" si="18"/>
        <v>1537640.65</v>
      </c>
      <c r="K36" s="36">
        <f t="shared" si="18"/>
        <v>1337686</v>
      </c>
      <c r="L36" s="36">
        <f t="shared" si="18"/>
        <v>254160.33999999997</v>
      </c>
      <c r="M36" s="37">
        <f t="shared" si="18"/>
        <v>1591846.3400000003</v>
      </c>
      <c r="N36" s="37">
        <f t="shared" si="18"/>
        <v>1591846.3400000003</v>
      </c>
      <c r="O36" s="37">
        <f t="shared" si="18"/>
        <v>1564743.4950000001</v>
      </c>
      <c r="P36" s="37">
        <f t="shared" si="18"/>
        <v>1564743.4950000001</v>
      </c>
    </row>
    <row r="37" spans="2:16" ht="24" customHeight="1" x14ac:dyDescent="0.3"/>
    <row r="38" spans="2:16" ht="40.200000000000003" customHeight="1" x14ac:dyDescent="0.3">
      <c r="B38" s="61" t="s">
        <v>1</v>
      </c>
      <c r="C38" s="63" t="s">
        <v>2</v>
      </c>
      <c r="D38" s="65"/>
      <c r="E38" s="76" t="s">
        <v>3</v>
      </c>
      <c r="F38" s="63" t="s">
        <v>4</v>
      </c>
      <c r="G38" s="78" t="s">
        <v>67</v>
      </c>
      <c r="H38" s="79"/>
      <c r="I38" s="79"/>
      <c r="J38" s="80"/>
      <c r="K38" s="82" t="s">
        <v>73</v>
      </c>
      <c r="L38" s="83"/>
      <c r="M38" s="83"/>
      <c r="N38" s="84"/>
      <c r="O38" s="97" t="s">
        <v>66</v>
      </c>
      <c r="P38" s="98"/>
    </row>
    <row r="39" spans="2:16" ht="60.6" customHeight="1" x14ac:dyDescent="0.3">
      <c r="B39" s="62"/>
      <c r="C39" s="64"/>
      <c r="D39" s="66"/>
      <c r="E39" s="77"/>
      <c r="F39" s="64"/>
      <c r="G39" s="95" t="s">
        <v>19</v>
      </c>
      <c r="H39" s="96"/>
      <c r="I39" s="95" t="s">
        <v>20</v>
      </c>
      <c r="J39" s="96"/>
      <c r="K39" s="60" t="s">
        <v>19</v>
      </c>
      <c r="L39" s="60"/>
      <c r="M39" s="102" t="s">
        <v>20</v>
      </c>
      <c r="N39" s="103"/>
      <c r="O39" s="19" t="s">
        <v>19</v>
      </c>
      <c r="P39" s="19" t="s">
        <v>20</v>
      </c>
    </row>
    <row r="40" spans="2:16" ht="37.5" customHeight="1" x14ac:dyDescent="0.3">
      <c r="B40" s="38" t="s">
        <v>5</v>
      </c>
      <c r="C40" s="48" t="s">
        <v>72</v>
      </c>
      <c r="D40" s="49"/>
      <c r="E40" s="21" t="s">
        <v>0</v>
      </c>
      <c r="F40" s="41">
        <v>323</v>
      </c>
      <c r="G40" s="107">
        <f>I15</f>
        <v>398264.43999999994</v>
      </c>
      <c r="H40" s="107"/>
      <c r="I40" s="90">
        <f>J15</f>
        <v>9212395.7100000009</v>
      </c>
      <c r="J40" s="91"/>
      <c r="K40" s="92">
        <f>M15</f>
        <v>479172.54000000004</v>
      </c>
      <c r="L40" s="92"/>
      <c r="M40" s="93">
        <f>AVERAGE(N15)</f>
        <v>12032729.029999999</v>
      </c>
      <c r="N40" s="94"/>
      <c r="O40" s="40">
        <f>AVERAGE(G40,K40)</f>
        <v>438718.49</v>
      </c>
      <c r="P40" s="40">
        <f>AVERAGE(I40,M40)</f>
        <v>10622562.370000001</v>
      </c>
    </row>
    <row r="41" spans="2:16" ht="37.5" customHeight="1" x14ac:dyDescent="0.3">
      <c r="B41" s="10" t="s">
        <v>68</v>
      </c>
      <c r="C41" s="50" t="s">
        <v>71</v>
      </c>
      <c r="D41" s="51"/>
      <c r="E41" s="10" t="s">
        <v>0</v>
      </c>
      <c r="F41" s="42">
        <v>28</v>
      </c>
      <c r="G41" s="107">
        <f>I20</f>
        <v>737800</v>
      </c>
      <c r="H41" s="107"/>
      <c r="I41" s="90">
        <f>J20</f>
        <v>11043200</v>
      </c>
      <c r="J41" s="91"/>
      <c r="K41" s="92">
        <f>M20</f>
        <v>857578.26</v>
      </c>
      <c r="L41" s="92"/>
      <c r="M41" s="93">
        <f>N20</f>
        <v>13113438.24</v>
      </c>
      <c r="N41" s="94"/>
      <c r="O41" s="40">
        <f t="shared" ref="O41:O42" si="19">AVERAGE(G41,K41)</f>
        <v>797689.13</v>
      </c>
      <c r="P41" s="40">
        <f t="shared" ref="P41:P42" si="20">AVERAGE(I41,M41)</f>
        <v>12078319.120000001</v>
      </c>
    </row>
    <row r="42" spans="2:16" ht="33.75" customHeight="1" x14ac:dyDescent="0.3">
      <c r="B42" s="39" t="s">
        <v>50</v>
      </c>
      <c r="C42" s="18" t="s">
        <v>65</v>
      </c>
      <c r="D42" s="17"/>
      <c r="E42" s="17" t="s">
        <v>0</v>
      </c>
      <c r="F42" s="43">
        <v>14</v>
      </c>
      <c r="G42" s="107">
        <f>I36</f>
        <v>1537640.65</v>
      </c>
      <c r="H42" s="107"/>
      <c r="I42" s="90">
        <f>J36</f>
        <v>1537640.65</v>
      </c>
      <c r="J42" s="91"/>
      <c r="K42" s="92">
        <f>M36</f>
        <v>1591846.3400000003</v>
      </c>
      <c r="L42" s="92"/>
      <c r="M42" s="93">
        <f>N36</f>
        <v>1591846.3400000003</v>
      </c>
      <c r="N42" s="94"/>
      <c r="O42" s="40">
        <f t="shared" si="19"/>
        <v>1564743.4950000001</v>
      </c>
      <c r="P42" s="40">
        <f t="shared" si="20"/>
        <v>1564743.4950000001</v>
      </c>
    </row>
    <row r="43" spans="2:16" ht="33" customHeight="1" x14ac:dyDescent="0.3">
      <c r="B43" s="113" t="s">
        <v>69</v>
      </c>
      <c r="C43" s="114"/>
      <c r="D43" s="114"/>
      <c r="E43" s="114"/>
      <c r="F43" s="44"/>
      <c r="G43" s="106">
        <f>SUM(G40:H42)</f>
        <v>2673705.09</v>
      </c>
      <c r="H43" s="106"/>
      <c r="I43" s="108">
        <f>SUM(I40:J42)</f>
        <v>21793236.359999999</v>
      </c>
      <c r="J43" s="109"/>
      <c r="K43" s="106">
        <f>SUM(K40:L42)</f>
        <v>2928597.1400000006</v>
      </c>
      <c r="L43" s="106"/>
      <c r="M43" s="108">
        <f>SUM(M40:N42)</f>
        <v>26738013.609999999</v>
      </c>
      <c r="N43" s="109"/>
      <c r="O43" s="104">
        <f>SUM(O40:O42)</f>
        <v>2801151.1150000002</v>
      </c>
      <c r="P43" s="104">
        <f>SUM(P40:P42)</f>
        <v>24265624.985000003</v>
      </c>
    </row>
    <row r="44" spans="2:16" ht="31.2" customHeight="1" x14ac:dyDescent="0.3">
      <c r="B44" s="110" t="s">
        <v>70</v>
      </c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2"/>
      <c r="O44" s="105"/>
      <c r="P44" s="105"/>
    </row>
    <row r="45" spans="2:16" x14ac:dyDescent="0.3">
      <c r="C45" s="4"/>
      <c r="D45" s="5"/>
      <c r="E45" s="6"/>
      <c r="G45" s="1"/>
      <c r="H45" s="1"/>
      <c r="K45" s="1"/>
      <c r="L45" s="1"/>
    </row>
  </sheetData>
  <mergeCells count="49">
    <mergeCell ref="C16:P16"/>
    <mergeCell ref="P43:P44"/>
    <mergeCell ref="G43:H43"/>
    <mergeCell ref="G39:H39"/>
    <mergeCell ref="G40:H40"/>
    <mergeCell ref="G41:H41"/>
    <mergeCell ref="G42:H42"/>
    <mergeCell ref="I42:J42"/>
    <mergeCell ref="I43:J43"/>
    <mergeCell ref="B44:N44"/>
    <mergeCell ref="O43:O44"/>
    <mergeCell ref="K42:L42"/>
    <mergeCell ref="K43:L43"/>
    <mergeCell ref="B43:E43"/>
    <mergeCell ref="M42:N42"/>
    <mergeCell ref="M43:N43"/>
    <mergeCell ref="O38:P38"/>
    <mergeCell ref="C21:P21"/>
    <mergeCell ref="M39:N39"/>
    <mergeCell ref="M40:N40"/>
    <mergeCell ref="G38:J38"/>
    <mergeCell ref="K38:N38"/>
    <mergeCell ref="K40:L40"/>
    <mergeCell ref="B2:P4"/>
    <mergeCell ref="B6:B7"/>
    <mergeCell ref="C6:C7"/>
    <mergeCell ref="G6:J6"/>
    <mergeCell ref="D6:D7"/>
    <mergeCell ref="E6:E7"/>
    <mergeCell ref="K6:N6"/>
    <mergeCell ref="O6:P6"/>
    <mergeCell ref="F6:F7"/>
    <mergeCell ref="C5:P5"/>
    <mergeCell ref="C40:D40"/>
    <mergeCell ref="C41:D41"/>
    <mergeCell ref="C18:P18"/>
    <mergeCell ref="B36:D36"/>
    <mergeCell ref="B15:D15"/>
    <mergeCell ref="B20:D20"/>
    <mergeCell ref="K39:L39"/>
    <mergeCell ref="B38:B39"/>
    <mergeCell ref="F38:F39"/>
    <mergeCell ref="C38:D39"/>
    <mergeCell ref="E38:E39"/>
    <mergeCell ref="I41:J41"/>
    <mergeCell ref="K41:L41"/>
    <mergeCell ref="M41:N41"/>
    <mergeCell ref="I39:J39"/>
    <mergeCell ref="I40:J40"/>
  </mergeCells>
  <phoneticPr fontId="1" type="noConversion"/>
  <conditionalFormatting sqref="C8:C14">
    <cfRule type="containsText" dxfId="2" priority="5" operator="containsText" text="SE VA ASIGNAR UNO NUEVO">
      <formula>NOT(ISERROR(SEARCH("SE VA ASIGNAR UNO NUEVO",C8)))</formula>
    </cfRule>
  </conditionalFormatting>
  <conditionalFormatting sqref="C17">
    <cfRule type="containsText" dxfId="1" priority="1" operator="containsText" text="SE VA ASIGNAR UNO NUEVO">
      <formula>NOT(ISERROR(SEARCH("SE VA ASIGNAR UNO NUEVO",C17)))</formula>
    </cfRule>
  </conditionalFormatting>
  <conditionalFormatting sqref="C19">
    <cfRule type="containsText" dxfId="0" priority="2" operator="containsText" text="SE VA ASIGNAR UNO NUEVO">
      <formula>NOT(ISERROR(SEARCH("SE VA ASIGNAR UNO NUEVO",C19)))</formula>
    </cfRule>
  </conditionalFormatting>
  <pageMargins left="0.7" right="0.7" top="0.75" bottom="0.75" header="0.3" footer="0.3"/>
  <pageSetup orientation="portrait" r:id="rId1"/>
  <ignoredErrors>
    <ignoredError sqref="I40:I42 K41:K42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Descripción y cantidades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Yaneth Patiño Leon</dc:creator>
  <cp:lastModifiedBy>Jesus</cp:lastModifiedBy>
  <cp:lastPrinted>2026-09-11T15:57:53Z</cp:lastPrinted>
  <dcterms:created xsi:type="dcterms:W3CDTF">2022-10-03T19:37:26Z</dcterms:created>
  <dcterms:modified xsi:type="dcterms:W3CDTF">2026-09-14T19:31:54Z</dcterms:modified>
</cp:coreProperties>
</file>