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err\OneDrive\Desktop\2026\DIADQ 2026\Estructuración\Repuestos M113-A2\"/>
    </mc:Choice>
  </mc:AlternateContent>
  <xr:revisionPtr revIDLastSave="0" documentId="8_{AC2A04DA-BFBF-4F2A-9015-484779C0107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38" i="1" l="1"/>
  <c r="Q4" i="1"/>
  <c r="E38" i="1"/>
  <c r="J37" i="1" l="1"/>
  <c r="Q37" i="1"/>
  <c r="R37" i="1" s="1"/>
  <c r="J36" i="1"/>
  <c r="Q36" i="1"/>
  <c r="R36" i="1" s="1"/>
  <c r="J35" i="1"/>
  <c r="Q35" i="1"/>
  <c r="R35" i="1" s="1"/>
  <c r="J34" i="1"/>
  <c r="Q34" i="1"/>
  <c r="R34" i="1" s="1"/>
  <c r="J33" i="1"/>
  <c r="Q33" i="1"/>
  <c r="R33" i="1" s="1"/>
  <c r="J32" i="1"/>
  <c r="Q32" i="1"/>
  <c r="R32" i="1" s="1"/>
  <c r="J31" i="1"/>
  <c r="Q31" i="1"/>
  <c r="R31" i="1" s="1"/>
  <c r="J30" i="1"/>
  <c r="Q30" i="1"/>
  <c r="R30" i="1" s="1"/>
  <c r="J29" i="1"/>
  <c r="Q29" i="1"/>
  <c r="R29" i="1" s="1"/>
  <c r="J28" i="1"/>
  <c r="Q28" i="1"/>
  <c r="R28" i="1" s="1"/>
  <c r="J27" i="1"/>
  <c r="Q27" i="1"/>
  <c r="R27" i="1" s="1"/>
  <c r="J26" i="1"/>
  <c r="Q26" i="1"/>
  <c r="R26" i="1" s="1"/>
  <c r="J25" i="1"/>
  <c r="Q25" i="1"/>
  <c r="R25" i="1" s="1"/>
  <c r="J24" i="1"/>
  <c r="Q24" i="1"/>
  <c r="R24" i="1" s="1"/>
  <c r="J23" i="1"/>
  <c r="Q23" i="1"/>
  <c r="R23" i="1" s="1"/>
  <c r="J22" i="1"/>
  <c r="Q22" i="1"/>
  <c r="R22" i="1" s="1"/>
  <c r="J21" i="1"/>
  <c r="Q21" i="1"/>
  <c r="R21" i="1" s="1"/>
  <c r="J20" i="1"/>
  <c r="Q20" i="1"/>
  <c r="R20" i="1" s="1"/>
  <c r="J19" i="1"/>
  <c r="Q19" i="1"/>
  <c r="R19" i="1" s="1"/>
  <c r="J18" i="1"/>
  <c r="Q18" i="1"/>
  <c r="R18" i="1" s="1"/>
  <c r="J17" i="1"/>
  <c r="Q17" i="1"/>
  <c r="R17" i="1" s="1"/>
  <c r="J16" i="1"/>
  <c r="Q16" i="1"/>
  <c r="R16" i="1" s="1"/>
  <c r="J15" i="1"/>
  <c r="Q15" i="1"/>
  <c r="R15" i="1" s="1"/>
  <c r="J14" i="1"/>
  <c r="Q14" i="1"/>
  <c r="R14" i="1" s="1"/>
  <c r="J13" i="1"/>
  <c r="Q13" i="1"/>
  <c r="R13" i="1" s="1"/>
  <c r="J12" i="1"/>
  <c r="Q12" i="1"/>
  <c r="R12" i="1" s="1"/>
  <c r="J11" i="1"/>
  <c r="Q11" i="1"/>
  <c r="R11" i="1" s="1"/>
  <c r="J10" i="1"/>
  <c r="Q10" i="1"/>
  <c r="R10" i="1" s="1"/>
  <c r="J9" i="1"/>
  <c r="Q9" i="1"/>
  <c r="R9" i="1" s="1"/>
  <c r="J8" i="1"/>
  <c r="Q8" i="1"/>
  <c r="R8" i="1" s="1"/>
  <c r="J7" i="1"/>
  <c r="Q7" i="1"/>
  <c r="R7" i="1" s="1"/>
  <c r="J6" i="1"/>
  <c r="Q6" i="1"/>
  <c r="R6" i="1" s="1"/>
  <c r="J5" i="1"/>
  <c r="Q5" i="1"/>
  <c r="R5" i="1" s="1"/>
  <c r="J4" i="1"/>
  <c r="R4" i="1"/>
  <c r="R38" i="1" l="1"/>
  <c r="J38" i="1"/>
  <c r="J39" i="1" s="1"/>
  <c r="J40" i="1" s="1"/>
  <c r="R39" i="1" l="1"/>
  <c r="R40" i="1"/>
</calcChain>
</file>

<file path=xl/sharedStrings.xml><?xml version="1.0" encoding="utf-8"?>
<sst xmlns="http://schemas.openxmlformats.org/spreadsheetml/2006/main" count="197" uniqueCount="99">
  <si>
    <t>ÍTEM</t>
  </si>
  <si>
    <t>DESCRIPCIÓN DEL BIEN Y/O SERVICIO</t>
  </si>
  <si>
    <t>UNIDAD</t>
  </si>
  <si>
    <t>N° PARTE</t>
  </si>
  <si>
    <t>MANUAL REFERENCIA</t>
  </si>
  <si>
    <t>ADJUSTER, TRACK, VE SEE</t>
  </si>
  <si>
    <t>11660968</t>
  </si>
  <si>
    <t>TM 9-2350-261-24P</t>
  </si>
  <si>
    <t>AIR CLEANER, INTAKE (HYDRAULIC TANK ASSEMBLY)</t>
  </si>
  <si>
    <t>104942</t>
  </si>
  <si>
    <t>ANGLE DRIVE, COOLING SEE</t>
  </si>
  <si>
    <t>10863320-1</t>
  </si>
  <si>
    <t>BEARING, ROLLER, NEED ANGLE DRIVE</t>
  </si>
  <si>
    <t>713888</t>
  </si>
  <si>
    <t>TM 9-2520-238-34P</t>
  </si>
  <si>
    <t>BRACE, DOOR</t>
  </si>
  <si>
    <t>10886525</t>
  </si>
  <si>
    <t>ELBOW, PIPE TO TUBE</t>
  </si>
  <si>
    <t>MS20822-10D</t>
  </si>
  <si>
    <t>FILTER.FLUID FILTRO PRIMARIO DE COMBUSTIBLE</t>
  </si>
  <si>
    <t>T552</t>
  </si>
  <si>
    <t>FILTER ELEMENT.FLUI FILTRO DIFERENCIAL</t>
  </si>
  <si>
    <t>10861772</t>
  </si>
  <si>
    <t>FILTER ELEMENT.INTA FILTRO AIRE M-113-A2</t>
  </si>
  <si>
    <t>11598399</t>
  </si>
  <si>
    <t>FUEL FILTER</t>
  </si>
  <si>
    <t>23530707</t>
  </si>
  <si>
    <t>VALIDADO PAGINA OTAN - SICAD</t>
  </si>
  <si>
    <t>GASKET</t>
  </si>
  <si>
    <t>5571024</t>
  </si>
  <si>
    <t>HEADLIGHT</t>
  </si>
  <si>
    <t>899685</t>
  </si>
  <si>
    <t>HEADLIGHT LUCES DE CAMINO</t>
  </si>
  <si>
    <t>11589477-2</t>
  </si>
  <si>
    <t>HORN, ELECTRICAL</t>
  </si>
  <si>
    <t>MS51074-1</t>
  </si>
  <si>
    <t>HOSE, AIR DUCT</t>
  </si>
  <si>
    <t>8738009-3</t>
  </si>
  <si>
    <t>HOSE, NONMETALLIC MAKE FROM HOSE</t>
  </si>
  <si>
    <t>12253513-2</t>
  </si>
  <si>
    <t>FUEL INJECTOR INYECTORES</t>
  </si>
  <si>
    <t>5226245</t>
  </si>
  <si>
    <t>6SP124 DETROIL DIESEL</t>
  </si>
  <si>
    <t>LEVER, MANUAL CONTRO</t>
  </si>
  <si>
    <t>12269203</t>
  </si>
  <si>
    <t>PERISCOPE M17</t>
  </si>
  <si>
    <t>7043549</t>
  </si>
  <si>
    <t>PUMP, ROTARY ASSEMBLY (TRANSFER GEARCASE)</t>
  </si>
  <si>
    <t>10861448</t>
  </si>
  <si>
    <t>SEAL OIL PUMP RETENEDOR INTERNO TRANSMISIÓN</t>
  </si>
  <si>
    <t>6770305</t>
  </si>
  <si>
    <t>FMC TM XM-34P</t>
  </si>
  <si>
    <t>SEAL AND GASQUET KIT TX 100-1A</t>
  </si>
  <si>
    <t>5703123</t>
  </si>
  <si>
    <t>GASKET SELLO DEL CONVERTIDOR</t>
  </si>
  <si>
    <t>23016564</t>
  </si>
  <si>
    <t>SET EMPAQUETADURA CULATA</t>
  </si>
  <si>
    <t>5199811</t>
  </si>
  <si>
    <t>TM 9-2815-205-34P</t>
  </si>
  <si>
    <t>SHOCK ABSORBER, DIRE</t>
  </si>
  <si>
    <t>11669371</t>
  </si>
  <si>
    <t>STARTER, ENGINE, ELEC (STARTING MOTOR)</t>
  </si>
  <si>
    <t>8925578</t>
  </si>
  <si>
    <t>STEERING GEAR</t>
  </si>
  <si>
    <t>12269204</t>
  </si>
  <si>
    <t>STOP LIGHT-TAILLIGH</t>
  </si>
  <si>
    <t>MS51329-1</t>
  </si>
  <si>
    <t>MS51330-1</t>
  </si>
  <si>
    <t>PAD, TRACK, MODEL C150</t>
  </si>
  <si>
    <t>12474848</t>
  </si>
  <si>
    <t>TRANSMISIÓN REFERENCIA TX 100 1-A</t>
  </si>
  <si>
    <t>4213604</t>
  </si>
  <si>
    <t>TUBE, BENT, METALLIC-SE</t>
  </si>
  <si>
    <t>12269186</t>
  </si>
  <si>
    <t>WASHER, SHOULDERED A</t>
  </si>
  <si>
    <t>10942891</t>
  </si>
  <si>
    <t>WHEEL, SOLID RUBBER</t>
  </si>
  <si>
    <t>—</t>
  </si>
  <si>
    <t>TOTAL CONSOLIDADO</t>
  </si>
  <si>
    <t>NECESIDAD</t>
  </si>
  <si>
    <t>CANT. PRIORIZADA</t>
  </si>
  <si>
    <t>PRECIOS DE REFERENCIA PROPONENTE EXTRANJERO SIN SUCURSAL DEL COLOMBIA</t>
  </si>
  <si>
    <t>CONDICION REQUERIDA</t>
  </si>
  <si>
    <t>NUEVO</t>
  </si>
  <si>
    <t xml:space="preserve">CONDICION OFERTADA </t>
  </si>
  <si>
    <t>TIEMPO DE ENTREGA ( NO DEBE SUPERAR EL PLAZO DE EJECUCIÓN)</t>
  </si>
  <si>
    <t xml:space="preserve">VR DE ARANCEL </t>
  </si>
  <si>
    <t xml:space="preserve">VALOR TOTAL SIN ARANCEL SIN DE IVA </t>
  </si>
  <si>
    <t xml:space="preserve">VALOR TOTAL INCLUIDO  ARANCEL SIN  IVA </t>
  </si>
  <si>
    <t>PRECIOS DE REFERENCIA PROPONENTE NACIONAL O EXTRANJERO CON SUCURSAL DEL COLOMBIA</t>
  </si>
  <si>
    <t xml:space="preserve">PRECIO UNITRIO DE REFERNCIA COP SIN IVA SIN ARANCEL </t>
  </si>
  <si>
    <t xml:space="preserve">PRECIO TOTAL DE REFERNCIA COP SIN IVA SIN ARANCEL </t>
  </si>
  <si>
    <t xml:space="preserve">PRECIO TOTAL DE REFERNCIA USDSIN IVA SIN ARANCEL </t>
  </si>
  <si>
    <t xml:space="preserve">VR UNITARIO OFERTADO SIN IVA SIN ARANCEL EN PESOS </t>
  </si>
  <si>
    <t>VR TOTAL OFERTADO SIN IVA SIN ARANCEL EN PESOS</t>
  </si>
  <si>
    <t>VR UNITARIO OFERTADO SIN IVA SIN ARANCEL EN DOLARES</t>
  </si>
  <si>
    <t>VR TOTAL OFERTADO SIN IVA SIN ARANCEL EN DOLARES</t>
  </si>
  <si>
    <t xml:space="preserve">PRECIO UNITRIO DE REFERNCIA USD SIN IVA SIN ARANCEL  </t>
  </si>
  <si>
    <t xml:space="preserve">NO SUPERAR LOS PRECIOS UNITARIOS DE REFERENCIA SIN IVA Y SIN ARANCEL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</si>
</sst>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Aptos Narrow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b/>
      <sz val="10"/>
      <color rgb="FF333333"/>
      <name val="Calibri"/>
      <family val="2"/>
    </font>
    <font>
      <sz val="10"/>
      <color rgb="FF333333"/>
      <name val="Calibri"/>
      <family val="2"/>
    </font>
    <font>
      <b/>
      <sz val="10"/>
      <color rgb="FF1F4E79"/>
      <name val="Calibri"/>
      <family val="2"/>
    </font>
    <font>
      <sz val="10"/>
      <color rgb="FFFF0000"/>
      <name val="Calibri"/>
      <family val="2"/>
    </font>
    <font>
      <sz val="12"/>
      <color theme="8" tint="0.3999755851924192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2F5597"/>
        <bgColor rgb="FF2F5597"/>
      </patternFill>
    </fill>
    <fill>
      <patternFill patternType="solid">
        <fgColor rgb="FFDCE6F1"/>
        <bgColor rgb="FFDCE6F1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rgb="FFDCE6F1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rgb="FF2F5597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rgb="FF1F4E79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0" borderId="0" xfId="0" applyFont="1"/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3" fontId="3" fillId="3" borderId="2" xfId="0" applyNumberFormat="1" applyFont="1" applyFill="1" applyBorder="1" applyAlignment="1">
      <alignment horizontal="center" vertical="center"/>
    </xf>
    <xf numFmtId="43" fontId="2" fillId="0" borderId="2" xfId="0" applyNumberFormat="1" applyFont="1" applyBorder="1"/>
    <xf numFmtId="0" fontId="4" fillId="4" borderId="2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2" fillId="0" borderId="3" xfId="0" applyFont="1" applyBorder="1"/>
    <xf numFmtId="43" fontId="2" fillId="0" borderId="0" xfId="0" applyNumberFormat="1" applyFont="1"/>
    <xf numFmtId="3" fontId="3" fillId="6" borderId="2" xfId="0" applyNumberFormat="1" applyFont="1" applyFill="1" applyBorder="1" applyAlignment="1">
      <alignment horizontal="center" vertical="center"/>
    </xf>
    <xf numFmtId="3" fontId="3" fillId="7" borderId="3" xfId="0" applyNumberFormat="1" applyFont="1" applyFill="1" applyBorder="1" applyAlignment="1">
      <alignment horizontal="center" vertical="center"/>
    </xf>
    <xf numFmtId="0" fontId="2" fillId="7" borderId="0" xfId="0" applyFont="1" applyFill="1"/>
    <xf numFmtId="0" fontId="5" fillId="0" borderId="3" xfId="0" applyFont="1" applyBorder="1" applyAlignment="1">
      <alignment horizontal="left" vertical="center"/>
    </xf>
    <xf numFmtId="0" fontId="2" fillId="0" borderId="3" xfId="0" applyFont="1" applyBorder="1"/>
    <xf numFmtId="0" fontId="6" fillId="0" borderId="0" xfId="0" applyFont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0"/>
  <sheetViews>
    <sheetView tabSelected="1" topLeftCell="A28" workbookViewId="0">
      <selection activeCell="D54" sqref="D54"/>
    </sheetView>
  </sheetViews>
  <sheetFormatPr baseColWidth="10" defaultColWidth="11.42578125" defaultRowHeight="12.75" x14ac:dyDescent="0.2"/>
  <cols>
    <col min="1" max="1" width="11.42578125" style="2"/>
    <col min="2" max="2" width="37.5703125" style="2" customWidth="1"/>
    <col min="3" max="3" width="11.42578125" style="2"/>
    <col min="4" max="4" width="11.42578125" style="17"/>
    <col min="5" max="6" width="11.42578125" style="2"/>
    <col min="7" max="7" width="27.85546875" style="2" customWidth="1"/>
    <col min="8" max="8" width="9.140625" style="2" customWidth="1"/>
    <col min="9" max="9" width="14.42578125" style="2" customWidth="1"/>
    <col min="10" max="10" width="12.7109375" style="2" bestFit="1" customWidth="1"/>
    <col min="11" max="12" width="12.7109375" style="2" customWidth="1"/>
    <col min="13" max="14" width="14.42578125" style="2" customWidth="1"/>
    <col min="15" max="15" width="11.42578125" style="2"/>
    <col min="16" max="16" width="11.42578125" style="2" customWidth="1"/>
    <col min="17" max="17" width="15.140625" style="2" bestFit="1" customWidth="1"/>
    <col min="18" max="18" width="17.85546875" style="2" bestFit="1" customWidth="1"/>
    <col min="19" max="20" width="12.7109375" style="2" customWidth="1"/>
    <col min="21" max="22" width="14.42578125" style="2" customWidth="1"/>
    <col min="23" max="16384" width="11.42578125" style="2"/>
  </cols>
  <sheetData>
    <row r="1" spans="1:22" ht="32.25" customHeight="1" x14ac:dyDescent="0.2">
      <c r="A1" s="24" t="s">
        <v>98</v>
      </c>
      <c r="B1" s="24"/>
      <c r="C1" s="24"/>
      <c r="I1" s="20" t="s">
        <v>81</v>
      </c>
      <c r="J1" s="20"/>
      <c r="K1" s="20"/>
      <c r="L1" s="20"/>
      <c r="M1" s="20"/>
      <c r="N1" s="20"/>
      <c r="Q1" s="20" t="s">
        <v>89</v>
      </c>
      <c r="R1" s="20"/>
      <c r="S1" s="20"/>
      <c r="T1" s="20"/>
      <c r="U1" s="20"/>
      <c r="V1" s="20"/>
    </row>
    <row r="3" spans="1:22" ht="63.75" x14ac:dyDescent="0.2">
      <c r="A3" s="1" t="s">
        <v>0</v>
      </c>
      <c r="B3" s="1" t="s">
        <v>1</v>
      </c>
      <c r="C3" s="1" t="s">
        <v>2</v>
      </c>
      <c r="D3" s="1" t="s">
        <v>79</v>
      </c>
      <c r="E3" s="1" t="s">
        <v>80</v>
      </c>
      <c r="F3" s="1" t="s">
        <v>3</v>
      </c>
      <c r="G3" s="1" t="s">
        <v>4</v>
      </c>
      <c r="H3" s="1" t="s">
        <v>82</v>
      </c>
      <c r="I3" s="21" t="s">
        <v>97</v>
      </c>
      <c r="J3" s="21" t="s">
        <v>92</v>
      </c>
      <c r="K3" s="21" t="s">
        <v>85</v>
      </c>
      <c r="L3" s="21" t="s">
        <v>84</v>
      </c>
      <c r="M3" s="21" t="s">
        <v>95</v>
      </c>
      <c r="N3" s="21" t="s">
        <v>96</v>
      </c>
      <c r="Q3" s="21" t="s">
        <v>90</v>
      </c>
      <c r="R3" s="21" t="s">
        <v>91</v>
      </c>
      <c r="S3" s="21" t="s">
        <v>85</v>
      </c>
      <c r="T3" s="21" t="s">
        <v>84</v>
      </c>
      <c r="U3" s="21" t="s">
        <v>93</v>
      </c>
      <c r="V3" s="21" t="s">
        <v>94</v>
      </c>
    </row>
    <row r="4" spans="1:22" x14ac:dyDescent="0.2">
      <c r="A4" s="3">
        <v>1</v>
      </c>
      <c r="B4" s="4" t="s">
        <v>5</v>
      </c>
      <c r="C4" s="5" t="s">
        <v>2</v>
      </c>
      <c r="D4" s="15">
        <v>3</v>
      </c>
      <c r="E4" s="6">
        <v>3</v>
      </c>
      <c r="F4" s="4" t="s">
        <v>6</v>
      </c>
      <c r="G4" s="4" t="s">
        <v>7</v>
      </c>
      <c r="H4" s="4" t="s">
        <v>83</v>
      </c>
      <c r="I4" s="7">
        <v>953.5</v>
      </c>
      <c r="J4" s="7">
        <f t="shared" ref="J4:J37" si="0">+I4*E4</f>
        <v>2860.5</v>
      </c>
      <c r="K4" s="7"/>
      <c r="L4" s="7"/>
      <c r="M4" s="7"/>
      <c r="N4" s="7"/>
      <c r="Q4" s="7">
        <f>+I4*3127.51</f>
        <v>2982080.7850000001</v>
      </c>
      <c r="R4" s="7">
        <f t="shared" ref="R4:R37" si="1">+Q4*E4</f>
        <v>8946242.3550000004</v>
      </c>
      <c r="S4" s="7"/>
      <c r="T4" s="7"/>
      <c r="U4" s="7"/>
      <c r="V4" s="7"/>
    </row>
    <row r="5" spans="1:22" x14ac:dyDescent="0.2">
      <c r="A5" s="3">
        <v>2</v>
      </c>
      <c r="B5" s="8" t="s">
        <v>8</v>
      </c>
      <c r="C5" s="9" t="s">
        <v>2</v>
      </c>
      <c r="D5" s="15">
        <v>9</v>
      </c>
      <c r="E5" s="6">
        <v>5</v>
      </c>
      <c r="F5" s="8" t="s">
        <v>9</v>
      </c>
      <c r="G5" s="8" t="s">
        <v>7</v>
      </c>
      <c r="H5" s="4" t="s">
        <v>83</v>
      </c>
      <c r="I5" s="7">
        <v>18.732479999999999</v>
      </c>
      <c r="J5" s="7">
        <f t="shared" si="0"/>
        <v>93.662399999999991</v>
      </c>
      <c r="K5" s="7"/>
      <c r="L5" s="7"/>
      <c r="M5" s="7"/>
      <c r="N5" s="7"/>
      <c r="Q5" s="7">
        <f t="shared" ref="Q5:Q37" si="2">+I5*3127.51</f>
        <v>58586.018524799998</v>
      </c>
      <c r="R5" s="7">
        <f t="shared" si="1"/>
        <v>292930.09262399998</v>
      </c>
      <c r="S5" s="7"/>
      <c r="T5" s="7"/>
      <c r="U5" s="7"/>
      <c r="V5" s="7"/>
    </row>
    <row r="6" spans="1:22" x14ac:dyDescent="0.2">
      <c r="A6" s="3">
        <v>3</v>
      </c>
      <c r="B6" s="4" t="s">
        <v>10</v>
      </c>
      <c r="C6" s="5" t="s">
        <v>2</v>
      </c>
      <c r="D6" s="15">
        <v>2</v>
      </c>
      <c r="E6" s="6">
        <v>2</v>
      </c>
      <c r="F6" s="4" t="s">
        <v>11</v>
      </c>
      <c r="G6" s="4" t="s">
        <v>7</v>
      </c>
      <c r="H6" s="4" t="s">
        <v>83</v>
      </c>
      <c r="I6" s="7">
        <v>7245</v>
      </c>
      <c r="J6" s="7">
        <f t="shared" si="0"/>
        <v>14490</v>
      </c>
      <c r="K6" s="7"/>
      <c r="L6" s="7"/>
      <c r="M6" s="7"/>
      <c r="N6" s="7"/>
      <c r="Q6" s="7">
        <f t="shared" si="2"/>
        <v>22658809.950000003</v>
      </c>
      <c r="R6" s="7">
        <f t="shared" si="1"/>
        <v>45317619.900000006</v>
      </c>
      <c r="S6" s="7"/>
      <c r="T6" s="7"/>
      <c r="U6" s="7"/>
      <c r="V6" s="7"/>
    </row>
    <row r="7" spans="1:22" x14ac:dyDescent="0.2">
      <c r="A7" s="3">
        <v>4</v>
      </c>
      <c r="B7" s="8" t="s">
        <v>12</v>
      </c>
      <c r="C7" s="9" t="s">
        <v>2</v>
      </c>
      <c r="D7" s="15">
        <v>21</v>
      </c>
      <c r="E7" s="6">
        <v>15</v>
      </c>
      <c r="F7" s="8" t="s">
        <v>13</v>
      </c>
      <c r="G7" s="8" t="s">
        <v>14</v>
      </c>
      <c r="H7" s="4" t="s">
        <v>83</v>
      </c>
      <c r="I7" s="7">
        <v>96.66</v>
      </c>
      <c r="J7" s="7">
        <f t="shared" si="0"/>
        <v>1449.8999999999999</v>
      </c>
      <c r="K7" s="7"/>
      <c r="L7" s="7"/>
      <c r="M7" s="7"/>
      <c r="N7" s="7"/>
      <c r="Q7" s="7">
        <f t="shared" si="2"/>
        <v>302305.11660000001</v>
      </c>
      <c r="R7" s="7">
        <f t="shared" si="1"/>
        <v>4534576.7489999998</v>
      </c>
      <c r="S7" s="7"/>
      <c r="T7" s="7"/>
      <c r="U7" s="7"/>
      <c r="V7" s="7"/>
    </row>
    <row r="8" spans="1:22" x14ac:dyDescent="0.2">
      <c r="A8" s="3">
        <v>5</v>
      </c>
      <c r="B8" s="4" t="s">
        <v>15</v>
      </c>
      <c r="C8" s="5" t="s">
        <v>2</v>
      </c>
      <c r="D8" s="15">
        <v>2</v>
      </c>
      <c r="E8" s="6">
        <v>2</v>
      </c>
      <c r="F8" s="4" t="s">
        <v>16</v>
      </c>
      <c r="G8" s="4" t="s">
        <v>7</v>
      </c>
      <c r="H8" s="4" t="s">
        <v>83</v>
      </c>
      <c r="I8" s="7">
        <v>341.39</v>
      </c>
      <c r="J8" s="7">
        <f t="shared" si="0"/>
        <v>682.78</v>
      </c>
      <c r="K8" s="7"/>
      <c r="L8" s="7"/>
      <c r="M8" s="7"/>
      <c r="N8" s="7"/>
      <c r="Q8" s="7">
        <f t="shared" si="2"/>
        <v>1067700.6389000001</v>
      </c>
      <c r="R8" s="7">
        <f t="shared" si="1"/>
        <v>2135401.2778000003</v>
      </c>
      <c r="S8" s="7"/>
      <c r="T8" s="7"/>
      <c r="U8" s="7"/>
      <c r="V8" s="7"/>
    </row>
    <row r="9" spans="1:22" x14ac:dyDescent="0.2">
      <c r="A9" s="3">
        <v>6</v>
      </c>
      <c r="B9" s="8" t="s">
        <v>17</v>
      </c>
      <c r="C9" s="9" t="s">
        <v>2</v>
      </c>
      <c r="D9" s="15">
        <v>10</v>
      </c>
      <c r="E9" s="6">
        <v>8</v>
      </c>
      <c r="F9" s="8" t="s">
        <v>18</v>
      </c>
      <c r="G9" s="8" t="s">
        <v>7</v>
      </c>
      <c r="H9" s="4" t="s">
        <v>83</v>
      </c>
      <c r="I9" s="7">
        <v>86.843119999999999</v>
      </c>
      <c r="J9" s="7">
        <f t="shared" si="0"/>
        <v>694.74495999999999</v>
      </c>
      <c r="K9" s="7"/>
      <c r="L9" s="7"/>
      <c r="M9" s="7"/>
      <c r="N9" s="7"/>
      <c r="Q9" s="7">
        <f t="shared" si="2"/>
        <v>271602.72623120004</v>
      </c>
      <c r="R9" s="7">
        <f t="shared" si="1"/>
        <v>2172821.8098496003</v>
      </c>
      <c r="S9" s="7"/>
      <c r="T9" s="7"/>
      <c r="U9" s="7"/>
      <c r="V9" s="7"/>
    </row>
    <row r="10" spans="1:22" x14ac:dyDescent="0.2">
      <c r="A10" s="3">
        <v>7</v>
      </c>
      <c r="B10" s="4" t="s">
        <v>19</v>
      </c>
      <c r="C10" s="5" t="s">
        <v>2</v>
      </c>
      <c r="D10" s="15">
        <v>23</v>
      </c>
      <c r="E10" s="6">
        <v>23</v>
      </c>
      <c r="F10" s="4" t="s">
        <v>20</v>
      </c>
      <c r="G10" s="4" t="s">
        <v>7</v>
      </c>
      <c r="H10" s="4" t="s">
        <v>83</v>
      </c>
      <c r="I10" s="7">
        <v>19.690000000000001</v>
      </c>
      <c r="J10" s="7">
        <f t="shared" si="0"/>
        <v>452.87</v>
      </c>
      <c r="K10" s="7"/>
      <c r="L10" s="7"/>
      <c r="M10" s="7"/>
      <c r="N10" s="7"/>
      <c r="Q10" s="7">
        <f t="shared" si="2"/>
        <v>61580.671900000008</v>
      </c>
      <c r="R10" s="7">
        <f t="shared" si="1"/>
        <v>1416355.4537000002</v>
      </c>
      <c r="S10" s="7"/>
      <c r="T10" s="7"/>
      <c r="U10" s="7"/>
      <c r="V10" s="7"/>
    </row>
    <row r="11" spans="1:22" x14ac:dyDescent="0.2">
      <c r="A11" s="3">
        <v>8</v>
      </c>
      <c r="B11" s="8" t="s">
        <v>21</v>
      </c>
      <c r="C11" s="9" t="s">
        <v>2</v>
      </c>
      <c r="D11" s="15">
        <v>23</v>
      </c>
      <c r="E11" s="6">
        <v>23</v>
      </c>
      <c r="F11" s="8" t="s">
        <v>22</v>
      </c>
      <c r="G11" s="8" t="s">
        <v>7</v>
      </c>
      <c r="H11" s="4" t="s">
        <v>83</v>
      </c>
      <c r="I11" s="7">
        <v>160.62</v>
      </c>
      <c r="J11" s="7">
        <f t="shared" si="0"/>
        <v>3694.26</v>
      </c>
      <c r="K11" s="7"/>
      <c r="L11" s="7"/>
      <c r="M11" s="7"/>
      <c r="N11" s="7"/>
      <c r="Q11" s="7">
        <f t="shared" si="2"/>
        <v>502340.65620000003</v>
      </c>
      <c r="R11" s="7">
        <f t="shared" si="1"/>
        <v>11553835.092600001</v>
      </c>
      <c r="S11" s="7"/>
      <c r="T11" s="7"/>
      <c r="U11" s="7"/>
      <c r="V11" s="7"/>
    </row>
    <row r="12" spans="1:22" x14ac:dyDescent="0.2">
      <c r="A12" s="3">
        <v>9</v>
      </c>
      <c r="B12" s="4" t="s">
        <v>23</v>
      </c>
      <c r="C12" s="5" t="s">
        <v>2</v>
      </c>
      <c r="D12" s="15">
        <v>23</v>
      </c>
      <c r="E12" s="6">
        <v>23</v>
      </c>
      <c r="F12" s="4" t="s">
        <v>24</v>
      </c>
      <c r="G12" s="4" t="s">
        <v>7</v>
      </c>
      <c r="H12" s="4" t="s">
        <v>83</v>
      </c>
      <c r="I12" s="7">
        <v>181.21</v>
      </c>
      <c r="J12" s="7">
        <f t="shared" si="0"/>
        <v>4167.83</v>
      </c>
      <c r="K12" s="7"/>
      <c r="L12" s="7"/>
      <c r="M12" s="7"/>
      <c r="N12" s="7"/>
      <c r="Q12" s="7">
        <f t="shared" si="2"/>
        <v>566736.08710000012</v>
      </c>
      <c r="R12" s="7">
        <f t="shared" si="1"/>
        <v>13034930.003300004</v>
      </c>
      <c r="S12" s="7"/>
      <c r="T12" s="7"/>
      <c r="U12" s="7"/>
      <c r="V12" s="7"/>
    </row>
    <row r="13" spans="1:22" x14ac:dyDescent="0.2">
      <c r="A13" s="3">
        <v>10</v>
      </c>
      <c r="B13" s="8" t="s">
        <v>25</v>
      </c>
      <c r="C13" s="9" t="s">
        <v>2</v>
      </c>
      <c r="D13" s="15">
        <v>5</v>
      </c>
      <c r="E13" s="6">
        <v>5</v>
      </c>
      <c r="F13" s="8" t="s">
        <v>26</v>
      </c>
      <c r="G13" s="8" t="s">
        <v>27</v>
      </c>
      <c r="H13" s="4" t="s">
        <v>83</v>
      </c>
      <c r="I13" s="7">
        <v>63.33</v>
      </c>
      <c r="J13" s="7">
        <f t="shared" si="0"/>
        <v>316.64999999999998</v>
      </c>
      <c r="K13" s="7"/>
      <c r="L13" s="7"/>
      <c r="M13" s="7"/>
      <c r="N13" s="7"/>
      <c r="Q13" s="7">
        <f t="shared" si="2"/>
        <v>198065.2083</v>
      </c>
      <c r="R13" s="7">
        <f t="shared" si="1"/>
        <v>990326.04150000005</v>
      </c>
      <c r="S13" s="7"/>
      <c r="T13" s="7"/>
      <c r="U13" s="7"/>
      <c r="V13" s="7"/>
    </row>
    <row r="14" spans="1:22" x14ac:dyDescent="0.2">
      <c r="A14" s="3">
        <v>11</v>
      </c>
      <c r="B14" s="4" t="s">
        <v>28</v>
      </c>
      <c r="C14" s="5" t="s">
        <v>2</v>
      </c>
      <c r="D14" s="15">
        <v>23</v>
      </c>
      <c r="E14" s="6">
        <v>17</v>
      </c>
      <c r="F14" s="4" t="s">
        <v>29</v>
      </c>
      <c r="G14" s="4" t="s">
        <v>7</v>
      </c>
      <c r="H14" s="4" t="s">
        <v>83</v>
      </c>
      <c r="I14" s="7">
        <v>10.71</v>
      </c>
      <c r="J14" s="7">
        <f t="shared" si="0"/>
        <v>182.07000000000002</v>
      </c>
      <c r="K14" s="7"/>
      <c r="L14" s="7"/>
      <c r="M14" s="7"/>
      <c r="N14" s="7"/>
      <c r="Q14" s="7">
        <f t="shared" si="2"/>
        <v>33495.632100000003</v>
      </c>
      <c r="R14" s="7">
        <f t="shared" si="1"/>
        <v>569425.74570000009</v>
      </c>
      <c r="S14" s="7"/>
      <c r="T14" s="7"/>
      <c r="U14" s="7"/>
      <c r="V14" s="7"/>
    </row>
    <row r="15" spans="1:22" x14ac:dyDescent="0.2">
      <c r="A15" s="3">
        <v>12</v>
      </c>
      <c r="B15" s="8" t="s">
        <v>30</v>
      </c>
      <c r="C15" s="9" t="s">
        <v>2</v>
      </c>
      <c r="D15" s="15">
        <v>4</v>
      </c>
      <c r="E15" s="6">
        <v>4</v>
      </c>
      <c r="F15" s="8" t="s">
        <v>31</v>
      </c>
      <c r="G15" s="8" t="s">
        <v>7</v>
      </c>
      <c r="H15" s="4" t="s">
        <v>83</v>
      </c>
      <c r="I15" s="7">
        <v>206.77</v>
      </c>
      <c r="J15" s="7">
        <f t="shared" si="0"/>
        <v>827.08</v>
      </c>
      <c r="K15" s="7"/>
      <c r="L15" s="7"/>
      <c r="M15" s="7"/>
      <c r="N15" s="7"/>
      <c r="Q15" s="7">
        <f t="shared" si="2"/>
        <v>646675.24270000006</v>
      </c>
      <c r="R15" s="7">
        <f t="shared" si="1"/>
        <v>2586700.9708000002</v>
      </c>
      <c r="S15" s="7"/>
      <c r="T15" s="7"/>
      <c r="U15" s="7"/>
      <c r="V15" s="7"/>
    </row>
    <row r="16" spans="1:22" x14ac:dyDescent="0.2">
      <c r="A16" s="3">
        <v>13</v>
      </c>
      <c r="B16" s="4" t="s">
        <v>32</v>
      </c>
      <c r="C16" s="5" t="s">
        <v>2</v>
      </c>
      <c r="D16" s="15">
        <v>4</v>
      </c>
      <c r="E16" s="6">
        <v>4</v>
      </c>
      <c r="F16" s="4" t="s">
        <v>33</v>
      </c>
      <c r="G16" s="4" t="s">
        <v>7</v>
      </c>
      <c r="H16" s="4" t="s">
        <v>83</v>
      </c>
      <c r="I16" s="7">
        <v>344.27</v>
      </c>
      <c r="J16" s="7">
        <f t="shared" si="0"/>
        <v>1377.08</v>
      </c>
      <c r="K16" s="7"/>
      <c r="L16" s="7"/>
      <c r="M16" s="7"/>
      <c r="N16" s="7"/>
      <c r="Q16" s="7">
        <f t="shared" si="2"/>
        <v>1076707.8677000001</v>
      </c>
      <c r="R16" s="7">
        <f t="shared" si="1"/>
        <v>4306831.4708000002</v>
      </c>
      <c r="S16" s="7"/>
      <c r="T16" s="7"/>
      <c r="U16" s="7"/>
      <c r="V16" s="7"/>
    </row>
    <row r="17" spans="1:22" x14ac:dyDescent="0.2">
      <c r="A17" s="3">
        <v>14</v>
      </c>
      <c r="B17" s="8" t="s">
        <v>34</v>
      </c>
      <c r="C17" s="9" t="s">
        <v>2</v>
      </c>
      <c r="D17" s="15">
        <v>5</v>
      </c>
      <c r="E17" s="6">
        <v>5</v>
      </c>
      <c r="F17" s="8" t="s">
        <v>35</v>
      </c>
      <c r="G17" s="8" t="s">
        <v>7</v>
      </c>
      <c r="H17" s="4" t="s">
        <v>83</v>
      </c>
      <c r="I17" s="7">
        <v>106.33558000000001</v>
      </c>
      <c r="J17" s="7">
        <f t="shared" si="0"/>
        <v>531.67790000000002</v>
      </c>
      <c r="K17" s="7"/>
      <c r="L17" s="7"/>
      <c r="M17" s="7"/>
      <c r="N17" s="7"/>
      <c r="Q17" s="7">
        <f t="shared" si="2"/>
        <v>332565.58980580006</v>
      </c>
      <c r="R17" s="7">
        <f t="shared" si="1"/>
        <v>1662827.9490290002</v>
      </c>
      <c r="S17" s="7"/>
      <c r="T17" s="7"/>
      <c r="U17" s="7"/>
      <c r="V17" s="7"/>
    </row>
    <row r="18" spans="1:22" x14ac:dyDescent="0.2">
      <c r="A18" s="3">
        <v>15</v>
      </c>
      <c r="B18" s="4" t="s">
        <v>36</v>
      </c>
      <c r="C18" s="5" t="s">
        <v>2</v>
      </c>
      <c r="D18" s="15">
        <v>10</v>
      </c>
      <c r="E18" s="6">
        <v>8</v>
      </c>
      <c r="F18" s="4" t="s">
        <v>37</v>
      </c>
      <c r="G18" s="4" t="s">
        <v>7</v>
      </c>
      <c r="H18" s="4" t="s">
        <v>83</v>
      </c>
      <c r="I18" s="7">
        <v>472.89</v>
      </c>
      <c r="J18" s="7">
        <f t="shared" si="0"/>
        <v>3783.12</v>
      </c>
      <c r="K18" s="7"/>
      <c r="L18" s="7"/>
      <c r="M18" s="7"/>
      <c r="N18" s="7"/>
      <c r="Q18" s="7">
        <f t="shared" si="2"/>
        <v>1478968.2039000001</v>
      </c>
      <c r="R18" s="7">
        <f t="shared" si="1"/>
        <v>11831745.631200001</v>
      </c>
      <c r="S18" s="7"/>
      <c r="T18" s="7"/>
      <c r="U18" s="7"/>
      <c r="V18" s="7"/>
    </row>
    <row r="19" spans="1:22" x14ac:dyDescent="0.2">
      <c r="A19" s="3">
        <v>16</v>
      </c>
      <c r="B19" s="8" t="s">
        <v>38</v>
      </c>
      <c r="C19" s="9" t="s">
        <v>2</v>
      </c>
      <c r="D19" s="15">
        <v>10</v>
      </c>
      <c r="E19" s="6">
        <v>10</v>
      </c>
      <c r="F19" s="8" t="s">
        <v>39</v>
      </c>
      <c r="G19" s="8" t="s">
        <v>7</v>
      </c>
      <c r="H19" s="4" t="s">
        <v>83</v>
      </c>
      <c r="I19" s="7">
        <v>209.07</v>
      </c>
      <c r="J19" s="7">
        <f t="shared" si="0"/>
        <v>2090.6999999999998</v>
      </c>
      <c r="K19" s="7"/>
      <c r="L19" s="7"/>
      <c r="M19" s="7"/>
      <c r="N19" s="7"/>
      <c r="Q19" s="7">
        <f t="shared" si="2"/>
        <v>653868.51569999999</v>
      </c>
      <c r="R19" s="7">
        <f t="shared" si="1"/>
        <v>6538685.1569999997</v>
      </c>
      <c r="S19" s="7"/>
      <c r="T19" s="7"/>
      <c r="U19" s="7"/>
      <c r="V19" s="7"/>
    </row>
    <row r="20" spans="1:22" x14ac:dyDescent="0.2">
      <c r="A20" s="3">
        <v>17</v>
      </c>
      <c r="B20" s="4" t="s">
        <v>40</v>
      </c>
      <c r="C20" s="5" t="s">
        <v>2</v>
      </c>
      <c r="D20" s="15">
        <v>10</v>
      </c>
      <c r="E20" s="6">
        <v>6</v>
      </c>
      <c r="F20" s="4" t="s">
        <v>41</v>
      </c>
      <c r="G20" s="4" t="s">
        <v>42</v>
      </c>
      <c r="H20" s="4" t="s">
        <v>83</v>
      </c>
      <c r="I20" s="7">
        <v>413.65505999999999</v>
      </c>
      <c r="J20" s="7">
        <f t="shared" si="0"/>
        <v>2481.9303599999998</v>
      </c>
      <c r="K20" s="7"/>
      <c r="L20" s="7"/>
      <c r="M20" s="7"/>
      <c r="N20" s="7"/>
      <c r="Q20" s="7">
        <f t="shared" si="2"/>
        <v>1293710.3367006001</v>
      </c>
      <c r="R20" s="7">
        <f t="shared" si="1"/>
        <v>7762262.0202036006</v>
      </c>
      <c r="S20" s="7"/>
      <c r="T20" s="7"/>
      <c r="U20" s="7"/>
      <c r="V20" s="7"/>
    </row>
    <row r="21" spans="1:22" x14ac:dyDescent="0.2">
      <c r="A21" s="3">
        <v>18</v>
      </c>
      <c r="B21" s="8" t="s">
        <v>43</v>
      </c>
      <c r="C21" s="9" t="s">
        <v>2</v>
      </c>
      <c r="D21" s="15">
        <v>2</v>
      </c>
      <c r="E21" s="6">
        <v>2</v>
      </c>
      <c r="F21" s="8" t="s">
        <v>44</v>
      </c>
      <c r="G21" s="8" t="s">
        <v>7</v>
      </c>
      <c r="H21" s="4" t="s">
        <v>83</v>
      </c>
      <c r="I21" s="7">
        <v>1815.12</v>
      </c>
      <c r="J21" s="7">
        <f t="shared" si="0"/>
        <v>3630.24</v>
      </c>
      <c r="K21" s="7"/>
      <c r="L21" s="7"/>
      <c r="M21" s="7"/>
      <c r="N21" s="7"/>
      <c r="Q21" s="7">
        <f t="shared" si="2"/>
        <v>5676805.9512</v>
      </c>
      <c r="R21" s="7">
        <f t="shared" si="1"/>
        <v>11353611.9024</v>
      </c>
      <c r="S21" s="7"/>
      <c r="T21" s="7"/>
      <c r="U21" s="7"/>
      <c r="V21" s="7"/>
    </row>
    <row r="22" spans="1:22" x14ac:dyDescent="0.2">
      <c r="A22" s="3">
        <v>19</v>
      </c>
      <c r="B22" s="4" t="s">
        <v>45</v>
      </c>
      <c r="C22" s="5" t="s">
        <v>2</v>
      </c>
      <c r="D22" s="15">
        <v>20</v>
      </c>
      <c r="E22" s="6">
        <v>16</v>
      </c>
      <c r="F22" s="10" t="s">
        <v>46</v>
      </c>
      <c r="G22" s="4" t="s">
        <v>7</v>
      </c>
      <c r="H22" s="4" t="s">
        <v>83</v>
      </c>
      <c r="I22" s="7">
        <v>1222.94</v>
      </c>
      <c r="J22" s="7">
        <f t="shared" si="0"/>
        <v>19567.04</v>
      </c>
      <c r="K22" s="7"/>
      <c r="L22" s="7"/>
      <c r="M22" s="7"/>
      <c r="N22" s="7"/>
      <c r="Q22" s="7">
        <f t="shared" si="2"/>
        <v>3824757.0794000006</v>
      </c>
      <c r="R22" s="7">
        <f t="shared" si="1"/>
        <v>61196113.27040001</v>
      </c>
      <c r="S22" s="7"/>
      <c r="T22" s="7"/>
      <c r="U22" s="7"/>
      <c r="V22" s="7"/>
    </row>
    <row r="23" spans="1:22" x14ac:dyDescent="0.2">
      <c r="A23" s="3">
        <v>20</v>
      </c>
      <c r="B23" s="8" t="s">
        <v>47</v>
      </c>
      <c r="C23" s="9" t="s">
        <v>2</v>
      </c>
      <c r="D23" s="15">
        <v>4</v>
      </c>
      <c r="E23" s="6">
        <v>4</v>
      </c>
      <c r="F23" s="8" t="s">
        <v>48</v>
      </c>
      <c r="G23" s="8" t="s">
        <v>7</v>
      </c>
      <c r="H23" s="4" t="s">
        <v>83</v>
      </c>
      <c r="I23" s="7">
        <v>750.76</v>
      </c>
      <c r="J23" s="7">
        <f t="shared" si="0"/>
        <v>3003.04</v>
      </c>
      <c r="K23" s="7"/>
      <c r="L23" s="7"/>
      <c r="M23" s="7"/>
      <c r="N23" s="7"/>
      <c r="Q23" s="7">
        <f t="shared" si="2"/>
        <v>2348009.4076</v>
      </c>
      <c r="R23" s="7">
        <f t="shared" si="1"/>
        <v>9392037.6304000001</v>
      </c>
      <c r="S23" s="7"/>
      <c r="T23" s="7"/>
      <c r="U23" s="7"/>
      <c r="V23" s="7"/>
    </row>
    <row r="24" spans="1:22" x14ac:dyDescent="0.2">
      <c r="A24" s="3">
        <v>21</v>
      </c>
      <c r="B24" s="4" t="s">
        <v>49</v>
      </c>
      <c r="C24" s="5" t="s">
        <v>2</v>
      </c>
      <c r="D24" s="15">
        <v>10</v>
      </c>
      <c r="E24" s="6">
        <v>9</v>
      </c>
      <c r="F24" s="4" t="s">
        <v>50</v>
      </c>
      <c r="G24" s="4" t="s">
        <v>51</v>
      </c>
      <c r="H24" s="4" t="s">
        <v>83</v>
      </c>
      <c r="I24" s="7">
        <v>68.930000000000007</v>
      </c>
      <c r="J24" s="7">
        <f t="shared" si="0"/>
        <v>620.37000000000012</v>
      </c>
      <c r="K24" s="7"/>
      <c r="L24" s="7"/>
      <c r="M24" s="7"/>
      <c r="N24" s="7"/>
      <c r="Q24" s="7">
        <f t="shared" si="2"/>
        <v>215579.26430000004</v>
      </c>
      <c r="R24" s="7">
        <f t="shared" si="1"/>
        <v>1940213.3787000002</v>
      </c>
      <c r="S24" s="7"/>
      <c r="T24" s="7"/>
      <c r="U24" s="7"/>
      <c r="V24" s="7"/>
    </row>
    <row r="25" spans="1:22" x14ac:dyDescent="0.2">
      <c r="A25" s="3">
        <v>22</v>
      </c>
      <c r="B25" s="8" t="s">
        <v>52</v>
      </c>
      <c r="C25" s="9" t="s">
        <v>2</v>
      </c>
      <c r="D25" s="15">
        <v>1</v>
      </c>
      <c r="E25" s="6">
        <v>1</v>
      </c>
      <c r="F25" s="8" t="s">
        <v>53</v>
      </c>
      <c r="G25" s="8" t="s">
        <v>51</v>
      </c>
      <c r="H25" s="4" t="s">
        <v>83</v>
      </c>
      <c r="I25" s="7">
        <v>2967.54</v>
      </c>
      <c r="J25" s="7">
        <f t="shared" si="0"/>
        <v>2967.54</v>
      </c>
      <c r="K25" s="7"/>
      <c r="L25" s="7"/>
      <c r="M25" s="7"/>
      <c r="N25" s="7"/>
      <c r="Q25" s="7">
        <f t="shared" si="2"/>
        <v>9281011.0253999997</v>
      </c>
      <c r="R25" s="7">
        <f t="shared" si="1"/>
        <v>9281011.0253999997</v>
      </c>
      <c r="S25" s="7"/>
      <c r="T25" s="7"/>
      <c r="U25" s="7"/>
      <c r="V25" s="7"/>
    </row>
    <row r="26" spans="1:22" x14ac:dyDescent="0.2">
      <c r="A26" s="3">
        <v>23</v>
      </c>
      <c r="B26" s="4" t="s">
        <v>54</v>
      </c>
      <c r="C26" s="5" t="s">
        <v>2</v>
      </c>
      <c r="D26" s="15">
        <v>9</v>
      </c>
      <c r="E26" s="6">
        <v>8</v>
      </c>
      <c r="F26" s="4" t="s">
        <v>55</v>
      </c>
      <c r="G26" s="4" t="s">
        <v>51</v>
      </c>
      <c r="H26" s="4" t="s">
        <v>83</v>
      </c>
      <c r="I26" s="7">
        <v>27.37</v>
      </c>
      <c r="J26" s="7">
        <f t="shared" si="0"/>
        <v>218.96</v>
      </c>
      <c r="K26" s="7"/>
      <c r="L26" s="7"/>
      <c r="M26" s="7"/>
      <c r="N26" s="7"/>
      <c r="Q26" s="7">
        <f t="shared" si="2"/>
        <v>85599.948700000008</v>
      </c>
      <c r="R26" s="7">
        <f t="shared" si="1"/>
        <v>684799.58960000006</v>
      </c>
      <c r="S26" s="7"/>
      <c r="T26" s="7"/>
      <c r="U26" s="7"/>
      <c r="V26" s="7"/>
    </row>
    <row r="27" spans="1:22" x14ac:dyDescent="0.2">
      <c r="A27" s="3">
        <v>24</v>
      </c>
      <c r="B27" s="8" t="s">
        <v>56</v>
      </c>
      <c r="C27" s="9" t="s">
        <v>2</v>
      </c>
      <c r="D27" s="15">
        <v>10</v>
      </c>
      <c r="E27" s="6">
        <v>8</v>
      </c>
      <c r="F27" s="8" t="s">
        <v>57</v>
      </c>
      <c r="G27" s="8" t="s">
        <v>58</v>
      </c>
      <c r="H27" s="4" t="s">
        <v>83</v>
      </c>
      <c r="I27" s="7">
        <v>186.27725999999998</v>
      </c>
      <c r="J27" s="7">
        <f t="shared" si="0"/>
        <v>1490.2180799999999</v>
      </c>
      <c r="K27" s="7"/>
      <c r="L27" s="7"/>
      <c r="M27" s="7"/>
      <c r="N27" s="7"/>
      <c r="Q27" s="7">
        <f t="shared" si="2"/>
        <v>582583.99342259998</v>
      </c>
      <c r="R27" s="7">
        <f t="shared" si="1"/>
        <v>4660671.9473807998</v>
      </c>
      <c r="S27" s="7"/>
      <c r="T27" s="7"/>
      <c r="U27" s="7"/>
      <c r="V27" s="7"/>
    </row>
    <row r="28" spans="1:22" x14ac:dyDescent="0.2">
      <c r="A28" s="3">
        <v>25</v>
      </c>
      <c r="B28" s="4" t="s">
        <v>59</v>
      </c>
      <c r="C28" s="5" t="s">
        <v>2</v>
      </c>
      <c r="D28" s="15">
        <v>16</v>
      </c>
      <c r="E28" s="6">
        <v>16</v>
      </c>
      <c r="F28" s="4" t="s">
        <v>60</v>
      </c>
      <c r="G28" s="4" t="s">
        <v>7</v>
      </c>
      <c r="H28" s="4" t="s">
        <v>83</v>
      </c>
      <c r="I28" s="7">
        <v>652.85363000000007</v>
      </c>
      <c r="J28" s="7">
        <f t="shared" si="0"/>
        <v>10445.658080000001</v>
      </c>
      <c r="K28" s="7"/>
      <c r="L28" s="7"/>
      <c r="M28" s="7"/>
      <c r="N28" s="7"/>
      <c r="Q28" s="7">
        <f t="shared" si="2"/>
        <v>2041806.2563613004</v>
      </c>
      <c r="R28" s="7">
        <f t="shared" si="1"/>
        <v>32668900.101780806</v>
      </c>
      <c r="S28" s="7"/>
      <c r="T28" s="7"/>
      <c r="U28" s="7"/>
      <c r="V28" s="7"/>
    </row>
    <row r="29" spans="1:22" x14ac:dyDescent="0.2">
      <c r="A29" s="3">
        <v>26</v>
      </c>
      <c r="B29" s="8" t="s">
        <v>61</v>
      </c>
      <c r="C29" s="9" t="s">
        <v>2</v>
      </c>
      <c r="D29" s="15">
        <v>2</v>
      </c>
      <c r="E29" s="6">
        <v>2</v>
      </c>
      <c r="F29" s="8" t="s">
        <v>62</v>
      </c>
      <c r="G29" s="8" t="s">
        <v>7</v>
      </c>
      <c r="H29" s="4" t="s">
        <v>83</v>
      </c>
      <c r="I29" s="7">
        <v>1523.62</v>
      </c>
      <c r="J29" s="7">
        <f t="shared" si="0"/>
        <v>3047.24</v>
      </c>
      <c r="K29" s="7"/>
      <c r="L29" s="7"/>
      <c r="M29" s="7"/>
      <c r="N29" s="7"/>
      <c r="Q29" s="7">
        <f t="shared" si="2"/>
        <v>4765136.7862</v>
      </c>
      <c r="R29" s="7">
        <f t="shared" si="1"/>
        <v>9530273.5723999999</v>
      </c>
      <c r="S29" s="7"/>
      <c r="T29" s="7"/>
      <c r="U29" s="7"/>
      <c r="V29" s="7"/>
    </row>
    <row r="30" spans="1:22" x14ac:dyDescent="0.2">
      <c r="A30" s="3">
        <v>27</v>
      </c>
      <c r="B30" s="4" t="s">
        <v>63</v>
      </c>
      <c r="C30" s="5" t="s">
        <v>2</v>
      </c>
      <c r="D30" s="15">
        <v>28</v>
      </c>
      <c r="E30" s="6">
        <v>28</v>
      </c>
      <c r="F30" s="4" t="s">
        <v>64</v>
      </c>
      <c r="G30" s="4" t="s">
        <v>7</v>
      </c>
      <c r="H30" s="4" t="s">
        <v>83</v>
      </c>
      <c r="I30" s="7">
        <v>1661.54</v>
      </c>
      <c r="J30" s="7">
        <f t="shared" si="0"/>
        <v>46523.119999999995</v>
      </c>
      <c r="K30" s="7"/>
      <c r="L30" s="7"/>
      <c r="M30" s="7"/>
      <c r="N30" s="7"/>
      <c r="Q30" s="7">
        <f t="shared" si="2"/>
        <v>5196482.9654000001</v>
      </c>
      <c r="R30" s="7">
        <f t="shared" si="1"/>
        <v>145501523.03119999</v>
      </c>
      <c r="S30" s="7"/>
      <c r="T30" s="7"/>
      <c r="U30" s="7"/>
      <c r="V30" s="7"/>
    </row>
    <row r="31" spans="1:22" x14ac:dyDescent="0.2">
      <c r="A31" s="3">
        <v>28</v>
      </c>
      <c r="B31" s="8" t="s">
        <v>65</v>
      </c>
      <c r="C31" s="9" t="s">
        <v>2</v>
      </c>
      <c r="D31" s="15">
        <v>5</v>
      </c>
      <c r="E31" s="6">
        <v>5</v>
      </c>
      <c r="F31" s="8" t="s">
        <v>66</v>
      </c>
      <c r="G31" s="8" t="s">
        <v>7</v>
      </c>
      <c r="H31" s="4" t="s">
        <v>83</v>
      </c>
      <c r="I31" s="7">
        <v>209.69</v>
      </c>
      <c r="J31" s="7">
        <f t="shared" si="0"/>
        <v>1048.45</v>
      </c>
      <c r="K31" s="7"/>
      <c r="L31" s="7"/>
      <c r="M31" s="7"/>
      <c r="N31" s="7"/>
      <c r="Q31" s="7">
        <f t="shared" si="2"/>
        <v>655807.57189999998</v>
      </c>
      <c r="R31" s="7">
        <f t="shared" si="1"/>
        <v>3279037.8594999998</v>
      </c>
      <c r="S31" s="7"/>
      <c r="T31" s="7"/>
      <c r="U31" s="7"/>
      <c r="V31" s="7"/>
    </row>
    <row r="32" spans="1:22" x14ac:dyDescent="0.2">
      <c r="A32" s="3">
        <v>29</v>
      </c>
      <c r="B32" s="4" t="s">
        <v>65</v>
      </c>
      <c r="C32" s="5" t="s">
        <v>2</v>
      </c>
      <c r="D32" s="15">
        <v>5</v>
      </c>
      <c r="E32" s="6">
        <v>5</v>
      </c>
      <c r="F32" s="4" t="s">
        <v>67</v>
      </c>
      <c r="G32" s="4" t="s">
        <v>7</v>
      </c>
      <c r="H32" s="4" t="s">
        <v>83</v>
      </c>
      <c r="I32" s="7">
        <v>209.69</v>
      </c>
      <c r="J32" s="7">
        <f t="shared" si="0"/>
        <v>1048.45</v>
      </c>
      <c r="K32" s="7"/>
      <c r="L32" s="7"/>
      <c r="M32" s="7"/>
      <c r="N32" s="7"/>
      <c r="Q32" s="7">
        <f t="shared" si="2"/>
        <v>655807.57189999998</v>
      </c>
      <c r="R32" s="7">
        <f t="shared" si="1"/>
        <v>3279037.8594999998</v>
      </c>
      <c r="S32" s="7"/>
      <c r="T32" s="7"/>
      <c r="U32" s="7"/>
      <c r="V32" s="7"/>
    </row>
    <row r="33" spans="1:22" x14ac:dyDescent="0.2">
      <c r="A33" s="3">
        <v>30</v>
      </c>
      <c r="B33" s="8" t="s">
        <v>68</v>
      </c>
      <c r="C33" s="9" t="s">
        <v>2</v>
      </c>
      <c r="D33" s="15">
        <v>2829</v>
      </c>
      <c r="E33" s="6">
        <v>1397</v>
      </c>
      <c r="F33" s="8" t="s">
        <v>69</v>
      </c>
      <c r="G33" s="8" t="s">
        <v>7</v>
      </c>
      <c r="H33" s="4" t="s">
        <v>83</v>
      </c>
      <c r="I33" s="7">
        <v>87.37</v>
      </c>
      <c r="J33" s="7">
        <f t="shared" si="0"/>
        <v>122055.89</v>
      </c>
      <c r="K33" s="7"/>
      <c r="L33" s="7"/>
      <c r="M33" s="7"/>
      <c r="N33" s="7"/>
      <c r="Q33" s="7">
        <f t="shared" si="2"/>
        <v>273250.54870000004</v>
      </c>
      <c r="R33" s="7">
        <f t="shared" si="1"/>
        <v>381731016.53390008</v>
      </c>
      <c r="S33" s="7"/>
      <c r="T33" s="7"/>
      <c r="U33" s="7"/>
      <c r="V33" s="7"/>
    </row>
    <row r="34" spans="1:22" x14ac:dyDescent="0.2">
      <c r="A34" s="3">
        <v>31</v>
      </c>
      <c r="B34" s="4" t="s">
        <v>70</v>
      </c>
      <c r="C34" s="5" t="s">
        <v>2</v>
      </c>
      <c r="D34" s="15">
        <v>2</v>
      </c>
      <c r="E34" s="6">
        <v>2</v>
      </c>
      <c r="F34" s="4" t="s">
        <v>71</v>
      </c>
      <c r="G34" s="4" t="s">
        <v>51</v>
      </c>
      <c r="H34" s="4" t="s">
        <v>83</v>
      </c>
      <c r="I34" s="7">
        <v>33224</v>
      </c>
      <c r="J34" s="7">
        <f t="shared" si="0"/>
        <v>66448</v>
      </c>
      <c r="K34" s="7"/>
      <c r="L34" s="7"/>
      <c r="M34" s="7"/>
      <c r="N34" s="7"/>
      <c r="Q34" s="7">
        <f t="shared" si="2"/>
        <v>103908392.24000001</v>
      </c>
      <c r="R34" s="7">
        <f t="shared" si="1"/>
        <v>207816784.48000002</v>
      </c>
      <c r="S34" s="7"/>
      <c r="T34" s="7"/>
      <c r="U34" s="7"/>
      <c r="V34" s="7"/>
    </row>
    <row r="35" spans="1:22" x14ac:dyDescent="0.2">
      <c r="A35" s="3">
        <v>32</v>
      </c>
      <c r="B35" s="8" t="s">
        <v>72</v>
      </c>
      <c r="C35" s="9" t="s">
        <v>2</v>
      </c>
      <c r="D35" s="15">
        <v>23</v>
      </c>
      <c r="E35" s="6">
        <v>10</v>
      </c>
      <c r="F35" s="8" t="s">
        <v>73</v>
      </c>
      <c r="G35" s="8" t="s">
        <v>7</v>
      </c>
      <c r="H35" s="4" t="s">
        <v>83</v>
      </c>
      <c r="I35" s="7">
        <v>237.1343</v>
      </c>
      <c r="J35" s="7">
        <f t="shared" si="0"/>
        <v>2371.3429999999998</v>
      </c>
      <c r="K35" s="7"/>
      <c r="L35" s="7"/>
      <c r="M35" s="7"/>
      <c r="N35" s="7"/>
      <c r="Q35" s="7">
        <f t="shared" si="2"/>
        <v>741639.89459300006</v>
      </c>
      <c r="R35" s="7">
        <f t="shared" si="1"/>
        <v>7416398.9459300004</v>
      </c>
      <c r="S35" s="7"/>
      <c r="T35" s="7"/>
      <c r="U35" s="7"/>
      <c r="V35" s="7"/>
    </row>
    <row r="36" spans="1:22" x14ac:dyDescent="0.2">
      <c r="A36" s="3">
        <v>33</v>
      </c>
      <c r="B36" s="4" t="s">
        <v>74</v>
      </c>
      <c r="C36" s="5" t="s">
        <v>2</v>
      </c>
      <c r="D36" s="15">
        <v>16</v>
      </c>
      <c r="E36" s="6">
        <v>5</v>
      </c>
      <c r="F36" s="4" t="s">
        <v>75</v>
      </c>
      <c r="G36" s="4" t="s">
        <v>7</v>
      </c>
      <c r="H36" s="4" t="s">
        <v>83</v>
      </c>
      <c r="I36" s="7">
        <v>11.7</v>
      </c>
      <c r="J36" s="7">
        <f t="shared" si="0"/>
        <v>58.5</v>
      </c>
      <c r="K36" s="7"/>
      <c r="L36" s="7"/>
      <c r="M36" s="7"/>
      <c r="N36" s="7"/>
      <c r="Q36" s="7">
        <f t="shared" si="2"/>
        <v>36591.866999999998</v>
      </c>
      <c r="R36" s="7">
        <f t="shared" si="1"/>
        <v>182959.33499999999</v>
      </c>
      <c r="S36" s="7"/>
      <c r="T36" s="7"/>
      <c r="U36" s="7"/>
      <c r="V36" s="7"/>
    </row>
    <row r="37" spans="1:22" x14ac:dyDescent="0.2">
      <c r="A37" s="3">
        <v>34</v>
      </c>
      <c r="B37" s="8" t="s">
        <v>76</v>
      </c>
      <c r="C37" s="9" t="s">
        <v>2</v>
      </c>
      <c r="D37" s="15">
        <v>360</v>
      </c>
      <c r="E37" s="6">
        <v>70</v>
      </c>
      <c r="F37" s="8">
        <v>12313083</v>
      </c>
      <c r="G37" s="8" t="s">
        <v>7</v>
      </c>
      <c r="H37" s="4" t="s">
        <v>83</v>
      </c>
      <c r="I37" s="7">
        <v>834.32</v>
      </c>
      <c r="J37" s="7">
        <f t="shared" si="0"/>
        <v>58402.400000000001</v>
      </c>
      <c r="K37" s="7"/>
      <c r="L37" s="7"/>
      <c r="M37" s="7"/>
      <c r="N37" s="7"/>
      <c r="Q37" s="7">
        <f t="shared" si="2"/>
        <v>2609344.1432000003</v>
      </c>
      <c r="R37" s="7">
        <f t="shared" si="1"/>
        <v>182654090.02400002</v>
      </c>
      <c r="S37" s="7"/>
      <c r="T37" s="7"/>
      <c r="U37" s="7"/>
      <c r="V37" s="7"/>
    </row>
    <row r="38" spans="1:22" ht="13.5" thickBot="1" x14ac:dyDescent="0.25">
      <c r="A38" s="11" t="s">
        <v>77</v>
      </c>
      <c r="B38" s="18" t="s">
        <v>78</v>
      </c>
      <c r="C38" s="19"/>
      <c r="D38" s="16">
        <f>SUM(D4:D37)</f>
        <v>3529</v>
      </c>
      <c r="E38" s="12">
        <f>SUM(E4:E37)</f>
        <v>1751</v>
      </c>
      <c r="F38" s="13"/>
      <c r="G38" s="23" t="s">
        <v>87</v>
      </c>
      <c r="H38" s="23"/>
      <c r="J38" s="7">
        <f>SUM(J4:J37)</f>
        <v>383123.31478000007</v>
      </c>
      <c r="K38" s="14"/>
      <c r="L38" s="14"/>
      <c r="N38" s="22"/>
      <c r="R38" s="14">
        <f>SUM(R4:R37)</f>
        <v>1198221998.207598</v>
      </c>
      <c r="S38" s="14"/>
      <c r="T38" s="14"/>
      <c r="V38" s="22"/>
    </row>
    <row r="39" spans="1:22" ht="13.5" thickTop="1" x14ac:dyDescent="0.2">
      <c r="G39" s="23" t="s">
        <v>86</v>
      </c>
      <c r="H39" s="23"/>
      <c r="J39" s="7">
        <f>+J38*5%</f>
        <v>19156.165739000004</v>
      </c>
      <c r="K39" s="14"/>
      <c r="L39" s="14"/>
      <c r="N39" s="22"/>
      <c r="R39" s="14">
        <f>+R38*5%</f>
        <v>59911099.910379902</v>
      </c>
      <c r="S39" s="14"/>
      <c r="T39" s="14"/>
      <c r="V39" s="22"/>
    </row>
    <row r="40" spans="1:22" x14ac:dyDescent="0.2">
      <c r="G40" s="23" t="s">
        <v>88</v>
      </c>
      <c r="H40" s="23"/>
      <c r="J40" s="7">
        <f>+J38+J39</f>
        <v>402279.48051900009</v>
      </c>
      <c r="K40" s="14"/>
      <c r="L40" s="14"/>
      <c r="N40" s="22"/>
      <c r="R40" s="14">
        <f>+R38+R39</f>
        <v>1258133098.1179779</v>
      </c>
      <c r="S40" s="14"/>
      <c r="T40" s="14"/>
      <c r="V40" s="22"/>
    </row>
  </sheetData>
  <mergeCells count="7">
    <mergeCell ref="G40:H40"/>
    <mergeCell ref="Q1:V1"/>
    <mergeCell ref="A1:C1"/>
    <mergeCell ref="B38:C38"/>
    <mergeCell ref="I1:N1"/>
    <mergeCell ref="G38:H38"/>
    <mergeCell ref="G39:H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Guerra</dc:creator>
  <cp:lastModifiedBy>Jenny Guerra</cp:lastModifiedBy>
  <dcterms:created xsi:type="dcterms:W3CDTF">2026-09-07T21:30:11Z</dcterms:created>
  <dcterms:modified xsi:type="dcterms:W3CDTF">2026-09-08T17:45:08Z</dcterms:modified>
</cp:coreProperties>
</file>