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843ac4be5e42d73d/Documentos/Alcaldia Local Chapinero/2026/Septiembre/Alvaro/Casa de la Justicia 26.07.2026/DOCUMENTOS AJUSTADOS POR OMAR Y CON LAS CORRECCIONES JURIDICAS/"/>
    </mc:Choice>
  </mc:AlternateContent>
  <xr:revisionPtr revIDLastSave="24" documentId="11_68CAE5CD75D4DCDEF90AD7217F96C269BCD0279F" xr6:coauthVersionLast="47" xr6:coauthVersionMax="47" xr10:uidLastSave="{4598931F-B89F-4417-8606-8997AC43BC52}"/>
  <bookViews>
    <workbookView xWindow="-108" yWindow="-108" windowWidth="23256" windowHeight="12456" tabRatio="500" firstSheet="2"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TRATAMIENTO'!$B$2:$X$47</definedName>
    <definedName name="_xlnm.Print_Area" localSheetId="0">CONTEXTO!$B$2:$F$19</definedName>
    <definedName name="_xlnm.Print_Area" localSheetId="2">EVALUACION!$B$2:$L$62</definedName>
    <definedName name="_xlnm.Print_Area" localSheetId="3">'EVALUACION CON CONTROLES'!$B$2:$R$54</definedName>
    <definedName name="_xlnm.Print_Area" localSheetId="1">'IDENTIFICACION Y ANALISIS'!$B$2:$F$40</definedName>
    <definedName name="contratación">'IDENTIFICACION Y ANALISIS'!$B$31:$B$32</definedName>
    <definedName name="ejecución">'IDENTIFICACION Y ANALISIS'!$B$34:$B$40</definedName>
    <definedName name="OPCIONES">'ASIGNACION Y TRATAMIENTO'!$B$50:$B$52</definedName>
    <definedName name="planeación">'IDENTIFICACION Y ANALISIS'!$B$19:$B$24</definedName>
    <definedName name="selección">'IDENTIFICACION Y ANALISIS'!$B$26:$B$29</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35" i="4" l="1"/>
  <c r="I35" i="4"/>
  <c r="K35" i="4" s="1"/>
  <c r="C35" i="4"/>
  <c r="B35" i="4"/>
  <c r="I34" i="4"/>
  <c r="K34" i="4" s="1"/>
  <c r="C34" i="4"/>
  <c r="B34" i="4"/>
  <c r="P28" i="5"/>
  <c r="I33" i="4"/>
  <c r="O28" i="5" s="1"/>
  <c r="C33" i="4"/>
  <c r="B33" i="4"/>
  <c r="J32" i="4"/>
  <c r="I32" i="4"/>
  <c r="K32" i="4" s="1"/>
  <c r="C32" i="4"/>
  <c r="B32" i="4"/>
  <c r="I31" i="4"/>
  <c r="K31" i="4" s="1"/>
  <c r="C31" i="4"/>
  <c r="B31" i="4"/>
  <c r="J30" i="4"/>
  <c r="K30" i="4" s="1"/>
  <c r="I30" i="4"/>
  <c r="C30" i="4"/>
  <c r="B30" i="4"/>
  <c r="J29" i="4"/>
  <c r="P24" i="5" s="1"/>
  <c r="I29" i="4"/>
  <c r="O24" i="5" s="1"/>
  <c r="C29" i="4"/>
  <c r="B29" i="4"/>
  <c r="I28" i="4"/>
  <c r="K28" i="4" s="1"/>
  <c r="C28" i="4"/>
  <c r="B28" i="4"/>
  <c r="J27" i="4"/>
  <c r="I27" i="4"/>
  <c r="K27" i="4" s="1"/>
  <c r="C27" i="4"/>
  <c r="B27" i="4"/>
  <c r="J26" i="4"/>
  <c r="K26" i="4" s="1"/>
  <c r="I26" i="4"/>
  <c r="C26" i="4"/>
  <c r="B26" i="4"/>
  <c r="J25" i="4"/>
  <c r="P20" i="5" s="1"/>
  <c r="I25" i="4"/>
  <c r="O20" i="5" s="1"/>
  <c r="C25" i="4"/>
  <c r="B25" i="4"/>
  <c r="J24" i="4"/>
  <c r="I24" i="4"/>
  <c r="K24" i="4" s="1"/>
  <c r="C24" i="4"/>
  <c r="B24" i="4"/>
  <c r="J23" i="4"/>
  <c r="I23" i="4"/>
  <c r="K23" i="4" s="1"/>
  <c r="C23" i="4"/>
  <c r="B23" i="4"/>
  <c r="K22" i="4"/>
  <c r="I22" i="4"/>
  <c r="C22" i="4"/>
  <c r="B22" i="4"/>
  <c r="J21" i="4"/>
  <c r="P16" i="5" s="1"/>
  <c r="I21" i="4"/>
  <c r="O16" i="5" s="1"/>
  <c r="C21" i="4"/>
  <c r="B21" i="4"/>
  <c r="J20" i="4"/>
  <c r="I20" i="4"/>
  <c r="K20" i="4" s="1"/>
  <c r="C20" i="4"/>
  <c r="B20" i="4"/>
  <c r="I19" i="4"/>
  <c r="K19" i="4" s="1"/>
  <c r="C19" i="4"/>
  <c r="B19" i="4"/>
  <c r="K18" i="4"/>
  <c r="I18" i="4"/>
  <c r="C18" i="4"/>
  <c r="B18" i="4"/>
  <c r="P12" i="5"/>
  <c r="I17" i="4"/>
  <c r="O12" i="5" s="1"/>
  <c r="C17" i="4"/>
  <c r="B17" i="4"/>
  <c r="J16" i="4"/>
  <c r="I16" i="4"/>
  <c r="K16" i="4" s="1"/>
  <c r="C16" i="4"/>
  <c r="B16" i="4"/>
  <c r="B6" i="4"/>
  <c r="K36" i="3"/>
  <c r="L36" i="3" s="1"/>
  <c r="K30" i="5" s="1"/>
  <c r="K35" i="3"/>
  <c r="J29" i="5" s="1"/>
  <c r="K34" i="3"/>
  <c r="L34" i="3" s="1"/>
  <c r="K28" i="5" s="1"/>
  <c r="K33" i="3"/>
  <c r="J27" i="5" s="1"/>
  <c r="K32" i="3"/>
  <c r="L32" i="3" s="1"/>
  <c r="K26" i="5" s="1"/>
  <c r="K31" i="3"/>
  <c r="J25" i="5" s="1"/>
  <c r="K30" i="3"/>
  <c r="L30" i="3" s="1"/>
  <c r="K24" i="5" s="1"/>
  <c r="K29" i="3"/>
  <c r="J23" i="5" s="1"/>
  <c r="K28" i="3"/>
  <c r="L28" i="3" s="1"/>
  <c r="K22" i="5" s="1"/>
  <c r="K27" i="3"/>
  <c r="J21" i="5" s="1"/>
  <c r="K26" i="3"/>
  <c r="L26" i="3" s="1"/>
  <c r="K20" i="5" s="1"/>
  <c r="K25" i="3"/>
  <c r="J19" i="5" s="1"/>
  <c r="K24" i="3"/>
  <c r="L24" i="3" s="1"/>
  <c r="K18" i="5" s="1"/>
  <c r="K23" i="3"/>
  <c r="J17" i="5" s="1"/>
  <c r="K22" i="3"/>
  <c r="L22" i="3" s="1"/>
  <c r="K16" i="5" s="1"/>
  <c r="K21" i="3"/>
  <c r="J15" i="5" s="1"/>
  <c r="K20" i="3"/>
  <c r="L20" i="3" s="1"/>
  <c r="K14" i="5" s="1"/>
  <c r="K19" i="3"/>
  <c r="J13" i="5" s="1"/>
  <c r="K18" i="3"/>
  <c r="L18" i="3" s="1"/>
  <c r="K12" i="5" s="1"/>
  <c r="K17" i="3"/>
  <c r="J11" i="5" s="1"/>
  <c r="X30" i="5"/>
  <c r="W30" i="5"/>
  <c r="V30" i="5"/>
  <c r="U30" i="5"/>
  <c r="T30" i="5"/>
  <c r="S30" i="5"/>
  <c r="P30" i="5"/>
  <c r="N30" i="5"/>
  <c r="J30" i="5"/>
  <c r="I30" i="5"/>
  <c r="H30" i="5"/>
  <c r="G30" i="5"/>
  <c r="D30" i="5"/>
  <c r="C30" i="5"/>
  <c r="F30" i="5" s="1"/>
  <c r="X29" i="5"/>
  <c r="W29" i="5"/>
  <c r="V29" i="5"/>
  <c r="U29" i="5"/>
  <c r="T29" i="5"/>
  <c r="S29" i="5"/>
  <c r="P29" i="5"/>
  <c r="O29" i="5"/>
  <c r="N29" i="5"/>
  <c r="I29" i="5"/>
  <c r="H29" i="5"/>
  <c r="G29" i="5"/>
  <c r="D29" i="5"/>
  <c r="C29" i="5"/>
  <c r="F29" i="5" s="1"/>
  <c r="X28" i="5"/>
  <c r="W28" i="5"/>
  <c r="V28" i="5"/>
  <c r="U28" i="5"/>
  <c r="T28" i="5"/>
  <c r="S28" i="5"/>
  <c r="N28" i="5"/>
  <c r="J28" i="5"/>
  <c r="I28" i="5"/>
  <c r="H28" i="5"/>
  <c r="G28" i="5"/>
  <c r="D28" i="5"/>
  <c r="C28" i="5"/>
  <c r="F28" i="5" s="1"/>
  <c r="X27" i="5"/>
  <c r="W27" i="5"/>
  <c r="V27" i="5"/>
  <c r="U27" i="5"/>
  <c r="T27" i="5"/>
  <c r="S27" i="5"/>
  <c r="P27" i="5"/>
  <c r="O27" i="5"/>
  <c r="N27" i="5"/>
  <c r="I27" i="5"/>
  <c r="H27" i="5"/>
  <c r="G27" i="5"/>
  <c r="D27" i="5"/>
  <c r="C27" i="5"/>
  <c r="F27" i="5" s="1"/>
  <c r="X26" i="5"/>
  <c r="W26" i="5"/>
  <c r="V26" i="5"/>
  <c r="U26" i="5"/>
  <c r="T26" i="5"/>
  <c r="S26" i="5"/>
  <c r="P26" i="5"/>
  <c r="N26" i="5"/>
  <c r="J26" i="5"/>
  <c r="I26" i="5"/>
  <c r="H26" i="5"/>
  <c r="G26" i="5"/>
  <c r="D26" i="5"/>
  <c r="C26" i="5"/>
  <c r="F26" i="5" s="1"/>
  <c r="X25" i="5"/>
  <c r="W25" i="5"/>
  <c r="V25" i="5"/>
  <c r="U25" i="5"/>
  <c r="T25" i="5"/>
  <c r="S25" i="5"/>
  <c r="P25" i="5"/>
  <c r="O25" i="5"/>
  <c r="N25" i="5"/>
  <c r="I25" i="5"/>
  <c r="H25" i="5"/>
  <c r="G25" i="5"/>
  <c r="D25" i="5"/>
  <c r="C25" i="5"/>
  <c r="F25" i="5" s="1"/>
  <c r="X24" i="5"/>
  <c r="W24" i="5"/>
  <c r="V24" i="5"/>
  <c r="U24" i="5"/>
  <c r="T24" i="5"/>
  <c r="S24" i="5"/>
  <c r="N24" i="5"/>
  <c r="J24" i="5"/>
  <c r="I24" i="5"/>
  <c r="H24" i="5"/>
  <c r="G24" i="5"/>
  <c r="D24" i="5"/>
  <c r="C24" i="5"/>
  <c r="F24" i="5" s="1"/>
  <c r="X23" i="5"/>
  <c r="W23" i="5"/>
  <c r="V23" i="5"/>
  <c r="U23" i="5"/>
  <c r="T23" i="5"/>
  <c r="S23" i="5"/>
  <c r="P23" i="5"/>
  <c r="O23" i="5"/>
  <c r="N23" i="5"/>
  <c r="I23" i="5"/>
  <c r="H23" i="5"/>
  <c r="G23" i="5"/>
  <c r="D23" i="5"/>
  <c r="C23" i="5"/>
  <c r="F23" i="5" s="1"/>
  <c r="X22" i="5"/>
  <c r="W22" i="5"/>
  <c r="V22" i="5"/>
  <c r="U22" i="5"/>
  <c r="T22" i="5"/>
  <c r="S22" i="5"/>
  <c r="P22" i="5"/>
  <c r="N22" i="5"/>
  <c r="J22" i="5"/>
  <c r="I22" i="5"/>
  <c r="H22" i="5"/>
  <c r="G22" i="5"/>
  <c r="D22" i="5"/>
  <c r="C22" i="5"/>
  <c r="F22" i="5" s="1"/>
  <c r="X21" i="5"/>
  <c r="W21" i="5"/>
  <c r="V21" i="5"/>
  <c r="U21" i="5"/>
  <c r="T21" i="5"/>
  <c r="S21" i="5"/>
  <c r="P21" i="5"/>
  <c r="O21" i="5"/>
  <c r="N21" i="5"/>
  <c r="I21" i="5"/>
  <c r="H21" i="5"/>
  <c r="G21" i="5"/>
  <c r="D21" i="5"/>
  <c r="C21" i="5"/>
  <c r="F21" i="5" s="1"/>
  <c r="X20" i="5"/>
  <c r="W20" i="5"/>
  <c r="V20" i="5"/>
  <c r="U20" i="5"/>
  <c r="T20" i="5"/>
  <c r="S20" i="5"/>
  <c r="N20" i="5"/>
  <c r="J20" i="5"/>
  <c r="I20" i="5"/>
  <c r="H20" i="5"/>
  <c r="G20" i="5"/>
  <c r="D20" i="5"/>
  <c r="C20" i="5"/>
  <c r="F20" i="5" s="1"/>
  <c r="X19" i="5"/>
  <c r="W19" i="5"/>
  <c r="V19" i="5"/>
  <c r="U19" i="5"/>
  <c r="T19" i="5"/>
  <c r="S19" i="5"/>
  <c r="P19" i="5"/>
  <c r="O19" i="5"/>
  <c r="N19" i="5"/>
  <c r="I19" i="5"/>
  <c r="H19" i="5"/>
  <c r="G19" i="5"/>
  <c r="D19" i="5"/>
  <c r="C19" i="5"/>
  <c r="F19" i="5" s="1"/>
  <c r="X18" i="5"/>
  <c r="W18" i="5"/>
  <c r="V18" i="5"/>
  <c r="U18" i="5"/>
  <c r="T18" i="5"/>
  <c r="S18" i="5"/>
  <c r="P18" i="5"/>
  <c r="N18" i="5"/>
  <c r="J18" i="5"/>
  <c r="I18" i="5"/>
  <c r="H18" i="5"/>
  <c r="G18" i="5"/>
  <c r="D18" i="5"/>
  <c r="C18" i="5"/>
  <c r="F18" i="5" s="1"/>
  <c r="X17" i="5"/>
  <c r="W17" i="5"/>
  <c r="V17" i="5"/>
  <c r="U17" i="5"/>
  <c r="T17" i="5"/>
  <c r="S17" i="5"/>
  <c r="P17" i="5"/>
  <c r="O17" i="5"/>
  <c r="N17" i="5"/>
  <c r="I17" i="5"/>
  <c r="H17" i="5"/>
  <c r="G17" i="5"/>
  <c r="D17" i="5"/>
  <c r="C17" i="5"/>
  <c r="F17" i="5" s="1"/>
  <c r="X16" i="5"/>
  <c r="W16" i="5"/>
  <c r="V16" i="5"/>
  <c r="U16" i="5"/>
  <c r="T16" i="5"/>
  <c r="S16" i="5"/>
  <c r="N16" i="5"/>
  <c r="J16" i="5"/>
  <c r="I16" i="5"/>
  <c r="H16" i="5"/>
  <c r="G16" i="5"/>
  <c r="D16" i="5"/>
  <c r="C16" i="5"/>
  <c r="F16" i="5" s="1"/>
  <c r="X15" i="5"/>
  <c r="W15" i="5"/>
  <c r="V15" i="5"/>
  <c r="U15" i="5"/>
  <c r="T15" i="5"/>
  <c r="S15" i="5"/>
  <c r="P15" i="5"/>
  <c r="O15" i="5"/>
  <c r="N15" i="5"/>
  <c r="I15" i="5"/>
  <c r="H15" i="5"/>
  <c r="G15" i="5"/>
  <c r="D15" i="5"/>
  <c r="C15" i="5"/>
  <c r="F15" i="5" s="1"/>
  <c r="X14" i="5"/>
  <c r="W14" i="5"/>
  <c r="V14" i="5"/>
  <c r="U14" i="5"/>
  <c r="T14" i="5"/>
  <c r="S14" i="5"/>
  <c r="P14" i="5"/>
  <c r="N14" i="5"/>
  <c r="J14" i="5"/>
  <c r="I14" i="5"/>
  <c r="H14" i="5"/>
  <c r="G14" i="5"/>
  <c r="D14" i="5"/>
  <c r="C14" i="5"/>
  <c r="F14" i="5" s="1"/>
  <c r="X13" i="5"/>
  <c r="W13" i="5"/>
  <c r="V13" i="5"/>
  <c r="U13" i="5"/>
  <c r="T13" i="5"/>
  <c r="S13" i="5"/>
  <c r="P13" i="5"/>
  <c r="O13" i="5"/>
  <c r="N13" i="5"/>
  <c r="I13" i="5"/>
  <c r="H13" i="5"/>
  <c r="G13" i="5"/>
  <c r="D13" i="5"/>
  <c r="C13" i="5"/>
  <c r="F13" i="5" s="1"/>
  <c r="X12" i="5"/>
  <c r="W12" i="5"/>
  <c r="V12" i="5"/>
  <c r="U12" i="5"/>
  <c r="T12" i="5"/>
  <c r="S12" i="5"/>
  <c r="N12" i="5"/>
  <c r="J12" i="5"/>
  <c r="I12" i="5"/>
  <c r="H12" i="5"/>
  <c r="G12" i="5"/>
  <c r="D12" i="5"/>
  <c r="C12" i="5"/>
  <c r="F12" i="5" s="1"/>
  <c r="X11" i="5"/>
  <c r="W11" i="5"/>
  <c r="V11" i="5"/>
  <c r="U11" i="5"/>
  <c r="T11" i="5"/>
  <c r="S11" i="5"/>
  <c r="P11" i="5"/>
  <c r="N11" i="5"/>
  <c r="I11" i="5"/>
  <c r="H11" i="5"/>
  <c r="G11" i="5"/>
  <c r="D11" i="5"/>
  <c r="C11" i="5"/>
  <c r="F11" i="5" s="1"/>
  <c r="B6" i="5"/>
  <c r="O11" i="5" l="1"/>
  <c r="L16" i="4"/>
  <c r="R11" i="5" s="1"/>
  <c r="Q11" i="5"/>
  <c r="L20" i="4"/>
  <c r="R15" i="5" s="1"/>
  <c r="Q15" i="5"/>
  <c r="L24" i="4"/>
  <c r="R19" i="5" s="1"/>
  <c r="Q19" i="5"/>
  <c r="L28" i="4"/>
  <c r="R23" i="5" s="1"/>
  <c r="Q23" i="5"/>
  <c r="L32" i="4"/>
  <c r="R27" i="5" s="1"/>
  <c r="Q27" i="5"/>
  <c r="Q29" i="5"/>
  <c r="L34" i="4"/>
  <c r="R29" i="5" s="1"/>
  <c r="Q13" i="5"/>
  <c r="L18" i="4"/>
  <c r="R13" i="5" s="1"/>
  <c r="Q17" i="5"/>
  <c r="L22" i="4"/>
  <c r="R17" i="5" s="1"/>
  <c r="Q21" i="5"/>
  <c r="L26" i="4"/>
  <c r="R21" i="5" s="1"/>
  <c r="Q25" i="5"/>
  <c r="L30" i="4"/>
  <c r="R25" i="5" s="1"/>
  <c r="L19" i="4"/>
  <c r="R14" i="5" s="1"/>
  <c r="Q14" i="5"/>
  <c r="L23" i="4"/>
  <c r="R18" i="5" s="1"/>
  <c r="Q18" i="5"/>
  <c r="L27" i="4"/>
  <c r="R22" i="5" s="1"/>
  <c r="Q22" i="5"/>
  <c r="L31" i="4"/>
  <c r="R26" i="5" s="1"/>
  <c r="Q26" i="5"/>
  <c r="L35" i="4"/>
  <c r="R30" i="5" s="1"/>
  <c r="Q30" i="5"/>
  <c r="L17" i="3"/>
  <c r="K11" i="5" s="1"/>
  <c r="L21" i="3"/>
  <c r="K15" i="5" s="1"/>
  <c r="L25" i="3"/>
  <c r="K19" i="5" s="1"/>
  <c r="L29" i="3"/>
  <c r="K23" i="5" s="1"/>
  <c r="L33" i="3"/>
  <c r="K27" i="5" s="1"/>
  <c r="E11" i="5"/>
  <c r="E13" i="5"/>
  <c r="E15" i="5"/>
  <c r="E17" i="5"/>
  <c r="E19" i="5"/>
  <c r="E21" i="5"/>
  <c r="E23" i="5"/>
  <c r="E25" i="5"/>
  <c r="E27" i="5"/>
  <c r="E29" i="5"/>
  <c r="K17" i="4"/>
  <c r="K21" i="4"/>
  <c r="K25" i="4"/>
  <c r="K29" i="4"/>
  <c r="K33" i="4"/>
  <c r="L27" i="3"/>
  <c r="K21" i="5" s="1"/>
  <c r="L23" i="3"/>
  <c r="K17" i="5" s="1"/>
  <c r="L31" i="3"/>
  <c r="K25" i="5" s="1"/>
  <c r="E12" i="5"/>
  <c r="E14" i="5"/>
  <c r="O14" i="5"/>
  <c r="E16" i="5"/>
  <c r="E18" i="5"/>
  <c r="O18" i="5"/>
  <c r="E20" i="5"/>
  <c r="E22" i="5"/>
  <c r="O22" i="5"/>
  <c r="E24" i="5"/>
  <c r="E26" i="5"/>
  <c r="O26" i="5"/>
  <c r="E28" i="5"/>
  <c r="E30" i="5"/>
  <c r="O30" i="5"/>
  <c r="L19" i="3"/>
  <c r="K13" i="5" s="1"/>
  <c r="L35" i="3"/>
  <c r="K29" i="5" s="1"/>
  <c r="L29" i="4" l="1"/>
  <c r="R24" i="5" s="1"/>
  <c r="Q24" i="5"/>
  <c r="L21" i="4"/>
  <c r="R16" i="5" s="1"/>
  <c r="Q16" i="5"/>
  <c r="L17" i="4"/>
  <c r="R12" i="5" s="1"/>
  <c r="Q12" i="5"/>
  <c r="L25" i="4"/>
  <c r="R20" i="5" s="1"/>
  <c r="Q20" i="5"/>
  <c r="L33" i="4"/>
  <c r="R28" i="5" s="1"/>
  <c r="Q28" i="5"/>
</calcChain>
</file>

<file path=xl/sharedStrings.xml><?xml version="1.0" encoding="utf-8"?>
<sst xmlns="http://schemas.openxmlformats.org/spreadsheetml/2006/main" count="547" uniqueCount="198">
  <si>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</si>
  <si>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</si>
  <si>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</si>
  <si>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</si>
  <si>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Partícipes del Proceso de Contratación:  ondo de Desarrollo Local de Chapinero, Casa de Justicia de Chapinero, Secretaría Distrital de Seguridad, Convivencia y Justicia, proveedores interesados, contratista seleccionado, supervisión del contrato, almacén de la Alcaldía Local y ciudadanía beneficiaria.</t>
  </si>
  <si>
    <t>Ciudadanía que se beneficia del Proceso de Contratación: La población residente, flotante y visitante de la Localidad de Chapinero que acude a la Casa de Justicia para acceder a los servicios de orientación jurídica, conciliación, atención integral, resolución de conflictos y demás servicios de acceso a la justicia, quienes se beneficiarán del fortalecimiento de las condiciones físicas, tecnológicas y operativas de esta sede.</t>
  </si>
  <si>
    <t>Capacidad de la Entidad Estatal entendida como la disponibilidad de recursos y conocimientos para el Proceso de Contratación: El proceso se encuentra previsto en el Plan Anual de Adquisiciones (PAA) de la vigencia 2026 y cuenta con los recursos presupuestales, el equipo técnico y el conocimiento institucional necesarios para su estructuración, ejecución, supervisión y seguimiento.</t>
  </si>
  <si>
    <t>Suficiencia del presupuesto oficial del Proceso de Contratación: El presupuesto oficial fue determinado con fundamento en el estudio de mercado y se encuentra respaldado por los recursos asignados al Proyecto de Inversión 2276, garantizando la suficiencia financiera para atender la adquisición de los elementos requeridos para la dotación de la Casa de Justicia de Chapinero.</t>
  </si>
  <si>
    <t>Condiciones geográficas y de acceso del lugar en el cual se debe cumplir el objeto del Proceso de Contratación: Localidad de Chapinero, zona urbana de Bogotá D.C., principalmente en las instalaciones de la Casa de Justicia de Chapinero y demás lugares que determine la supervisión del contrato para la entrega, instalación o puesta en funcionamiento de los bienes objeto de la contratación.</t>
  </si>
  <si>
    <t>Entorno socio ambiental: El proceso presenta un impacto socioambiental bajo. No obstante, durante la ejecución del contrato deberán observarse las disposiciones sobre manejo adecuado de empaques y residuos, uso eficiente de los recursos y cumplimiento de los criterios de contratación pública sostenible aplicables al suministro de mobiliario institucional, equipos tecnológicos y demás elementos de dotación, promoviendo prácticas que minimicen los impactos ambientales y contribuyan al fortalecimiento institucional de la Casa de Justicia de Chapinero.</t>
  </si>
  <si>
    <t>Condiciones políticas:o se identifican condiciones políticas que afecten directamente la ejecución del proceso. No obstante, la contratación se enmarca en las políticas distritales y locales de fortalecimiento del acceso a la justicia, mejoramiento de la atención ciudadana y dotación de la infraestructura institucional de la Casa de Justicia de Chapinero.</t>
  </si>
  <si>
    <t>Factores ambientales.Aplican criterios de contratación pública sostenible relacionados con la adquisición de bienes, promoviendo el uso eficiente de los recursos, la adecuada gestión de empaques y residuos, el cumplimiento de la normativa ambiental vigente y la adquisición de productos que, cuando sea técnicamente viable, incorporen criterios de sostenibilidad, durabilidad y eficiencia ambiental.</t>
  </si>
  <si>
    <t>Sector del objeto del Proceso de Contratación y su mercado: Seguridad, Convivencia y Justicia. Mercado de compraventa de mobiliario institucional, equipos tecnológicos y equipos de sonido, así como demás elementos de dotación para el fortalecimiento de la infraestructura y la prestación de servicios de la Casa de Justicia de Chapinero.</t>
  </si>
  <si>
    <t xml:space="preserve">Normativa aplicable al objeto del Proceso de Contratación: Régimen de contratación estatal, normas técnicas aplicables al suministro de bienes, contratación pública sostenible y demás disposiciones legales vigentes relacionadas con el objeto contractual.
</t>
  </si>
  <si>
    <t>Experiencia propia y de otras Entidades Estatales en Procesos de Contratación del mismo tipo:No se identificaron antecedentes específicos del Fondo de Desarrollo Local de Chapinero; no obstante, se analizaron procesos similares adelantados por otros Fondos de Desarrollo Local para la dotación y fortalecimiento de Casas de Justicia.</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</si>
  <si>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</si>
  <si>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</si>
  <si>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</si>
  <si>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</si>
  <si>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</si>
  <si>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</si>
  <si>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</si>
  <si>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</si>
  <si>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</si>
  <si>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</si>
  <si>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</si>
  <si>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Estatal</t>
  </si>
  <si>
    <t>Interno</t>
  </si>
  <si>
    <t>Operacionales</t>
  </si>
  <si>
    <t>Inadecuado análisis  económico estimativo del valor del contrato</t>
  </si>
  <si>
    <t>Economicos</t>
  </si>
  <si>
    <t>Inadecuada elaboración de estudios y diseños</t>
  </si>
  <si>
    <t>Especifico</t>
  </si>
  <si>
    <t xml:space="preserve">Falta de profundidad en el estudio de sector no identificandose claramente aspectos de oferta y demanda </t>
  </si>
  <si>
    <t>Inadecuada identificación de las condiciones contractuales</t>
  </si>
  <si>
    <t>Apertura de procesos sin disponibilidad  presupuestal</t>
  </si>
  <si>
    <t>SELECCIÓN</t>
  </si>
  <si>
    <t>Selección  de  contratista que no cuente con la capacidad financiera y/o técnica y/o jurídicas necesarias parala ejecución del contrato.</t>
  </si>
  <si>
    <t>General</t>
  </si>
  <si>
    <t>Suspensión  del  Proceso de selección</t>
  </si>
  <si>
    <t>Riesgos</t>
  </si>
  <si>
    <t>Declaratoria  de  desierta del Proceso de selección</t>
  </si>
  <si>
    <t>Aceptación viciada   por error</t>
  </si>
  <si>
    <t>Externo</t>
  </si>
  <si>
    <t>CONTRATACIÓN</t>
  </si>
  <si>
    <t>Permitir  la  ejecución del contrato  sin  el  lleno  de requisitos legales</t>
  </si>
  <si>
    <t>Indebida aprobación de las garantías contractuales</t>
  </si>
  <si>
    <t>EJECUCIÓN</t>
  </si>
  <si>
    <t>Variación de los precios del mercado</t>
  </si>
  <si>
    <t>Cancelación de pedidos de mobiliario, equipos tecnológicos y/o de sonido por parte del proveedor.</t>
  </si>
  <si>
    <t>Incumplimiento de compromisos adquiridos por el contratista seleccionado con sus subcontratistas, suministradores de bienes y servicios.</t>
  </si>
  <si>
    <t>Incumplimiento de la administración en los pagos.</t>
  </si>
  <si>
    <t>Fallas técnicas en el mobiliario, equipos tecnológicos y/o de sonido entregados.</t>
  </si>
  <si>
    <t>Incumplimiento de las características técnicas, referencias, marcas o especificaciones pactadas para el mobiliario, los equipos tecnológicos y de sonido.</t>
  </si>
  <si>
    <t>No entrega o incumplimiento de las garantías técnicas y comerciales del mobiliario, equipos tecnológicos y de sonido suministrados.</t>
  </si>
  <si>
    <t>Incompatibilidad técnica o funcional de los equipos tecnológicos y de sonido con la infraestructura eléctrica, de redes o física de la Casa de Justicia de Chapinero.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</si>
  <si>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</si>
  <si>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</si>
  <si>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</si>
  <si>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</si>
  <si>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</si>
  <si>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</si>
  <si>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</si>
  <si>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</si>
  <si>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</si>
  <si>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</si>
  <si>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</si>
  <si>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</si>
  <si>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</si>
  <si>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</si>
  <si>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</si>
  <si>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Declaratoria de desierto del proceso de contratación</t>
  </si>
  <si>
    <t>Atraso en el cronograma del proceso</t>
  </si>
  <si>
    <t>Adquisición de bienes sin cumplir con los requisitos minimos señalados</t>
  </si>
  <si>
    <t>Ofrecimiento de bienes y/o servicios sin las condiciones minimas de calidad.</t>
  </si>
  <si>
    <t>-Investigaciones disciplinarias, fiscales y penales.
-Demandas.
-Pone en riesgo la adecuada ejecución del contrato.
-  sanciones  disciplinarias,  fiscales  y/o penales.</t>
  </si>
  <si>
    <t>Retraso en el cumplimiento de las metas de la entidad</t>
  </si>
  <si>
    <t>-Incumplimiento en la satisfacción de las necesidades de la entidad.
-Incumplimiento       de       las       metas propuestas por la entidad.</t>
  </si>
  <si>
    <t>-Demandas.
-Investigaciones disciplinarias, fiscales y penales.</t>
  </si>
  <si>
    <t>-Posible incumplimiento en el objeto del contrato.
-Los bienes, obras y/o servicios no están amparados por una garantía de seguros.</t>
  </si>
  <si>
    <t>-Los bienes, obras y/o servicios no están amparados de manera adecuada por una garantía de seguro</t>
  </si>
  <si>
    <t>Disminución de la oferta y la demanda de mobiliario, equipos tecnológicos y de sonido necesarios.</t>
  </si>
  <si>
    <t>No entrega del mobiliario, equipos tecnológicos y/o de sonido requeridos, retraso en el ingreso a Almacén.</t>
  </si>
  <si>
    <t xml:space="preserve">Retrasos administrativos y ejecución del contrato </t>
  </si>
  <si>
    <t>Imposibilidad de uso del mobiliario, equipos tecnológicos y/o de sonido adquiridos.</t>
  </si>
  <si>
    <t>Retraso en el ingreso a Almacén y en la ejecución del contrato por incumplimiento de las especificaciones técnicas ofertadas.</t>
  </si>
  <si>
    <t>Imposibilidad de hacer efectiva la garantía y de dar uso continuo al mobiliario, equipos tecnológicos y/o de sonido adquiridos.</t>
  </si>
  <si>
    <t>Imposibilidad de uso de los equipos adquiridos y necesidad de adecuaciones adicionales no previstas en el contrato.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</si>
  <si>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</si>
  <si>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</si>
  <si>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</si>
  <si>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</si>
  <si>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</si>
  <si>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</si>
  <si>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</si>
  <si>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</si>
  <si>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</si>
  <si>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</si>
  <si>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</si>
  <si>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</si>
  <si>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</si>
  <si>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</si>
  <si>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</si>
  <si>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</si>
  <si>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</si>
  <si>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</si>
  <si>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</si>
  <si>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</si>
  <si>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</si>
  <si>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</si>
  <si>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</si>
  <si>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</si>
  <si>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</si>
  <si>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</si>
  <si>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</si>
  <si>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</si>
  <si>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</si>
  <si>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</si>
  <si>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</si>
  <si>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</si>
  <si>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</si>
  <si>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</si>
  <si>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</si>
  <si>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</si>
  <si>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</si>
  <si>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</si>
  <si>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</si>
  <si>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</si>
  <si>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</si>
  <si>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</si>
  <si>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</si>
  <si>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</si>
  <si>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</si>
  <si>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</si>
  <si>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</si>
  <si>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previa del proceso por parte del equipo de contratacipon y del Comité de Contratación de la entidad.</t>
  </si>
  <si>
    <t>NO</t>
  </si>
  <si>
    <t>FDLCH</t>
  </si>
  <si>
    <t>Desde la etapa de contrucción del proceso contractual</t>
  </si>
  <si>
    <t>Cuando se ha aprobado por parte del Comité de Contratación de la enridad.</t>
  </si>
  <si>
    <t>Análisis de los motivos que dieron lugar a la declaratoria de desierta. Revisión y respuesta a las observaciones presentadas.</t>
  </si>
  <si>
    <t>Permanente durante la etapa precontractual</t>
  </si>
  <si>
    <t>Revisión y ajustes a los procesos de costeo y cotización del proceso verificando que los mismos subsanen las falencias encontradas</t>
  </si>
  <si>
    <t>SI</t>
  </si>
  <si>
    <t>Revisión de las condiciones jurídicas, técnicas, financieras y operacionales habilitantes y revisión posterior de la invitacion para verificar que las mismas sean claras, precisas y no induzcan a error.</t>
  </si>
  <si>
    <t>Revisión y ajuste que permita establecer que el documento cumple con las condiciones técnicas, juridicas y financieras adecuadas para continuar el proceso de contratación previsto.</t>
  </si>
  <si>
    <t>Expedición del documento de disponibilidad presupuestal en los tiempos y etapas previstas en el cronograma</t>
  </si>
  <si>
    <t>Hasta el cargue del proceso definitivo en la paltaforma SECOP II</t>
  </si>
  <si>
    <t>Evaluación detallada de los requisitos habilitantes y ponderantes, establecidos dentro de los documentos del proceso.</t>
  </si>
  <si>
    <t>Evaluacion del proceso</t>
  </si>
  <si>
    <t>Etapa de Evaluación</t>
  </si>
  <si>
    <t>Aceptación de la oferta</t>
  </si>
  <si>
    <t>Etapa evaluación</t>
  </si>
  <si>
    <t>Verificación de definición de requisitos técnicos, jurídicos y financieros, así como de los términos del proceso.</t>
  </si>
  <si>
    <t>Etapa de Planeación y selección</t>
  </si>
  <si>
    <t>Aceptación</t>
  </si>
  <si>
    <t>Durante comités contratación</t>
  </si>
  <si>
    <t>Revisión de los documentos del proceso por el comité de contratación de la entidad, haciendo énfasis en que los requisitos habilitantes estén acorde al objeto a contratar.</t>
  </si>
  <si>
    <t>Etapa de planeación</t>
  </si>
  <si>
    <t>Al momento de la publicación del proceso</t>
  </si>
  <si>
    <t>Acorde cronograma Comité contratación.</t>
  </si>
  <si>
    <t>Verificación detallada de los documentos presentados por los oferentes</t>
  </si>
  <si>
    <t>Etapa de evaluación</t>
  </si>
  <si>
    <t>Al momento de la aceptación</t>
  </si>
  <si>
    <t>Etapa evaluación.</t>
  </si>
  <si>
    <t>Realizar control por parte del supervisor del lleno  de los requisitos exigidos por parte de la entidad, antes de la celebración del acta de inicio.</t>
  </si>
  <si>
    <t>Supervisor</t>
  </si>
  <si>
    <t>Al momento de la aceptación de la oferta</t>
  </si>
  <si>
    <t>Al momento de la firma del acta de inicio.</t>
  </si>
  <si>
    <t>Entre la aceptación de  la oferta y la firma del  acta  de inicio</t>
  </si>
  <si>
    <t>Verificación detallada de la póliza de  acuerdo a las exigencias de  la invitación, revisión de la aprobación de la póliza por parte del supervisor antes de la firma del acta de inicio.</t>
  </si>
  <si>
    <t>Entrega de garantías</t>
  </si>
  <si>
    <t>Entre el recibo de la garantía y la firma del acta de inicio.</t>
  </si>
  <si>
    <t>Seguimiento y control por parte del supervisor del contrato al contratista, de acuerdo a las exigencias establecidas en el proceso y al plazo de ejecución.</t>
  </si>
  <si>
    <t>Contratista</t>
  </si>
  <si>
    <t>Durante la ejecución del contrato</t>
  </si>
  <si>
    <t>Durante la etapa de ejecución</t>
  </si>
  <si>
    <t>Seguimiento y  control  por  parte del  supervisor del contrato al contratista, de acuerdo a las exigencias establecidas en el proceso y al plazo de ejecución.</t>
  </si>
  <si>
    <t>Proponente/contratista</t>
  </si>
  <si>
    <t>Verificación técnica previa (site survey) de las condiciones eléctricas, de redes y de espacio físico de la Casa de Justicia de Chapinero, así como la validación de compatibilidad de los equipos tecnológicos y de sonido ofertados frente a dichas condiciones antes de su instalación.</t>
  </si>
  <si>
    <t>Impacto del Riesgo</t>
  </si>
  <si>
    <t>Esta matriz es un documento anexo del Estudio Previo</t>
  </si>
  <si>
    <t>No</t>
  </si>
  <si>
    <t>Etapa</t>
  </si>
  <si>
    <t>Clase</t>
  </si>
  <si>
    <t>Fuente</t>
  </si>
  <si>
    <t>Calificación total</t>
  </si>
  <si>
    <t>¿A quien se le asigna?</t>
  </si>
  <si>
    <t>%</t>
  </si>
  <si>
    <t>¿Cómo se realiza el monitoreo</t>
  </si>
  <si>
    <t xml:space="preserve">FDLCH </t>
  </si>
  <si>
    <t>CONTRATISTA Y FDLCH</t>
  </si>
  <si>
    <t>CONTRATISTA</t>
  </si>
  <si>
    <t xml:space="preserve">Categoria </t>
  </si>
  <si>
    <t>No entrega, entrega tardía o incompleta de los bienes; entrega de elementos defectuosos o que incumplan las especificaciones técnicas; o imposibilidad de realizar su armado, instalación y puesta en funcionamiento cuando aplique.</t>
  </si>
  <si>
    <t>Seguimiento y control por parte del supervisor a la entrega oportuna y completa de los bienes, verificando cantidades, calidad, especificaciones técnicas, instalación y puesta en funcionamiento cuando aplique, y requiriendo oportunamente la corrección o reposición ante cualquier incumplimiento.</t>
  </si>
  <si>
    <t>Objeto del Proceso de Contratación: “ADQUIRIR LOS ELEMENTOS Y/O INSUMOS NECESARIOS PARA FORTALECER LA CASA DE LA JUSTICIA DE LA LOCALIDAD DE CHAPINERO, EN EL MARCO DEL PDL, PARA LA VIGENCIA 2026.”</t>
  </si>
  <si>
    <t>Objeto Contractual: “ADQUIRIR LOS ELEMENTOS Y/O INSUMOS NECESARIOS PARA FORTALECER LA CASA DE LA JUSTICIA DE LA LOCALIDAD DE CHAPINERO, EN EL MARCO DEL PDL,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</si>
</sst>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u/>
      <sz val="12"/>
      <color rgb="FF000000"/>
      <name val="Garamond"/>
      <family val="1"/>
      <charset val="1"/>
    </font>
    <font>
      <sz val="10"/>
      <name val="Arial"/>
      <family val="2"/>
      <charset val="1"/>
    </font>
    <font>
      <sz val="11"/>
      <name val="Arial Narrow"/>
      <family val="2"/>
      <charset val="1"/>
    </font>
    <font>
      <sz val="10"/>
      <name val="Garamond"/>
      <family val="1"/>
      <charset val="1"/>
    </font>
    <font>
      <b/>
      <sz val="10"/>
      <name val="Garamond"/>
      <family val="1"/>
      <charset val="1"/>
    </font>
    <font>
      <b/>
      <sz val="12"/>
      <color rgb="FFFF0000"/>
      <name val="Garamond"/>
      <family val="1"/>
      <charset val="1"/>
    </font>
    <font>
      <sz val="11"/>
      <name val="Garamond"/>
      <family val="1"/>
      <charset val="1"/>
    </font>
    <font>
      <sz val="8"/>
      <name val="Garamond"/>
      <family val="1"/>
      <charset val="1"/>
    </font>
    <font>
      <b/>
      <sz val="10"/>
      <color theme="1"/>
      <name val="Garamond"/>
      <family val="1"/>
      <charset val="1"/>
    </font>
    <font>
      <b/>
      <sz val="10"/>
      <color rgb="FFFF0D0D"/>
      <name val="Garamond"/>
      <family val="1"/>
      <charset val="1"/>
    </font>
    <font>
      <b/>
      <sz val="10"/>
      <color rgb="FFFFFFFF"/>
      <name val="Garamond"/>
      <family val="1"/>
      <charset val="1"/>
    </font>
    <font>
      <b/>
      <sz val="12"/>
      <color rgb="FFFFFFFF"/>
      <name val="Garamond"/>
      <family val="1"/>
      <charset val="1"/>
    </font>
    <font>
      <sz val="11"/>
      <name val="Arial"/>
      <family val="2"/>
      <charset val="1"/>
    </font>
    <font>
      <b/>
      <sz val="11"/>
      <name val="Arial"/>
      <family val="2"/>
      <charset val="1"/>
    </font>
    <font>
      <b/>
      <sz val="11"/>
      <color rgb="FFFFFFFF"/>
      <name val="Arial"/>
      <family val="2"/>
      <charset val="1"/>
    </font>
  </fonts>
  <fills count="11">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FF0D0D"/>
      </patternFill>
    </fill>
    <fill>
      <patternFill patternType="solid">
        <fgColor rgb="FFFFFF00"/>
        <bgColor indexed="64"/>
      </patternFill>
    </fill>
  </fills>
  <borders count="5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top style="thin">
        <color auto="1"/>
      </top>
      <bottom style="medium">
        <color auto="1"/>
      </bottom>
      <diagonal/>
    </border>
    <border>
      <left/>
      <right style="thin">
        <color auto="1"/>
      </right>
      <top/>
      <bottom/>
      <diagonal/>
    </border>
  </borders>
  <cellStyleXfs count="1">
    <xf numFmtId="0" fontId="0" fillId="0" borderId="0"/>
  </cellStyleXfs>
  <cellXfs count="218">
    <xf numFmtId="0" fontId="0" fillId="0" borderId="0" xfId="0"/>
    <xf numFmtId="0" fontId="18" fillId="6" borderId="1" xfId="0" applyFont="1" applyFill="1" applyBorder="1" applyAlignment="1">
      <alignment horizontal="center" vertical="center"/>
    </xf>
    <xf numFmtId="0" fontId="18" fillId="4" borderId="1" xfId="0" applyFont="1" applyFill="1" applyBorder="1" applyAlignment="1">
      <alignment horizontal="center"/>
    </xf>
    <xf numFmtId="0" fontId="19" fillId="4" borderId="1" xfId="0" applyFont="1" applyFill="1" applyBorder="1" applyAlignment="1">
      <alignment horizontal="center" vertical="center"/>
    </xf>
    <xf numFmtId="0" fontId="18" fillId="0" borderId="1" xfId="0" applyFont="1" applyBorder="1" applyAlignment="1">
      <alignment horizontal="center" vertical="center" wrapText="1"/>
    </xf>
    <xf numFmtId="0" fontId="19" fillId="4"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9" fillId="0" borderId="0" xfId="0" applyFont="1"/>
    <xf numFmtId="0" fontId="3" fillId="0" borderId="0" xfId="0" applyFont="1"/>
    <xf numFmtId="0" fontId="5" fillId="0" borderId="0" xfId="0" applyFont="1" applyAlignment="1">
      <alignment horizontal="center" vertical="center"/>
    </xf>
    <xf numFmtId="0" fontId="5" fillId="2" borderId="10" xfId="0" applyFont="1" applyFill="1" applyBorder="1" applyAlignment="1">
      <alignment vertical="center" wrapText="1"/>
    </xf>
    <xf numFmtId="0" fontId="5" fillId="2" borderId="11" xfId="0" applyFont="1" applyFill="1" applyBorder="1" applyAlignment="1">
      <alignment horizontal="center" vertical="center" wrapText="1"/>
    </xf>
    <xf numFmtId="0" fontId="12" fillId="0" borderId="13" xfId="0" applyFont="1" applyBorder="1" applyAlignment="1">
      <alignment vertical="center"/>
    </xf>
    <xf numFmtId="0" fontId="12" fillId="0" borderId="14" xfId="0" applyFont="1" applyBorder="1" applyAlignment="1">
      <alignment vertical="center"/>
    </xf>
    <xf numFmtId="0" fontId="9" fillId="2" borderId="15" xfId="0" applyFont="1" applyFill="1" applyBorder="1" applyAlignment="1">
      <alignment vertical="center" wrapText="1"/>
    </xf>
    <xf numFmtId="0" fontId="9" fillId="0" borderId="15" xfId="0" applyFont="1" applyBorder="1"/>
    <xf numFmtId="0" fontId="3" fillId="2" borderId="16" xfId="0" applyFont="1" applyFill="1" applyBorder="1" applyAlignment="1">
      <alignment vertical="center" wrapText="1"/>
    </xf>
    <xf numFmtId="0" fontId="12" fillId="0" borderId="17" xfId="0" applyFont="1" applyBorder="1" applyAlignment="1">
      <alignment vertical="center"/>
    </xf>
    <xf numFmtId="0" fontId="12" fillId="0" borderId="18" xfId="0" applyFont="1" applyBorder="1" applyAlignment="1">
      <alignment vertical="center"/>
    </xf>
    <xf numFmtId="0" fontId="9" fillId="2" borderId="19" xfId="0" applyFont="1" applyFill="1" applyBorder="1" applyAlignment="1">
      <alignment vertical="center" wrapText="1"/>
    </xf>
    <xf numFmtId="0" fontId="9" fillId="0" borderId="19" xfId="0" applyFont="1" applyBorder="1"/>
    <xf numFmtId="0" fontId="3" fillId="2" borderId="20" xfId="0" applyFont="1" applyFill="1" applyBorder="1" applyAlignment="1">
      <alignment vertical="center" wrapText="1"/>
    </xf>
    <xf numFmtId="0" fontId="3" fillId="2" borderId="21"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9" fillId="0" borderId="24" xfId="0" applyFont="1" applyBorder="1"/>
    <xf numFmtId="0" fontId="3" fillId="2" borderId="25" xfId="0" applyFont="1" applyFill="1" applyBorder="1" applyAlignment="1">
      <alignment vertical="center" wrapText="1"/>
    </xf>
    <xf numFmtId="0" fontId="9" fillId="2" borderId="1" xfId="0" applyFont="1" applyFill="1" applyBorder="1" applyAlignment="1">
      <alignment vertical="center" wrapText="1"/>
    </xf>
    <xf numFmtId="0" fontId="3" fillId="2" borderId="12" xfId="0" applyFont="1" applyFill="1" applyBorder="1" applyAlignment="1">
      <alignment vertical="center" wrapText="1"/>
    </xf>
    <xf numFmtId="0" fontId="13" fillId="0" borderId="22" xfId="0" applyFont="1" applyBorder="1" applyAlignment="1">
      <alignment vertical="center"/>
    </xf>
    <xf numFmtId="0" fontId="9" fillId="2" borderId="11" xfId="0" applyFont="1" applyFill="1" applyBorder="1" applyAlignment="1">
      <alignment vertical="center" wrapText="1"/>
    </xf>
    <xf numFmtId="0" fontId="3" fillId="2" borderId="26" xfId="0" applyFont="1" applyFill="1" applyBorder="1" applyAlignment="1">
      <alignment vertical="center" wrapText="1"/>
    </xf>
    <xf numFmtId="0" fontId="13" fillId="0" borderId="17" xfId="0" applyFont="1" applyBorder="1" applyAlignment="1">
      <alignment vertical="center"/>
    </xf>
    <xf numFmtId="0" fontId="9" fillId="0" borderId="11" xfId="0" applyFont="1" applyBorder="1" applyAlignment="1">
      <alignment vertical="center" wrapText="1"/>
    </xf>
    <xf numFmtId="0" fontId="3" fillId="0" borderId="26" xfId="0" applyFont="1" applyBorder="1" applyAlignment="1">
      <alignment vertical="center" wrapText="1"/>
    </xf>
    <xf numFmtId="0" fontId="3" fillId="0" borderId="20" xfId="0" applyFont="1" applyBorder="1" applyAlignment="1">
      <alignment vertical="center" wrapText="1"/>
    </xf>
    <xf numFmtId="0" fontId="9" fillId="0" borderId="0" xfId="0" applyFont="1" applyAlignment="1">
      <alignment wrapText="1"/>
    </xf>
    <xf numFmtId="0" fontId="9" fillId="0" borderId="0" xfId="0" applyFont="1" applyAlignment="1">
      <alignment horizontal="center"/>
    </xf>
    <xf numFmtId="0" fontId="9" fillId="0" borderId="1" xfId="0" applyFont="1" applyBorder="1" applyAlignment="1">
      <alignment horizontal="center"/>
    </xf>
    <xf numFmtId="0" fontId="9" fillId="0" borderId="1" xfId="0" applyFont="1" applyBorder="1" applyAlignment="1">
      <alignment horizontal="left" vertical="center" wrapText="1"/>
    </xf>
    <xf numFmtId="0" fontId="10" fillId="0" borderId="0" xfId="0" applyFont="1" applyAlignment="1">
      <alignment horizontal="center" vertical="center"/>
    </xf>
    <xf numFmtId="0" fontId="10" fillId="2" borderId="0" xfId="0" applyFont="1" applyFill="1" applyAlignment="1">
      <alignment vertical="top" wrapText="1" readingOrder="1"/>
    </xf>
    <xf numFmtId="0" fontId="15" fillId="0" borderId="28" xfId="0" applyFont="1" applyBorder="1"/>
    <xf numFmtId="0" fontId="15" fillId="0" borderId="0" xfId="0" applyFont="1" applyAlignment="1">
      <alignment horizontal="center" vertical="center"/>
    </xf>
    <xf numFmtId="0" fontId="15" fillId="0" borderId="29"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9" xfId="0" applyFont="1" applyBorder="1" applyAlignment="1">
      <alignment horizontal="center"/>
    </xf>
    <xf numFmtId="0" fontId="9" fillId="0" borderId="31" xfId="0" applyFont="1" applyBorder="1"/>
    <xf numFmtId="0" fontId="9" fillId="0" borderId="32" xfId="0" applyFont="1" applyBorder="1"/>
    <xf numFmtId="0" fontId="9" fillId="0" borderId="33" xfId="0" applyFont="1" applyBorder="1" applyAlignment="1">
      <alignment horizontal="center"/>
    </xf>
    <xf numFmtId="0" fontId="16" fillId="3" borderId="2"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9" fillId="0" borderId="37" xfId="0" applyFont="1" applyBorder="1" applyAlignment="1">
      <alignment horizontal="left" vertical="center" wrapText="1"/>
    </xf>
    <xf numFmtId="0" fontId="9" fillId="0" borderId="38"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39" xfId="0" applyFont="1" applyBorder="1" applyAlignment="1">
      <alignment horizontal="center" vertical="center" wrapText="1"/>
    </xf>
    <xf numFmtId="0" fontId="9" fillId="0" borderId="4" xfId="0" applyFont="1" applyBorder="1" applyAlignment="1">
      <alignment horizontal="left" vertical="center" wrapText="1"/>
    </xf>
    <xf numFmtId="0" fontId="9" fillId="0" borderId="12" xfId="0" applyFont="1" applyBorder="1" applyAlignment="1">
      <alignment horizontal="center" vertical="center" wrapText="1"/>
    </xf>
    <xf numFmtId="0" fontId="9" fillId="0" borderId="6" xfId="0" applyFont="1" applyBorder="1" applyAlignment="1">
      <alignment horizontal="left" vertical="center" wrapText="1"/>
    </xf>
    <xf numFmtId="0" fontId="9" fillId="0" borderId="40" xfId="0" applyFont="1" applyBorder="1" applyAlignment="1">
      <alignment horizontal="left" vertical="center" wrapText="1"/>
    </xf>
    <xf numFmtId="0" fontId="9" fillId="0" borderId="40" xfId="0" applyFont="1" applyBorder="1" applyAlignment="1">
      <alignment horizontal="center" vertical="center" wrapText="1"/>
    </xf>
    <xf numFmtId="0" fontId="9" fillId="0" borderId="40" xfId="0" applyFont="1" applyBorder="1" applyAlignment="1">
      <alignment horizontal="center" vertical="center"/>
    </xf>
    <xf numFmtId="0" fontId="9" fillId="0" borderId="41" xfId="0" applyFont="1" applyBorder="1" applyAlignment="1">
      <alignment horizontal="center" vertical="center" wrapText="1"/>
    </xf>
    <xf numFmtId="0" fontId="9" fillId="0" borderId="3" xfId="0" applyFont="1" applyBorder="1" applyAlignment="1">
      <alignment horizontal="left" vertical="center" wrapText="1"/>
    </xf>
    <xf numFmtId="0" fontId="9" fillId="0" borderId="42" xfId="0" applyFont="1" applyBorder="1" applyAlignment="1">
      <alignment horizontal="left" vertical="center" wrapText="1"/>
    </xf>
    <xf numFmtId="0" fontId="9" fillId="0" borderId="42" xfId="0" applyFont="1" applyBorder="1" applyAlignment="1">
      <alignment horizontal="center" vertical="center" wrapText="1"/>
    </xf>
    <xf numFmtId="0" fontId="9" fillId="0" borderId="42" xfId="0" applyFont="1" applyBorder="1" applyAlignment="1">
      <alignment horizontal="center" vertical="center"/>
    </xf>
    <xf numFmtId="0" fontId="9" fillId="0" borderId="43" xfId="0" applyFont="1" applyBorder="1" applyAlignment="1">
      <alignment horizontal="center" vertical="center" wrapText="1"/>
    </xf>
    <xf numFmtId="0" fontId="9" fillId="0" borderId="44" xfId="0" applyFont="1" applyBorder="1"/>
    <xf numFmtId="0" fontId="9" fillId="0" borderId="28" xfId="0" applyFont="1" applyBorder="1"/>
    <xf numFmtId="0" fontId="9" fillId="0" borderId="29" xfId="0" applyFont="1" applyBorder="1" applyAlignment="1">
      <alignment horizontal="center"/>
    </xf>
    <xf numFmtId="0" fontId="10" fillId="4"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9" fillId="2" borderId="0" xfId="0" applyFont="1" applyFill="1"/>
    <xf numFmtId="0" fontId="10" fillId="0" borderId="28" xfId="0" applyFont="1" applyBorder="1" applyAlignment="1">
      <alignment horizontal="right" vertical="center" textRotation="90"/>
    </xf>
    <xf numFmtId="0" fontId="9" fillId="0" borderId="0" xfId="0" applyFont="1" applyAlignment="1">
      <alignment horizontal="center" vertical="center" wrapText="1"/>
    </xf>
    <xf numFmtId="0" fontId="10" fillId="4" borderId="1" xfId="0" applyFont="1" applyFill="1" applyBorder="1" applyAlignment="1">
      <alignment horizontal="center" vertical="center"/>
    </xf>
    <xf numFmtId="0" fontId="10" fillId="4" borderId="42" xfId="0" applyFont="1" applyFill="1" applyBorder="1" applyAlignment="1">
      <alignment horizontal="center" vertical="center"/>
    </xf>
    <xf numFmtId="0" fontId="9" fillId="4" borderId="1" xfId="0" applyFont="1" applyFill="1" applyBorder="1" applyAlignment="1">
      <alignment horizontal="center"/>
    </xf>
    <xf numFmtId="0" fontId="9" fillId="0" borderId="47" xfId="0" applyFont="1" applyBorder="1" applyAlignment="1">
      <alignment horizontal="center" vertical="center" wrapText="1"/>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9" borderId="1" xfId="0" applyFont="1" applyFill="1" applyBorder="1" applyAlignment="1">
      <alignment horizontal="center" vertical="center"/>
    </xf>
    <xf numFmtId="0" fontId="10" fillId="4" borderId="1" xfId="0" applyFont="1" applyFill="1" applyBorder="1" applyAlignment="1">
      <alignment vertical="center"/>
    </xf>
    <xf numFmtId="0" fontId="9" fillId="0" borderId="1" xfId="0" applyFont="1" applyBorder="1" applyAlignment="1">
      <alignment vertical="center"/>
    </xf>
    <xf numFmtId="0" fontId="3" fillId="0" borderId="0" xfId="0" applyFont="1" applyAlignment="1">
      <alignment horizontal="center"/>
    </xf>
    <xf numFmtId="0" fontId="5" fillId="2" borderId="0" xfId="0" applyFont="1" applyFill="1" applyAlignment="1">
      <alignment vertical="top" wrapText="1" readingOrder="1"/>
    </xf>
    <xf numFmtId="0" fontId="3" fillId="0" borderId="28" xfId="0" applyFont="1" applyBorder="1"/>
    <xf numFmtId="0" fontId="3" fillId="0" borderId="29" xfId="0" applyFont="1" applyBorder="1" applyAlignment="1">
      <alignment horizontal="center"/>
    </xf>
    <xf numFmtId="0" fontId="17" fillId="3" borderId="48" xfId="0" applyFont="1" applyFill="1" applyBorder="1" applyAlignment="1">
      <alignment horizontal="center" vertical="center" wrapText="1"/>
    </xf>
    <xf numFmtId="0" fontId="17" fillId="3" borderId="49" xfId="0" applyFont="1" applyFill="1" applyBorder="1" applyAlignment="1">
      <alignment horizontal="center" vertical="center" wrapText="1"/>
    </xf>
    <xf numFmtId="0" fontId="17" fillId="3" borderId="34" xfId="0" applyFont="1" applyFill="1" applyBorder="1" applyAlignment="1">
      <alignment horizontal="center" vertical="center" wrapText="1"/>
    </xf>
    <xf numFmtId="0" fontId="3" fillId="0" borderId="0" xfId="0" applyFont="1" applyAlignment="1">
      <alignment wrapText="1"/>
    </xf>
    <xf numFmtId="0" fontId="3" fillId="0" borderId="1"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2" xfId="0" applyFont="1" applyBorder="1" applyAlignment="1">
      <alignment horizontal="center" vertical="center" wrapText="1"/>
    </xf>
    <xf numFmtId="0" fontId="5" fillId="0" borderId="0" xfId="0" applyFont="1" applyAlignment="1">
      <alignment horizontal="center"/>
    </xf>
    <xf numFmtId="0" fontId="5" fillId="5" borderId="1" xfId="0" applyFont="1" applyFill="1" applyBorder="1" applyAlignment="1">
      <alignment horizontal="center" vertical="center" wrapText="1"/>
    </xf>
    <xf numFmtId="0" fontId="3" fillId="0" borderId="0" xfId="0" applyFont="1" applyAlignment="1">
      <alignment horizontal="center" vertical="center" wrapText="1"/>
    </xf>
    <xf numFmtId="0" fontId="5" fillId="4" borderId="1" xfId="0" applyFont="1" applyFill="1" applyBorder="1" applyAlignment="1">
      <alignment vertical="center"/>
    </xf>
    <xf numFmtId="0" fontId="3" fillId="0" borderId="1" xfId="0" applyFont="1" applyBorder="1" applyAlignment="1">
      <alignment vertical="center"/>
    </xf>
    <xf numFmtId="0" fontId="3" fillId="2" borderId="0" xfId="0" applyFont="1" applyFill="1"/>
    <xf numFmtId="0" fontId="3" fillId="0" borderId="40" xfId="0" applyFont="1" applyBorder="1" applyAlignment="1">
      <alignment vertical="center"/>
    </xf>
    <xf numFmtId="0" fontId="3" fillId="0" borderId="47" xfId="0" applyFont="1" applyBorder="1" applyAlignment="1">
      <alignment horizontal="center" vertical="center" wrapText="1"/>
    </xf>
    <xf numFmtId="0" fontId="3" fillId="0" borderId="31" xfId="0" applyFont="1" applyBorder="1"/>
    <xf numFmtId="0" fontId="3" fillId="0" borderId="32" xfId="0" applyFont="1" applyBorder="1"/>
    <xf numFmtId="0" fontId="3" fillId="0" borderId="33" xfId="0" applyFont="1" applyBorder="1" applyAlignment="1">
      <alignment horizontal="center"/>
    </xf>
    <xf numFmtId="0" fontId="18" fillId="0" borderId="0" xfId="0" applyFont="1" applyAlignment="1">
      <alignment horizontal="center" vertical="center" wrapText="1"/>
    </xf>
    <xf numFmtId="0" fontId="18" fillId="0" borderId="0" xfId="0" applyFont="1"/>
    <xf numFmtId="0" fontId="18" fillId="0" borderId="0" xfId="0" applyFont="1" applyAlignment="1">
      <alignment horizontal="center"/>
    </xf>
    <xf numFmtId="0" fontId="18" fillId="0" borderId="50" xfId="0" applyFont="1" applyBorder="1"/>
    <xf numFmtId="0" fontId="18" fillId="0" borderId="50" xfId="0" applyFont="1" applyBorder="1" applyAlignment="1">
      <alignment horizontal="center"/>
    </xf>
    <xf numFmtId="0" fontId="18" fillId="0" borderId="29" xfId="0" applyFont="1" applyBorder="1" applyAlignment="1">
      <alignment horizontal="center" vertical="center" wrapText="1"/>
    </xf>
    <xf numFmtId="0" fontId="20" fillId="3" borderId="1" xfId="0" applyFont="1" applyFill="1" applyBorder="1" applyAlignment="1">
      <alignment horizontal="center" vertical="center" wrapText="1"/>
    </xf>
    <xf numFmtId="0" fontId="20" fillId="3" borderId="1" xfId="0" applyFont="1" applyFill="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40" xfId="0" applyFont="1" applyBorder="1" applyAlignment="1">
      <alignment horizontal="center" vertical="center" wrapText="1"/>
    </xf>
    <xf numFmtId="0" fontId="18" fillId="0" borderId="40" xfId="0" applyFont="1" applyBorder="1" applyAlignment="1">
      <alignment horizontal="center" vertical="center" textRotation="90" wrapText="1"/>
    </xf>
    <xf numFmtId="0" fontId="18" fillId="0" borderId="42" xfId="0" applyFont="1" applyBorder="1" applyAlignment="1">
      <alignment horizontal="center" vertical="center" wrapText="1"/>
    </xf>
    <xf numFmtId="0" fontId="18" fillId="0" borderId="42" xfId="0" applyFont="1" applyBorder="1" applyAlignment="1">
      <alignment horizontal="center" vertical="center" textRotation="90" wrapText="1"/>
    </xf>
    <xf numFmtId="9" fontId="18" fillId="0" borderId="40" xfId="0" applyNumberFormat="1" applyFont="1" applyBorder="1" applyAlignment="1">
      <alignment horizontal="center" vertical="center" textRotation="90" wrapText="1"/>
    </xf>
    <xf numFmtId="9" fontId="18" fillId="0" borderId="1" xfId="0" applyNumberFormat="1" applyFont="1" applyBorder="1" applyAlignment="1">
      <alignment horizontal="center" vertical="center" textRotation="90" wrapText="1"/>
    </xf>
    <xf numFmtId="0" fontId="18" fillId="0" borderId="28" xfId="0" applyFont="1" applyBorder="1" applyAlignment="1">
      <alignment horizontal="center" vertical="center" wrapText="1"/>
    </xf>
    <xf numFmtId="0" fontId="18" fillId="0" borderId="47" xfId="0" applyFont="1" applyBorder="1" applyAlignment="1">
      <alignment horizontal="center" vertical="center" wrapText="1"/>
    </xf>
    <xf numFmtId="0" fontId="18" fillId="7" borderId="1" xfId="0" applyFont="1" applyFill="1" applyBorder="1" applyAlignment="1">
      <alignment horizontal="center" vertical="center"/>
    </xf>
    <xf numFmtId="0" fontId="18" fillId="8" borderId="1" xfId="0" applyFont="1" applyFill="1" applyBorder="1" applyAlignment="1">
      <alignment horizontal="center" vertical="center"/>
    </xf>
    <xf numFmtId="0" fontId="18" fillId="9" borderId="1" xfId="0" applyFont="1" applyFill="1" applyBorder="1" applyAlignment="1">
      <alignment horizontal="center" vertical="center"/>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2" xfId="0" applyFont="1" applyBorder="1"/>
    <xf numFmtId="0" fontId="18" fillId="0" borderId="33" xfId="0" applyFont="1" applyBorder="1" applyAlignment="1">
      <alignment horizontal="center" vertical="center" wrapText="1"/>
    </xf>
    <xf numFmtId="0" fontId="19" fillId="0" borderId="0" xfId="0" applyFont="1"/>
    <xf numFmtId="0" fontId="18" fillId="10" borderId="42" xfId="0" applyFont="1" applyFill="1" applyBorder="1" applyAlignment="1">
      <alignment horizontal="center" vertical="center" textRotation="90" wrapText="1"/>
    </xf>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2" xfId="0" applyFont="1" applyBorder="1" applyAlignment="1">
      <alignment horizontal="center"/>
    </xf>
    <xf numFmtId="0" fontId="3" fillId="0" borderId="3" xfId="0" applyFont="1" applyBorder="1" applyAlignment="1">
      <alignment horizontal="left" vertical="top"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6" xfId="0" applyFont="1" applyBorder="1" applyAlignment="1">
      <alignment horizontal="left" vertical="top" wrapText="1"/>
    </xf>
    <xf numFmtId="0" fontId="8" fillId="0" borderId="0" xfId="0" applyFont="1" applyAlignment="1">
      <alignment horizontal="left" vertical="center" wrapText="1"/>
    </xf>
    <xf numFmtId="0" fontId="5" fillId="0" borderId="5" xfId="0" applyFont="1" applyBorder="1" applyAlignment="1">
      <alignment horizontal="left" vertical="top" wrapText="1"/>
    </xf>
    <xf numFmtId="0" fontId="3" fillId="0" borderId="1" xfId="0" applyFont="1" applyBorder="1" applyAlignment="1">
      <alignment horizontal="center"/>
    </xf>
    <xf numFmtId="0" fontId="10" fillId="0" borderId="7" xfId="0" applyFont="1" applyBorder="1" applyAlignment="1">
      <alignment horizontal="center" vertical="center"/>
    </xf>
    <xf numFmtId="0" fontId="5" fillId="0" borderId="1" xfId="0" applyFont="1" applyBorder="1" applyAlignment="1">
      <alignment horizontal="left" wrapText="1"/>
    </xf>
    <xf numFmtId="0" fontId="10" fillId="0" borderId="8" xfId="0" applyFont="1" applyBorder="1" applyAlignment="1">
      <alignment horizontal="center" vertical="center" wrapText="1"/>
    </xf>
    <xf numFmtId="0" fontId="11" fillId="0" borderId="9"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9" fillId="0" borderId="1" xfId="0" applyFont="1" applyBorder="1" applyAlignment="1">
      <alignment horizontal="center"/>
    </xf>
    <xf numFmtId="0" fontId="10" fillId="0" borderId="1" xfId="0" applyFont="1" applyBorder="1" applyAlignment="1">
      <alignment horizontal="center" vertical="center"/>
    </xf>
    <xf numFmtId="0" fontId="9" fillId="0" borderId="1" xfId="0" applyFont="1" applyBorder="1" applyAlignment="1">
      <alignment horizontal="left" vertical="center" wrapText="1"/>
    </xf>
    <xf numFmtId="0" fontId="10" fillId="2" borderId="27" xfId="0" applyFont="1" applyFill="1" applyBorder="1" applyAlignment="1">
      <alignment horizontal="left" vertical="top" wrapText="1" readingOrder="1"/>
    </xf>
    <xf numFmtId="0" fontId="14" fillId="0" borderId="7" xfId="0" applyFont="1" applyBorder="1" applyAlignment="1">
      <alignment horizontal="center" vertical="center"/>
    </xf>
    <xf numFmtId="0" fontId="15" fillId="0" borderId="30" xfId="0" applyFont="1" applyBorder="1" applyAlignment="1">
      <alignment horizontal="left" vertical="center" wrapText="1"/>
    </xf>
    <xf numFmtId="0" fontId="16" fillId="3" borderId="2" xfId="0" applyFont="1" applyFill="1" applyBorder="1" applyAlignment="1">
      <alignment horizontal="center" vertical="center" wrapText="1"/>
    </xf>
    <xf numFmtId="0" fontId="10" fillId="0" borderId="34" xfId="0" applyFont="1" applyBorder="1" applyAlignment="1">
      <alignment horizontal="center" vertical="center"/>
    </xf>
    <xf numFmtId="0" fontId="16" fillId="3" borderId="35" xfId="0" applyFont="1" applyFill="1" applyBorder="1" applyAlignment="1">
      <alignment horizontal="center" vertical="center" wrapText="1"/>
    </xf>
    <xf numFmtId="0" fontId="9" fillId="0" borderId="38" xfId="0" applyFont="1" applyBorder="1" applyAlignment="1">
      <alignment horizontal="left" vertical="center" wrapText="1"/>
    </xf>
    <xf numFmtId="0" fontId="9" fillId="0" borderId="40" xfId="0" applyFont="1" applyBorder="1" applyAlignment="1">
      <alignment horizontal="left" vertical="center" wrapText="1"/>
    </xf>
    <xf numFmtId="0" fontId="9" fillId="0" borderId="42" xfId="0" applyFont="1" applyBorder="1" applyAlignment="1">
      <alignment horizontal="left" vertical="center" wrapText="1"/>
    </xf>
    <xf numFmtId="0" fontId="10" fillId="2" borderId="0" xfId="0" applyFont="1" applyFill="1" applyAlignment="1">
      <alignment horizontal="center"/>
    </xf>
    <xf numFmtId="0" fontId="10" fillId="0" borderId="45" xfId="0" applyFont="1" applyBorder="1" applyAlignment="1">
      <alignment horizontal="center"/>
    </xf>
    <xf numFmtId="0" fontId="10" fillId="0" borderId="46" xfId="0" applyFont="1" applyBorder="1" applyAlignment="1">
      <alignment horizontal="right" vertical="center" textRotation="90"/>
    </xf>
    <xf numFmtId="0" fontId="10" fillId="4" borderId="1" xfId="0" applyFont="1" applyFill="1" applyBorder="1" applyAlignment="1">
      <alignment horizontal="center" vertical="center" wrapText="1"/>
    </xf>
    <xf numFmtId="0" fontId="10" fillId="0" borderId="0" xfId="0" applyFont="1" applyAlignment="1">
      <alignment horizontal="right" vertical="center" textRotation="90"/>
    </xf>
    <xf numFmtId="0" fontId="9" fillId="0" borderId="1" xfId="0" applyFont="1" applyBorder="1" applyAlignment="1">
      <alignment horizontal="center" vertical="center" wrapText="1"/>
    </xf>
    <xf numFmtId="0" fontId="10" fillId="4" borderId="1" xfId="0" applyFont="1" applyFill="1" applyBorder="1" applyAlignment="1">
      <alignment horizontal="center" vertical="center"/>
    </xf>
    <xf numFmtId="0" fontId="9" fillId="4" borderId="1" xfId="0" applyFont="1" applyFill="1" applyBorder="1" applyAlignment="1">
      <alignment horizont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2" xfId="0" applyFont="1" applyFill="1" applyBorder="1" applyAlignment="1">
      <alignment horizontal="center" vertical="center"/>
    </xf>
    <xf numFmtId="0" fontId="9" fillId="9" borderId="1" xfId="0" applyFont="1" applyFill="1" applyBorder="1" applyAlignment="1">
      <alignment horizontal="center" vertical="center"/>
    </xf>
    <xf numFmtId="0" fontId="5" fillId="0" borderId="1" xfId="0" applyFont="1" applyBorder="1" applyAlignment="1">
      <alignment horizontal="center" vertical="center"/>
    </xf>
    <xf numFmtId="0" fontId="5" fillId="2" borderId="27" xfId="0" applyFont="1" applyFill="1" applyBorder="1" applyAlignment="1">
      <alignment horizontal="left" vertical="top" wrapText="1" readingOrder="1"/>
    </xf>
    <xf numFmtId="0" fontId="5" fillId="0" borderId="30" xfId="0" applyFont="1" applyBorder="1" applyAlignment="1">
      <alignment horizontal="center" vertical="center"/>
    </xf>
    <xf numFmtId="0" fontId="11" fillId="0" borderId="28" xfId="0" applyFont="1" applyBorder="1"/>
    <xf numFmtId="0" fontId="11" fillId="0" borderId="28" xfId="0" applyFont="1" applyBorder="1" applyAlignment="1">
      <alignment vertical="center" wrapText="1"/>
    </xf>
    <xf numFmtId="0" fontId="17" fillId="3" borderId="49" xfId="0" applyFont="1" applyFill="1" applyBorder="1" applyAlignment="1">
      <alignment horizontal="center" vertical="center" wrapText="1"/>
    </xf>
    <xf numFmtId="0" fontId="3" fillId="0" borderId="40" xfId="0" applyFont="1" applyBorder="1" applyAlignment="1">
      <alignment horizontal="left" vertical="center" wrapText="1"/>
    </xf>
    <xf numFmtId="0" fontId="3" fillId="0" borderId="42" xfId="0" applyFont="1" applyBorder="1" applyAlignment="1">
      <alignment horizontal="left" vertical="center" wrapText="1"/>
    </xf>
    <xf numFmtId="0" fontId="5" fillId="2" borderId="45" xfId="0" applyFont="1" applyFill="1" applyBorder="1" applyAlignment="1">
      <alignment horizontal="center"/>
    </xf>
    <xf numFmtId="0" fontId="5" fillId="0" borderId="45" xfId="0" applyFont="1" applyBorder="1" applyAlignment="1">
      <alignment horizontal="center"/>
    </xf>
    <xf numFmtId="0" fontId="5" fillId="0" borderId="46" xfId="0" applyFont="1" applyBorder="1" applyAlignment="1">
      <alignment horizontal="right" vertical="center" textRotation="90"/>
    </xf>
    <xf numFmtId="0" fontId="5"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5" fillId="4" borderId="1" xfId="0" applyFont="1" applyFill="1" applyBorder="1" applyAlignment="1">
      <alignment horizontal="center" vertical="center"/>
    </xf>
    <xf numFmtId="0" fontId="3" fillId="9" borderId="1" xfId="0" applyFont="1" applyFill="1" applyBorder="1" applyAlignment="1">
      <alignment horizontal="center" vertical="center"/>
    </xf>
    <xf numFmtId="0" fontId="3" fillId="8" borderId="1" xfId="0" applyFont="1" applyFill="1" applyBorder="1" applyAlignment="1">
      <alignment horizontal="center" vertical="center"/>
    </xf>
    <xf numFmtId="0" fontId="3" fillId="7" borderId="1" xfId="0" applyFont="1" applyFill="1" applyBorder="1" applyAlignment="1">
      <alignment horizontal="center" vertical="center"/>
    </xf>
    <xf numFmtId="0" fontId="3" fillId="6" borderId="40" xfId="0" applyFont="1" applyFill="1" applyBorder="1" applyAlignment="1">
      <alignment horizontal="center" vertical="center"/>
    </xf>
    <xf numFmtId="0" fontId="3" fillId="4" borderId="1" xfId="0" applyFont="1" applyFill="1" applyBorder="1" applyAlignment="1">
      <alignment horizontal="center"/>
    </xf>
    <xf numFmtId="0" fontId="3" fillId="6" borderId="1" xfId="0" applyFont="1" applyFill="1" applyBorder="1" applyAlignment="1">
      <alignment horizontal="center" vertical="center"/>
    </xf>
    <xf numFmtId="0" fontId="2" fillId="0" borderId="1" xfId="0" applyFont="1" applyBorder="1" applyAlignment="1">
      <alignment vertical="center"/>
    </xf>
    <xf numFmtId="0" fontId="2" fillId="0" borderId="7" xfId="0" applyFont="1" applyBorder="1" applyAlignment="1">
      <alignment horizontal="left" vertical="top" wrapText="1"/>
    </xf>
    <xf numFmtId="0" fontId="18" fillId="0" borderId="4" xfId="0" applyFont="1" applyBorder="1" applyAlignment="1">
      <alignment horizontal="center" vertical="center" wrapText="1"/>
    </xf>
    <xf numFmtId="0" fontId="19" fillId="0" borderId="28" xfId="0" applyFont="1" applyBorder="1" applyAlignment="1">
      <alignment horizontal="center" vertical="top" wrapText="1"/>
    </xf>
    <xf numFmtId="0" fontId="19" fillId="2" borderId="0" xfId="0" applyFont="1" applyFill="1" applyAlignment="1">
      <alignment horizontal="center"/>
    </xf>
    <xf numFmtId="0" fontId="19" fillId="0" borderId="45" xfId="0" applyFont="1" applyBorder="1" applyAlignment="1">
      <alignment horizontal="center"/>
    </xf>
    <xf numFmtId="0" fontId="19" fillId="0" borderId="51" xfId="0" applyFont="1" applyBorder="1" applyAlignment="1">
      <alignment horizontal="right" vertical="center" textRotation="90"/>
    </xf>
    <xf numFmtId="0" fontId="19" fillId="4"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9" fillId="4" borderId="1" xfId="0" applyFont="1" applyFill="1" applyBorder="1" applyAlignment="1">
      <alignment horizontal="center" vertical="center"/>
    </xf>
    <xf numFmtId="0" fontId="18" fillId="4" borderId="1" xfId="0" applyFont="1" applyFill="1" applyBorder="1" applyAlignment="1">
      <alignment horizontal="center"/>
    </xf>
    <xf numFmtId="0" fontId="18" fillId="6" borderId="1" xfId="0" applyFont="1" applyFill="1" applyBorder="1" applyAlignment="1">
      <alignment horizontal="center" vertical="center"/>
    </xf>
    <xf numFmtId="0" fontId="18" fillId="9" borderId="1" xfId="0" applyFont="1" applyFill="1" applyBorder="1" applyAlignment="1">
      <alignment horizontal="center" vertical="center"/>
    </xf>
    <xf numFmtId="0" fontId="18" fillId="0" borderId="1" xfId="0" applyFont="1" applyBorder="1" applyAlignment="1">
      <alignment horizontal="center" vertical="center"/>
    </xf>
    <xf numFmtId="0" fontId="18" fillId="8" borderId="1" xfId="0" applyFont="1" applyFill="1" applyBorder="1" applyAlignment="1">
      <alignment horizontal="center" vertical="center"/>
    </xf>
    <xf numFmtId="0" fontId="18" fillId="7" borderId="1" xfId="0" applyFont="1" applyFill="1" applyBorder="1" applyAlignment="1">
      <alignment horizontal="center" vertical="center"/>
    </xf>
  </cellXfs>
  <cellStyles count="1">
    <cellStyle name="Normal" xfId="0" builtinId="0"/>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ont>
        <color rgb="FF1FB714"/>
      </font>
    </dxf>
    <dxf>
      <font>
        <color rgb="FF1FB714"/>
      </font>
    </dxf>
    <dxf>
      <font>
        <color rgb="FF1FB714"/>
      </font>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FF0D0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2745360</xdr:colOff>
      <xdr:row>2</xdr:row>
      <xdr:rowOff>380520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36520" y="730080"/>
          <a:ext cx="2689200" cy="8982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3449520</xdr:colOff>
      <xdr:row>2</xdr:row>
      <xdr:rowOff>589320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96240" y="488520"/>
          <a:ext cx="3136680" cy="12531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3</xdr:col>
      <xdr:colOff>207360</xdr:colOff>
      <xdr:row>2</xdr:row>
      <xdr:rowOff>439200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08680" y="343080"/>
          <a:ext cx="2494080" cy="87732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2682000</xdr:colOff>
      <xdr:row>3</xdr:row>
      <xdr:rowOff>16920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7800" y="323640"/>
          <a:ext cx="2577240" cy="8838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2</xdr:col>
      <xdr:colOff>548280</xdr:colOff>
      <xdr:row>3</xdr:row>
      <xdr:rowOff>211320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408600" y="375480"/>
          <a:ext cx="2175480" cy="109332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70" zoomScaleNormal="70" workbookViewId="0">
      <selection activeCell="B8" sqref="B8:F8"/>
    </sheetView>
  </sheetViews>
  <sheetFormatPr baseColWidth="10" defaultColWidth="10.6640625" defaultRowHeight="13.2" x14ac:dyDescent="0.25"/>
  <cols>
    <col min="1" max="1" width="2.5546875" customWidth="1"/>
    <col min="2" max="2" width="42" customWidth="1"/>
    <col min="3" max="3" width="71.44140625" customWidth="1"/>
    <col min="4" max="4" width="36.5546875" customWidth="1"/>
    <col min="5" max="5" width="28.5546875" customWidth="1"/>
    <col min="6" max="6" width="35.88671875" customWidth="1"/>
    <col min="7" max="7" width="2.5546875" customWidth="1"/>
  </cols>
  <sheetData>
    <row r="1" spans="2:6" ht="14.25" customHeight="1" x14ac:dyDescent="0.25"/>
    <row r="2" spans="2:6" ht="84" customHeight="1" x14ac:dyDescent="0.25">
      <c r="B2" s="141"/>
      <c r="C2" s="142" t="s">
        <v>0</v>
      </c>
      <c r="D2" s="142"/>
      <c r="E2" s="142"/>
      <c r="F2" s="143" t="s">
        <v>1</v>
      </c>
    </row>
    <row r="3" spans="2:6" ht="42.75" customHeight="1" x14ac:dyDescent="0.25">
      <c r="B3" s="141"/>
      <c r="C3" s="142"/>
      <c r="D3" s="142"/>
      <c r="E3" s="142"/>
      <c r="F3" s="143"/>
    </row>
    <row r="4" spans="2:6" ht="41.25" customHeight="1" x14ac:dyDescent="0.25">
      <c r="B4" s="141"/>
      <c r="C4" s="142"/>
      <c r="D4" s="142"/>
      <c r="E4" s="142"/>
      <c r="F4" s="143"/>
    </row>
    <row r="5" spans="2:6" ht="37.5" customHeight="1" x14ac:dyDescent="0.25">
      <c r="B5" s="7"/>
      <c r="C5" s="8"/>
      <c r="D5" s="8"/>
      <c r="E5" s="8"/>
      <c r="F5" s="8"/>
    </row>
    <row r="6" spans="2:6" ht="15.75" customHeight="1" x14ac:dyDescent="0.3">
      <c r="B6" s="144" t="s">
        <v>2</v>
      </c>
      <c r="C6" s="144"/>
      <c r="D6" s="144"/>
      <c r="E6" s="144"/>
      <c r="F6" s="144"/>
    </row>
    <row r="7" spans="2:6" ht="63" customHeight="1" x14ac:dyDescent="0.25">
      <c r="B7" s="145" t="s">
        <v>3</v>
      </c>
      <c r="C7" s="145"/>
      <c r="D7" s="145"/>
      <c r="E7" s="145"/>
      <c r="F7" s="145"/>
    </row>
    <row r="8" spans="2:6" ht="46.5" customHeight="1" x14ac:dyDescent="0.25">
      <c r="B8" s="146" t="s">
        <v>196</v>
      </c>
      <c r="C8" s="146"/>
      <c r="D8" s="146"/>
      <c r="E8" s="146"/>
      <c r="F8" s="146"/>
    </row>
    <row r="9" spans="2:6" ht="46.5" customHeight="1" x14ac:dyDescent="0.25">
      <c r="B9" s="147" t="s">
        <v>4</v>
      </c>
      <c r="C9" s="147"/>
      <c r="D9" s="147"/>
      <c r="E9" s="147"/>
      <c r="F9" s="147"/>
    </row>
    <row r="10" spans="2:6" ht="46.5" customHeight="1" x14ac:dyDescent="0.25">
      <c r="B10" s="147" t="s">
        <v>5</v>
      </c>
      <c r="C10" s="147"/>
      <c r="D10" s="147"/>
      <c r="E10" s="147"/>
      <c r="F10" s="147"/>
    </row>
    <row r="11" spans="2:6" ht="46.5" customHeight="1" x14ac:dyDescent="0.25">
      <c r="B11" s="147" t="s">
        <v>6</v>
      </c>
      <c r="C11" s="147"/>
      <c r="D11" s="147"/>
      <c r="E11" s="147"/>
      <c r="F11" s="147"/>
    </row>
    <row r="12" spans="2:6" ht="46.5" customHeight="1" x14ac:dyDescent="0.25">
      <c r="B12" s="147" t="s">
        <v>7</v>
      </c>
      <c r="C12" s="147"/>
      <c r="D12" s="147"/>
      <c r="E12" s="147"/>
      <c r="F12" s="147"/>
    </row>
    <row r="13" spans="2:6" ht="46.5" customHeight="1" x14ac:dyDescent="0.25">
      <c r="B13" s="147" t="s">
        <v>8</v>
      </c>
      <c r="C13" s="147"/>
      <c r="D13" s="147"/>
      <c r="E13" s="147"/>
      <c r="F13" s="147"/>
    </row>
    <row r="14" spans="2:6" ht="46.5" customHeight="1" x14ac:dyDescent="0.25">
      <c r="B14" s="147" t="s">
        <v>9</v>
      </c>
      <c r="C14" s="147"/>
      <c r="D14" s="147"/>
      <c r="E14" s="147"/>
      <c r="F14" s="147"/>
    </row>
    <row r="15" spans="2:6" ht="46.5" customHeight="1" x14ac:dyDescent="0.25">
      <c r="B15" s="147" t="s">
        <v>10</v>
      </c>
      <c r="C15" s="147"/>
      <c r="D15" s="147"/>
      <c r="E15" s="147"/>
      <c r="F15" s="147"/>
    </row>
    <row r="16" spans="2:6" ht="46.5" customHeight="1" x14ac:dyDescent="0.25">
      <c r="B16" s="147" t="s">
        <v>11</v>
      </c>
      <c r="C16" s="147"/>
      <c r="D16" s="147"/>
      <c r="E16" s="147"/>
      <c r="F16" s="147"/>
    </row>
    <row r="17" spans="2:6" ht="46.5" customHeight="1" x14ac:dyDescent="0.25">
      <c r="B17" s="150" t="s">
        <v>12</v>
      </c>
      <c r="C17" s="150"/>
      <c r="D17" s="150"/>
      <c r="E17" s="150"/>
      <c r="F17" s="150"/>
    </row>
    <row r="18" spans="2:6" ht="46.5" customHeight="1" x14ac:dyDescent="0.25">
      <c r="B18" s="147" t="s">
        <v>13</v>
      </c>
      <c r="C18" s="147"/>
      <c r="D18" s="147"/>
      <c r="E18" s="147"/>
      <c r="F18" s="147"/>
    </row>
    <row r="19" spans="2:6" ht="46.5" customHeight="1" x14ac:dyDescent="0.25">
      <c r="B19" s="148" t="s">
        <v>14</v>
      </c>
      <c r="C19" s="148"/>
      <c r="D19" s="148"/>
      <c r="E19" s="148"/>
      <c r="F19" s="148"/>
    </row>
    <row r="20" spans="2:6" ht="46.5" customHeight="1" x14ac:dyDescent="0.25">
      <c r="B20" s="9"/>
    </row>
    <row r="21" spans="2:6" x14ac:dyDescent="0.25">
      <c r="B21" s="10"/>
    </row>
    <row r="22" spans="2:6" ht="17.25" customHeight="1" x14ac:dyDescent="0.25">
      <c r="B22" s="149"/>
      <c r="C22" s="149"/>
      <c r="D22" s="149"/>
      <c r="E22" s="149"/>
      <c r="F22" s="149"/>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50"/>
  <sheetViews>
    <sheetView showGridLines="0" zoomScale="70" zoomScaleNormal="70" workbookViewId="0">
      <selection activeCell="B7" sqref="B7:F14"/>
    </sheetView>
  </sheetViews>
  <sheetFormatPr baseColWidth="10" defaultColWidth="11.5546875" defaultRowHeight="13.2" x14ac:dyDescent="0.25"/>
  <cols>
    <col min="1" max="1" width="5.44140625" style="11" customWidth="1"/>
    <col min="2" max="2" width="107.88671875" style="11" customWidth="1"/>
    <col min="3" max="3" width="29.5546875" style="11" customWidth="1"/>
    <col min="4" max="4" width="20" style="11" customWidth="1"/>
    <col min="5" max="5" width="23.44140625" style="11" customWidth="1"/>
    <col min="6" max="6" width="31" style="11" customWidth="1"/>
    <col min="7" max="16384" width="11.5546875" style="11"/>
  </cols>
  <sheetData>
    <row r="2" spans="2:6" ht="78" customHeight="1" x14ac:dyDescent="0.25">
      <c r="B2" s="151"/>
      <c r="C2" s="142" t="s">
        <v>15</v>
      </c>
      <c r="D2" s="142"/>
      <c r="E2" s="142"/>
      <c r="F2" s="143" t="s">
        <v>1</v>
      </c>
    </row>
    <row r="3" spans="2:6" ht="51" customHeight="1" x14ac:dyDescent="0.25">
      <c r="B3" s="151"/>
      <c r="C3" s="142"/>
      <c r="D3" s="142"/>
      <c r="E3" s="142"/>
      <c r="F3" s="143"/>
    </row>
    <row r="4" spans="2:6" ht="54" customHeight="1" x14ac:dyDescent="0.25">
      <c r="B4" s="151"/>
      <c r="C4" s="142"/>
      <c r="D4" s="142"/>
      <c r="E4" s="142"/>
      <c r="F4" s="143"/>
    </row>
    <row r="5" spans="2:6" ht="24.75" customHeight="1" x14ac:dyDescent="0.3">
      <c r="B5" s="12"/>
      <c r="C5" s="13"/>
      <c r="D5" s="13"/>
      <c r="E5" s="13"/>
      <c r="F5" s="13"/>
    </row>
    <row r="6" spans="2:6" ht="18" customHeight="1" x14ac:dyDescent="0.25">
      <c r="B6" s="152" t="s">
        <v>16</v>
      </c>
      <c r="C6" s="152"/>
      <c r="D6" s="152"/>
      <c r="E6" s="152"/>
      <c r="F6" s="152"/>
    </row>
    <row r="7" spans="2:6" ht="42.75" customHeight="1" x14ac:dyDescent="0.25">
      <c r="B7" s="153" t="s">
        <v>17</v>
      </c>
      <c r="C7" s="153"/>
      <c r="D7" s="153"/>
      <c r="E7" s="153"/>
      <c r="F7" s="153"/>
    </row>
    <row r="8" spans="2:6" ht="63" customHeight="1" x14ac:dyDescent="0.25">
      <c r="B8" s="153"/>
      <c r="C8" s="153"/>
      <c r="D8" s="153"/>
      <c r="E8" s="153"/>
      <c r="F8" s="153"/>
    </row>
    <row r="9" spans="2:6" ht="37.5" customHeight="1" x14ac:dyDescent="0.25">
      <c r="B9" s="153"/>
      <c r="C9" s="153"/>
      <c r="D9" s="153"/>
      <c r="E9" s="153"/>
      <c r="F9" s="153"/>
    </row>
    <row r="10" spans="2:6" ht="43.5" customHeight="1" x14ac:dyDescent="0.25">
      <c r="B10" s="153"/>
      <c r="C10" s="153"/>
      <c r="D10" s="153"/>
      <c r="E10" s="153"/>
      <c r="F10" s="153"/>
    </row>
    <row r="11" spans="2:6" ht="58.5" customHeight="1" x14ac:dyDescent="0.25">
      <c r="B11" s="153"/>
      <c r="C11" s="153"/>
      <c r="D11" s="153"/>
      <c r="E11" s="153"/>
      <c r="F11" s="153"/>
    </row>
    <row r="12" spans="2:6" ht="46.5" customHeight="1" x14ac:dyDescent="0.25">
      <c r="B12" s="153"/>
      <c r="C12" s="153"/>
      <c r="D12" s="153"/>
      <c r="E12" s="153"/>
      <c r="F12" s="153"/>
    </row>
    <row r="13" spans="2:6" ht="47.25" customHeight="1" x14ac:dyDescent="0.25">
      <c r="B13" s="153"/>
      <c r="C13" s="153"/>
      <c r="D13" s="153"/>
      <c r="E13" s="153"/>
      <c r="F13" s="153"/>
    </row>
    <row r="14" spans="2:6" ht="22.5" customHeight="1" x14ac:dyDescent="0.25">
      <c r="B14" s="153"/>
      <c r="C14" s="153"/>
      <c r="D14" s="153"/>
      <c r="E14" s="153"/>
      <c r="F14" s="153"/>
    </row>
    <row r="15" spans="2:6" ht="16.5" customHeight="1" x14ac:dyDescent="0.25">
      <c r="B15" s="154" t="s">
        <v>18</v>
      </c>
      <c r="C15" s="154"/>
      <c r="D15" s="154"/>
      <c r="E15" s="154"/>
      <c r="F15" s="154"/>
    </row>
    <row r="16" spans="2:6" ht="127.5" customHeight="1" x14ac:dyDescent="0.25">
      <c r="B16" s="155" t="s">
        <v>19</v>
      </c>
      <c r="C16" s="155"/>
      <c r="D16" s="155"/>
      <c r="E16" s="155"/>
      <c r="F16" s="155"/>
    </row>
    <row r="17" spans="2:6" ht="19.5" customHeight="1" x14ac:dyDescent="0.25">
      <c r="B17" s="14"/>
      <c r="C17" s="15" t="s">
        <v>20</v>
      </c>
      <c r="D17" s="156" t="s">
        <v>21</v>
      </c>
      <c r="E17" s="156" t="s">
        <v>22</v>
      </c>
      <c r="F17" s="157" t="s">
        <v>23</v>
      </c>
    </row>
    <row r="18" spans="2:6" ht="21" customHeight="1" x14ac:dyDescent="0.25">
      <c r="B18" s="14"/>
      <c r="C18" s="15" t="s">
        <v>24</v>
      </c>
      <c r="D18" s="156"/>
      <c r="E18" s="156"/>
      <c r="F18" s="157"/>
    </row>
    <row r="19" spans="2:6" ht="18.75" customHeight="1" x14ac:dyDescent="0.25">
      <c r="B19" s="16" t="s">
        <v>25</v>
      </c>
      <c r="C19" s="17"/>
      <c r="D19" s="18" t="s">
        <v>26</v>
      </c>
      <c r="E19" s="19" t="s">
        <v>27</v>
      </c>
      <c r="F19" s="20" t="s">
        <v>28</v>
      </c>
    </row>
    <row r="20" spans="2:6" ht="18.75" customHeight="1" x14ac:dyDescent="0.25">
      <c r="B20" s="21" t="s">
        <v>29</v>
      </c>
      <c r="C20" s="22"/>
      <c r="D20" s="23" t="s">
        <v>26</v>
      </c>
      <c r="E20" s="24" t="s">
        <v>27</v>
      </c>
      <c r="F20" s="25" t="s">
        <v>30</v>
      </c>
    </row>
    <row r="21" spans="2:6" ht="18.75" customHeight="1" x14ac:dyDescent="0.25">
      <c r="B21" s="21" t="s">
        <v>31</v>
      </c>
      <c r="C21" s="22"/>
      <c r="D21" s="23" t="s">
        <v>32</v>
      </c>
      <c r="E21" s="24" t="s">
        <v>27</v>
      </c>
      <c r="F21" s="25" t="s">
        <v>28</v>
      </c>
    </row>
    <row r="22" spans="2:6" ht="18.75" customHeight="1" x14ac:dyDescent="0.25">
      <c r="B22" s="21" t="s">
        <v>33</v>
      </c>
      <c r="C22" s="22"/>
      <c r="D22" s="23" t="s">
        <v>32</v>
      </c>
      <c r="E22" s="24" t="s">
        <v>27</v>
      </c>
      <c r="F22" s="26" t="s">
        <v>30</v>
      </c>
    </row>
    <row r="23" spans="2:6" ht="18.75" customHeight="1" x14ac:dyDescent="0.25">
      <c r="B23" s="21" t="s">
        <v>34</v>
      </c>
      <c r="C23" s="22"/>
      <c r="D23" s="23" t="s">
        <v>32</v>
      </c>
      <c r="E23" s="24" t="s">
        <v>27</v>
      </c>
      <c r="F23" s="25" t="s">
        <v>28</v>
      </c>
    </row>
    <row r="24" spans="2:6" ht="18.75" customHeight="1" x14ac:dyDescent="0.25">
      <c r="B24" s="27" t="s">
        <v>35</v>
      </c>
      <c r="C24" s="28"/>
      <c r="D24" s="23" t="s">
        <v>26</v>
      </c>
      <c r="E24" s="29" t="s">
        <v>27</v>
      </c>
      <c r="F24" s="30" t="s">
        <v>28</v>
      </c>
    </row>
    <row r="25" spans="2:6" ht="24" customHeight="1" x14ac:dyDescent="0.25">
      <c r="B25" s="14"/>
      <c r="C25" s="15" t="s">
        <v>36</v>
      </c>
      <c r="D25" s="31"/>
      <c r="E25" s="31"/>
      <c r="F25" s="32"/>
    </row>
    <row r="26" spans="2:6" ht="19.5" customHeight="1" x14ac:dyDescent="0.25">
      <c r="B26" s="21" t="s">
        <v>37</v>
      </c>
      <c r="C26" s="22"/>
      <c r="D26" s="18" t="s">
        <v>38</v>
      </c>
      <c r="E26" s="19" t="s">
        <v>27</v>
      </c>
      <c r="F26" s="20" t="s">
        <v>28</v>
      </c>
    </row>
    <row r="27" spans="2:6" ht="19.5" customHeight="1" x14ac:dyDescent="0.25">
      <c r="B27" s="21" t="s">
        <v>39</v>
      </c>
      <c r="C27" s="22"/>
      <c r="D27" s="18" t="s">
        <v>38</v>
      </c>
      <c r="E27" s="24" t="s">
        <v>27</v>
      </c>
      <c r="F27" s="25" t="s">
        <v>40</v>
      </c>
    </row>
    <row r="28" spans="2:6" ht="19.5" customHeight="1" x14ac:dyDescent="0.25">
      <c r="B28" s="21" t="s">
        <v>41</v>
      </c>
      <c r="C28" s="22"/>
      <c r="D28" s="18" t="s">
        <v>38</v>
      </c>
      <c r="E28" s="24" t="s">
        <v>27</v>
      </c>
      <c r="F28" s="25" t="s">
        <v>40</v>
      </c>
    </row>
    <row r="29" spans="2:6" ht="19.5" customHeight="1" x14ac:dyDescent="0.25">
      <c r="B29" s="33" t="s">
        <v>42</v>
      </c>
      <c r="C29" s="28"/>
      <c r="D29" s="18" t="s">
        <v>38</v>
      </c>
      <c r="E29" s="24" t="s">
        <v>43</v>
      </c>
      <c r="F29" s="30" t="s">
        <v>40</v>
      </c>
    </row>
    <row r="30" spans="2:6" ht="23.25" customHeight="1" x14ac:dyDescent="0.25">
      <c r="B30" s="14"/>
      <c r="C30" s="15" t="s">
        <v>44</v>
      </c>
      <c r="D30" s="34"/>
      <c r="E30" s="34"/>
      <c r="F30" s="35"/>
    </row>
    <row r="31" spans="2:6" ht="19.5" customHeight="1" x14ac:dyDescent="0.25">
      <c r="B31" s="21" t="s">
        <v>45</v>
      </c>
      <c r="C31" s="17"/>
      <c r="D31" s="18" t="s">
        <v>38</v>
      </c>
      <c r="E31" s="19" t="s">
        <v>27</v>
      </c>
      <c r="F31" s="20" t="s">
        <v>40</v>
      </c>
    </row>
    <row r="32" spans="2:6" ht="19.5" customHeight="1" x14ac:dyDescent="0.25">
      <c r="B32" s="36" t="s">
        <v>46</v>
      </c>
      <c r="C32" s="22"/>
      <c r="D32" s="23" t="s">
        <v>38</v>
      </c>
      <c r="E32" s="19" t="s">
        <v>27</v>
      </c>
      <c r="F32" s="25" t="s">
        <v>40</v>
      </c>
    </row>
    <row r="33" spans="2:6" ht="23.25" customHeight="1" x14ac:dyDescent="0.25">
      <c r="B33" s="14"/>
      <c r="C33" s="15" t="s">
        <v>47</v>
      </c>
      <c r="D33" s="37"/>
      <c r="E33" s="37"/>
      <c r="F33" s="38"/>
    </row>
    <row r="34" spans="2:6" ht="19.5" customHeight="1" x14ac:dyDescent="0.25">
      <c r="B34" s="21" t="s">
        <v>48</v>
      </c>
      <c r="C34" s="22"/>
      <c r="D34" s="23" t="s">
        <v>38</v>
      </c>
      <c r="E34" s="24" t="s">
        <v>43</v>
      </c>
      <c r="F34" s="39" t="s">
        <v>30</v>
      </c>
    </row>
    <row r="35" spans="2:6" ht="21" customHeight="1" x14ac:dyDescent="0.25">
      <c r="B35" s="21" t="s">
        <v>49</v>
      </c>
      <c r="C35" s="22"/>
      <c r="D35" s="23" t="s">
        <v>38</v>
      </c>
      <c r="E35" s="24" t="s">
        <v>43</v>
      </c>
      <c r="F35" s="39" t="s">
        <v>30</v>
      </c>
    </row>
    <row r="36" spans="2:6" ht="21" customHeight="1" x14ac:dyDescent="0.25">
      <c r="B36" s="21" t="s">
        <v>50</v>
      </c>
      <c r="C36" s="22"/>
      <c r="D36" s="23" t="s">
        <v>38</v>
      </c>
      <c r="E36" s="24" t="s">
        <v>43</v>
      </c>
      <c r="F36" s="39" t="s">
        <v>30</v>
      </c>
    </row>
    <row r="37" spans="2:6" ht="19.5" customHeight="1" x14ac:dyDescent="0.25">
      <c r="B37" s="21" t="s">
        <v>51</v>
      </c>
      <c r="C37" s="22"/>
      <c r="D37" s="23" t="s">
        <v>32</v>
      </c>
      <c r="E37" s="24" t="s">
        <v>27</v>
      </c>
      <c r="F37" s="39" t="s">
        <v>30</v>
      </c>
    </row>
    <row r="38" spans="2:6" ht="19.5" customHeight="1" x14ac:dyDescent="0.25">
      <c r="B38" s="21" t="s">
        <v>52</v>
      </c>
      <c r="C38" s="22"/>
      <c r="D38" s="23" t="s">
        <v>32</v>
      </c>
      <c r="E38" s="24" t="s">
        <v>43</v>
      </c>
      <c r="F38" s="25" t="s">
        <v>28</v>
      </c>
    </row>
    <row r="39" spans="2:6" ht="19.5" customHeight="1" x14ac:dyDescent="0.25">
      <c r="B39" s="21" t="s">
        <v>53</v>
      </c>
      <c r="C39" s="22"/>
      <c r="D39" s="23" t="s">
        <v>32</v>
      </c>
      <c r="E39" s="24" t="s">
        <v>43</v>
      </c>
      <c r="F39" s="25" t="s">
        <v>28</v>
      </c>
    </row>
    <row r="40" spans="2:6" ht="19.5" customHeight="1" x14ac:dyDescent="0.25">
      <c r="B40" s="21" t="s">
        <v>54</v>
      </c>
      <c r="C40" s="22"/>
      <c r="D40" s="23" t="s">
        <v>38</v>
      </c>
      <c r="E40" s="24" t="s">
        <v>43</v>
      </c>
      <c r="F40" s="25" t="s">
        <v>28</v>
      </c>
    </row>
    <row r="41" spans="2:6" ht="19.5" customHeight="1" x14ac:dyDescent="0.25">
      <c r="B41" s="21" t="s">
        <v>55</v>
      </c>
      <c r="C41" s="22"/>
      <c r="D41" s="23" t="s">
        <v>32</v>
      </c>
      <c r="E41" s="24" t="s">
        <v>43</v>
      </c>
      <c r="F41" s="25" t="s">
        <v>28</v>
      </c>
    </row>
    <row r="45" spans="2:6" hidden="1" x14ac:dyDescent="0.25">
      <c r="B45" s="40" t="s">
        <v>38</v>
      </c>
    </row>
    <row r="46" spans="2:6" hidden="1" x14ac:dyDescent="0.25">
      <c r="B46" s="11" t="s">
        <v>26</v>
      </c>
    </row>
    <row r="47" spans="2:6" hidden="1" x14ac:dyDescent="0.25">
      <c r="B47" s="11" t="s">
        <v>32</v>
      </c>
    </row>
    <row r="48" spans="2:6" hidden="1" x14ac:dyDescent="0.25"/>
    <row r="49" spans="2:2" hidden="1" x14ac:dyDescent="0.25">
      <c r="B49" s="11" t="s">
        <v>27</v>
      </c>
    </row>
    <row r="50" spans="2:2" hidden="1" x14ac:dyDescent="0.25">
      <c r="B50" s="11" t="s">
        <v>43</v>
      </c>
    </row>
  </sheetData>
  <mergeCells count="10">
    <mergeCell ref="B15:F15"/>
    <mergeCell ref="B16:F16"/>
    <mergeCell ref="D17:D18"/>
    <mergeCell ref="E17:E18"/>
    <mergeCell ref="F17:F18"/>
    <mergeCell ref="B2:B4"/>
    <mergeCell ref="C2:E4"/>
    <mergeCell ref="F2:F4"/>
    <mergeCell ref="B6:F6"/>
    <mergeCell ref="B7:F14"/>
  </mergeCells>
  <dataValidations count="6">
    <dataValidation type="list" allowBlank="1" showInputMessage="1" showErrorMessage="1" sqref="D19:D24 D26:D29 D31:D32" xr:uid="{00000000-0002-0000-0100-000000000000}">
      <formula1>$B$45:$B$47</formula1>
      <formula2>0</formula2>
    </dataValidation>
    <dataValidation type="list" allowBlank="1" showInputMessage="1" showErrorMessage="1" sqref="E19:E24 E26:E29 E31:E32" xr:uid="{00000000-0002-0000-0100-000001000000}">
      <formula1>$B$49:$B$50</formula1>
      <formula2>0</formula2>
    </dataValidation>
    <dataValidation type="list" allowBlank="1" showInputMessage="1" showErrorMessage="1" sqref="E37:E40" xr:uid="{00000000-0002-0000-0100-000002000000}">
      <formula1>$B$45:$B$46</formula1>
      <formula2>0</formula2>
    </dataValidation>
    <dataValidation type="list" allowBlank="1" showInputMessage="1" showErrorMessage="1" sqref="D34:D36" xr:uid="{00000000-0002-0000-0100-000003000000}">
      <formula1>$B$37:$B$38</formula1>
      <formula2>0</formula2>
    </dataValidation>
    <dataValidation type="list" allowBlank="1" showInputMessage="1" showErrorMessage="1" sqref="E34:E36" xr:uid="{00000000-0002-0000-0100-000004000000}">
      <formula1>$B$40:$B$41</formula1>
      <formula2>0</formula2>
    </dataValidation>
    <dataValidation type="list" allowBlank="1" showInputMessage="1" showErrorMessage="1" sqref="D37:D40" xr:uid="{00000000-0002-0000-0100-000005000000}">
      <formula1>$B$41:$B$43</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67"/>
  <sheetViews>
    <sheetView showGridLines="0" topLeftCell="A33" zoomScale="80" zoomScaleNormal="80" workbookViewId="0">
      <selection activeCell="K19" sqref="K19"/>
    </sheetView>
  </sheetViews>
  <sheetFormatPr baseColWidth="10" defaultColWidth="11.5546875" defaultRowHeight="13.2" x14ac:dyDescent="0.25"/>
  <cols>
    <col min="1" max="1" width="4.109375" style="11" customWidth="1"/>
    <col min="2" max="2" width="20.109375" style="11" customWidth="1"/>
    <col min="3" max="3" width="15.44140625" style="11" customWidth="1"/>
    <col min="4" max="4" width="6.109375" style="11" customWidth="1"/>
    <col min="5" max="5" width="7" style="11" customWidth="1"/>
    <col min="6" max="6" width="18.44140625" style="11" hidden="1" customWidth="1"/>
    <col min="7" max="7" width="24.88671875" style="11" hidden="1" customWidth="1"/>
    <col min="8" max="8" width="31.44140625" style="11" customWidth="1"/>
    <col min="9" max="9" width="14.5546875" style="11" customWidth="1"/>
    <col min="10" max="10" width="11.88671875" style="11" customWidth="1"/>
    <col min="11" max="11" width="14" style="11" customWidth="1"/>
    <col min="12" max="12" width="20.5546875" style="41" customWidth="1"/>
    <col min="13" max="13" width="4.88671875" style="11" customWidth="1"/>
    <col min="14" max="16384" width="11.5546875" style="11"/>
  </cols>
  <sheetData>
    <row r="1" spans="2:17" x14ac:dyDescent="0.25">
      <c r="L1" s="11"/>
    </row>
    <row r="2" spans="2:17" ht="48.75" customHeight="1" x14ac:dyDescent="0.25">
      <c r="B2" s="158"/>
      <c r="C2" s="159" t="s">
        <v>15</v>
      </c>
      <c r="D2" s="159"/>
      <c r="E2" s="159"/>
      <c r="F2" s="159"/>
      <c r="G2" s="159"/>
      <c r="H2" s="159"/>
      <c r="I2" s="159"/>
      <c r="J2" s="159"/>
      <c r="K2" s="160" t="s">
        <v>1</v>
      </c>
      <c r="L2" s="160"/>
    </row>
    <row r="3" spans="2:17" ht="42" customHeight="1" x14ac:dyDescent="0.25">
      <c r="B3" s="158"/>
      <c r="C3" s="159"/>
      <c r="D3" s="159"/>
      <c r="E3" s="159"/>
      <c r="F3" s="159"/>
      <c r="G3" s="159"/>
      <c r="H3" s="159"/>
      <c r="I3" s="159"/>
      <c r="J3" s="159"/>
      <c r="K3" s="160"/>
      <c r="L3" s="160"/>
    </row>
    <row r="4" spans="2:17" ht="36.75" customHeight="1" x14ac:dyDescent="0.25">
      <c r="B4" s="158"/>
      <c r="C4" s="159"/>
      <c r="D4" s="159"/>
      <c r="E4" s="159"/>
      <c r="F4" s="159"/>
      <c r="G4" s="159"/>
      <c r="H4" s="159"/>
      <c r="I4" s="159"/>
      <c r="J4" s="159"/>
      <c r="K4" s="160"/>
      <c r="L4" s="160"/>
    </row>
    <row r="5" spans="2:17" ht="24.75" customHeight="1" x14ac:dyDescent="0.25">
      <c r="D5" s="44"/>
      <c r="E5" s="44"/>
      <c r="F5" s="44"/>
      <c r="G5" s="44"/>
      <c r="L5" s="11"/>
    </row>
    <row r="6" spans="2:17" ht="35.25" customHeight="1" x14ac:dyDescent="0.25">
      <c r="B6" s="161" t="s">
        <v>197</v>
      </c>
      <c r="C6" s="161"/>
      <c r="D6" s="161"/>
      <c r="E6" s="161"/>
      <c r="F6" s="161"/>
      <c r="G6" s="161"/>
      <c r="H6" s="161"/>
      <c r="I6" s="161"/>
      <c r="J6" s="161"/>
      <c r="K6" s="161"/>
      <c r="L6" s="161"/>
      <c r="M6" s="45"/>
      <c r="N6" s="45"/>
      <c r="O6" s="45"/>
      <c r="P6" s="45"/>
      <c r="Q6" s="45"/>
    </row>
    <row r="7" spans="2:17" ht="24.75" customHeight="1" x14ac:dyDescent="0.25">
      <c r="B7" s="162" t="s">
        <v>18</v>
      </c>
      <c r="C7" s="162"/>
      <c r="D7" s="162"/>
      <c r="E7" s="162"/>
      <c r="F7" s="162"/>
      <c r="G7" s="162"/>
      <c r="H7" s="162"/>
      <c r="I7" s="162"/>
      <c r="J7" s="162"/>
      <c r="K7" s="162"/>
      <c r="L7" s="162"/>
    </row>
    <row r="8" spans="2:17" ht="18" customHeight="1" x14ac:dyDescent="0.25">
      <c r="B8" s="46" t="s">
        <v>56</v>
      </c>
      <c r="C8" s="47"/>
      <c r="D8" s="47"/>
      <c r="E8" s="47"/>
      <c r="F8" s="47"/>
      <c r="G8" s="47"/>
      <c r="H8" s="47"/>
      <c r="I8" s="47"/>
      <c r="J8" s="47"/>
      <c r="K8" s="47"/>
      <c r="L8" s="48"/>
    </row>
    <row r="9" spans="2:17" x14ac:dyDescent="0.25">
      <c r="B9" s="46" t="s">
        <v>57</v>
      </c>
      <c r="C9" s="49"/>
      <c r="D9" s="49"/>
      <c r="E9" s="49"/>
      <c r="F9" s="49"/>
      <c r="G9" s="49"/>
      <c r="H9" s="49"/>
      <c r="I9" s="50"/>
      <c r="J9" s="49"/>
      <c r="K9" s="49"/>
      <c r="L9" s="51"/>
    </row>
    <row r="10" spans="2:17" x14ac:dyDescent="0.25">
      <c r="B10" s="46" t="s">
        <v>58</v>
      </c>
      <c r="C10" s="49"/>
      <c r="D10" s="49"/>
      <c r="E10" s="49"/>
      <c r="F10" s="49"/>
      <c r="G10" s="49"/>
      <c r="H10" s="49"/>
      <c r="I10" s="49"/>
      <c r="J10" s="49"/>
      <c r="K10" s="49"/>
      <c r="L10" s="51"/>
    </row>
    <row r="11" spans="2:17" x14ac:dyDescent="0.25">
      <c r="B11" s="46" t="s">
        <v>59</v>
      </c>
      <c r="C11" s="49"/>
      <c r="D11" s="49"/>
      <c r="E11" s="49"/>
      <c r="F11" s="49"/>
      <c r="G11" s="49"/>
      <c r="H11" s="49"/>
      <c r="I11" s="49"/>
      <c r="J11" s="49"/>
      <c r="K11" s="49"/>
      <c r="L11" s="51"/>
    </row>
    <row r="12" spans="2:17" ht="18" customHeight="1" x14ac:dyDescent="0.25">
      <c r="B12" s="163" t="s">
        <v>60</v>
      </c>
      <c r="C12" s="163"/>
      <c r="D12" s="163"/>
      <c r="E12" s="163"/>
      <c r="F12" s="163"/>
      <c r="G12" s="163"/>
      <c r="H12" s="163"/>
      <c r="I12" s="163"/>
      <c r="J12" s="163"/>
      <c r="K12" s="163"/>
      <c r="L12" s="163"/>
    </row>
    <row r="13" spans="2:17" x14ac:dyDescent="0.25">
      <c r="B13" s="46" t="s">
        <v>61</v>
      </c>
      <c r="C13" s="49"/>
      <c r="D13" s="49"/>
      <c r="E13" s="49"/>
      <c r="F13" s="49"/>
      <c r="G13" s="49"/>
      <c r="H13" s="49"/>
      <c r="I13" s="49"/>
      <c r="J13" s="49"/>
      <c r="K13" s="49"/>
      <c r="L13" s="51"/>
    </row>
    <row r="14" spans="2:17" ht="7.5" customHeight="1" x14ac:dyDescent="0.25">
      <c r="B14" s="52"/>
      <c r="C14" s="53"/>
      <c r="D14" s="53"/>
      <c r="E14" s="53"/>
      <c r="F14" s="53"/>
      <c r="G14" s="53"/>
      <c r="H14" s="53"/>
      <c r="I14" s="53"/>
      <c r="J14" s="53"/>
      <c r="K14" s="53"/>
      <c r="L14" s="54"/>
    </row>
    <row r="15" spans="2:17" ht="33.75" customHeight="1" x14ac:dyDescent="0.25">
      <c r="B15" s="164" t="s">
        <v>62</v>
      </c>
      <c r="C15" s="164"/>
      <c r="D15" s="164"/>
      <c r="E15" s="164"/>
      <c r="F15" s="164"/>
      <c r="G15" s="164"/>
      <c r="H15" s="165" t="s">
        <v>63</v>
      </c>
      <c r="I15" s="165"/>
      <c r="J15" s="165"/>
      <c r="K15" s="165"/>
      <c r="L15" s="165"/>
    </row>
    <row r="16" spans="2:17" ht="40.5" customHeight="1" x14ac:dyDescent="0.25">
      <c r="B16" s="55" t="s">
        <v>64</v>
      </c>
      <c r="C16" s="166" t="s">
        <v>65</v>
      </c>
      <c r="D16" s="166"/>
      <c r="E16" s="166"/>
      <c r="F16" s="166"/>
      <c r="G16" s="166"/>
      <c r="H16" s="56" t="s">
        <v>66</v>
      </c>
      <c r="I16" s="56" t="s">
        <v>67</v>
      </c>
      <c r="J16" s="56" t="s">
        <v>68</v>
      </c>
      <c r="K16" s="56" t="s">
        <v>69</v>
      </c>
      <c r="L16" s="57" t="s">
        <v>70</v>
      </c>
    </row>
    <row r="17" spans="2:12" ht="53.25" customHeight="1" x14ac:dyDescent="0.25">
      <c r="B17" s="58" t="s">
        <v>24</v>
      </c>
      <c r="C17" s="167" t="s">
        <v>25</v>
      </c>
      <c r="D17" s="167"/>
      <c r="E17" s="167"/>
      <c r="F17" s="167"/>
      <c r="G17" s="167"/>
      <c r="H17" s="59" t="s">
        <v>71</v>
      </c>
      <c r="I17" s="60">
        <v>1</v>
      </c>
      <c r="J17" s="61">
        <v>1</v>
      </c>
      <c r="K17" s="61">
        <f>I17+J17</f>
        <v>2</v>
      </c>
      <c r="L17" s="62" t="str">
        <f t="shared" ref="L17:L36" si="0">IF(K17&lt;=4,"BAJO",IF(K17=5,"MEDIO",IF(K17=6,"ALTO",IF(K17=7,"ALTO","EXTREMO"))))</f>
        <v>BAJO</v>
      </c>
    </row>
    <row r="18" spans="2:12" ht="53.25" customHeight="1" x14ac:dyDescent="0.25">
      <c r="B18" s="63" t="s">
        <v>24</v>
      </c>
      <c r="C18" s="160" t="s">
        <v>29</v>
      </c>
      <c r="D18" s="160"/>
      <c r="E18" s="160"/>
      <c r="F18" s="160"/>
      <c r="G18" s="160"/>
      <c r="H18" s="43" t="s">
        <v>72</v>
      </c>
      <c r="I18" s="60">
        <v>1</v>
      </c>
      <c r="J18" s="61">
        <v>3</v>
      </c>
      <c r="K18" s="61">
        <f t="shared" ref="K18:K36" si="1">+I18+J18</f>
        <v>4</v>
      </c>
      <c r="L18" s="64" t="str">
        <f t="shared" si="0"/>
        <v>BAJO</v>
      </c>
    </row>
    <row r="19" spans="2:12" ht="53.25" customHeight="1" x14ac:dyDescent="0.25">
      <c r="B19" s="63" t="s">
        <v>24</v>
      </c>
      <c r="C19" s="160" t="s">
        <v>31</v>
      </c>
      <c r="D19" s="160"/>
      <c r="E19" s="160"/>
      <c r="F19" s="160"/>
      <c r="G19" s="160"/>
      <c r="H19" s="43" t="s">
        <v>72</v>
      </c>
      <c r="I19" s="60">
        <v>1</v>
      </c>
      <c r="J19" s="61">
        <v>3</v>
      </c>
      <c r="K19" s="61">
        <f t="shared" si="1"/>
        <v>4</v>
      </c>
      <c r="L19" s="64" t="str">
        <f t="shared" si="0"/>
        <v>BAJO</v>
      </c>
    </row>
    <row r="20" spans="2:12" ht="53.25" customHeight="1" x14ac:dyDescent="0.25">
      <c r="B20" s="63" t="s">
        <v>24</v>
      </c>
      <c r="C20" s="160" t="s">
        <v>33</v>
      </c>
      <c r="D20" s="160"/>
      <c r="E20" s="160"/>
      <c r="F20" s="160"/>
      <c r="G20" s="160"/>
      <c r="H20" s="43" t="s">
        <v>73</v>
      </c>
      <c r="I20" s="60">
        <v>2</v>
      </c>
      <c r="J20" s="61">
        <v>3</v>
      </c>
      <c r="K20" s="61">
        <f t="shared" si="1"/>
        <v>5</v>
      </c>
      <c r="L20" s="64" t="str">
        <f t="shared" si="0"/>
        <v>MEDIO</v>
      </c>
    </row>
    <row r="21" spans="2:12" ht="53.25" customHeight="1" x14ac:dyDescent="0.25">
      <c r="B21" s="63" t="s">
        <v>24</v>
      </c>
      <c r="C21" s="160" t="s">
        <v>34</v>
      </c>
      <c r="D21" s="160"/>
      <c r="E21" s="160"/>
      <c r="F21" s="160"/>
      <c r="G21" s="160"/>
      <c r="H21" s="43" t="s">
        <v>74</v>
      </c>
      <c r="I21" s="60">
        <v>1</v>
      </c>
      <c r="J21" s="61">
        <v>3</v>
      </c>
      <c r="K21" s="61">
        <f t="shared" si="1"/>
        <v>4</v>
      </c>
      <c r="L21" s="64" t="str">
        <f t="shared" si="0"/>
        <v>BAJO</v>
      </c>
    </row>
    <row r="22" spans="2:12" ht="53.25" customHeight="1" x14ac:dyDescent="0.25">
      <c r="B22" s="65" t="s">
        <v>24</v>
      </c>
      <c r="C22" s="168" t="s">
        <v>35</v>
      </c>
      <c r="D22" s="168"/>
      <c r="E22" s="168"/>
      <c r="F22" s="168"/>
      <c r="G22" s="168"/>
      <c r="H22" s="66" t="s">
        <v>71</v>
      </c>
      <c r="I22" s="67">
        <v>1</v>
      </c>
      <c r="J22" s="68">
        <v>3</v>
      </c>
      <c r="K22" s="68">
        <f t="shared" si="1"/>
        <v>4</v>
      </c>
      <c r="L22" s="69" t="str">
        <f t="shared" si="0"/>
        <v>BAJO</v>
      </c>
    </row>
    <row r="23" spans="2:12" ht="53.25" customHeight="1" x14ac:dyDescent="0.25">
      <c r="B23" s="70" t="s">
        <v>36</v>
      </c>
      <c r="C23" s="169" t="s">
        <v>37</v>
      </c>
      <c r="D23" s="169"/>
      <c r="E23" s="169"/>
      <c r="F23" s="169"/>
      <c r="G23" s="169"/>
      <c r="H23" s="43" t="s">
        <v>75</v>
      </c>
      <c r="I23" s="72">
        <v>1</v>
      </c>
      <c r="J23" s="73">
        <v>4</v>
      </c>
      <c r="K23" s="73">
        <f t="shared" si="1"/>
        <v>5</v>
      </c>
      <c r="L23" s="74" t="str">
        <f t="shared" si="0"/>
        <v>MEDIO</v>
      </c>
    </row>
    <row r="24" spans="2:12" ht="53.25" customHeight="1" x14ac:dyDescent="0.25">
      <c r="B24" s="63" t="s">
        <v>36</v>
      </c>
      <c r="C24" s="160" t="s">
        <v>39</v>
      </c>
      <c r="D24" s="160"/>
      <c r="E24" s="160"/>
      <c r="F24" s="160"/>
      <c r="G24" s="160"/>
      <c r="H24" s="43" t="s">
        <v>76</v>
      </c>
      <c r="I24" s="60">
        <v>1</v>
      </c>
      <c r="J24" s="61">
        <v>1</v>
      </c>
      <c r="K24" s="61">
        <f t="shared" si="1"/>
        <v>2</v>
      </c>
      <c r="L24" s="64" t="str">
        <f t="shared" si="0"/>
        <v>BAJO</v>
      </c>
    </row>
    <row r="25" spans="2:12" ht="53.25" customHeight="1" x14ac:dyDescent="0.25">
      <c r="B25" s="63" t="s">
        <v>36</v>
      </c>
      <c r="C25" s="160" t="s">
        <v>41</v>
      </c>
      <c r="D25" s="160"/>
      <c r="E25" s="160"/>
      <c r="F25" s="160"/>
      <c r="G25" s="160"/>
      <c r="H25" s="43" t="s">
        <v>77</v>
      </c>
      <c r="I25" s="60">
        <v>2</v>
      </c>
      <c r="J25" s="61">
        <v>2</v>
      </c>
      <c r="K25" s="61">
        <f t="shared" si="1"/>
        <v>4</v>
      </c>
      <c r="L25" s="64" t="str">
        <f t="shared" si="0"/>
        <v>BAJO</v>
      </c>
    </row>
    <row r="26" spans="2:12" ht="53.25" customHeight="1" x14ac:dyDescent="0.25">
      <c r="B26" s="65" t="s">
        <v>36</v>
      </c>
      <c r="C26" s="168" t="s">
        <v>42</v>
      </c>
      <c r="D26" s="168"/>
      <c r="E26" s="168"/>
      <c r="F26" s="168"/>
      <c r="G26" s="168"/>
      <c r="H26" s="66" t="s">
        <v>78</v>
      </c>
      <c r="I26" s="67">
        <v>2</v>
      </c>
      <c r="J26" s="68">
        <v>2</v>
      </c>
      <c r="K26" s="68">
        <f t="shared" si="1"/>
        <v>4</v>
      </c>
      <c r="L26" s="69" t="str">
        <f t="shared" si="0"/>
        <v>BAJO</v>
      </c>
    </row>
    <row r="27" spans="2:12" ht="53.25" customHeight="1" x14ac:dyDescent="0.25">
      <c r="B27" s="70" t="s">
        <v>44</v>
      </c>
      <c r="C27" s="169" t="s">
        <v>45</v>
      </c>
      <c r="D27" s="169"/>
      <c r="E27" s="169"/>
      <c r="F27" s="169"/>
      <c r="G27" s="169"/>
      <c r="H27" s="71" t="s">
        <v>79</v>
      </c>
      <c r="I27" s="72">
        <v>1</v>
      </c>
      <c r="J27" s="73">
        <v>3</v>
      </c>
      <c r="K27" s="73">
        <f t="shared" si="1"/>
        <v>4</v>
      </c>
      <c r="L27" s="74" t="str">
        <f t="shared" si="0"/>
        <v>BAJO</v>
      </c>
    </row>
    <row r="28" spans="2:12" ht="53.25" customHeight="1" x14ac:dyDescent="0.25">
      <c r="B28" s="65" t="s">
        <v>44</v>
      </c>
      <c r="C28" s="168" t="s">
        <v>46</v>
      </c>
      <c r="D28" s="168"/>
      <c r="E28" s="168"/>
      <c r="F28" s="168"/>
      <c r="G28" s="168"/>
      <c r="H28" s="66" t="s">
        <v>80</v>
      </c>
      <c r="I28" s="67">
        <v>1</v>
      </c>
      <c r="J28" s="68">
        <v>3</v>
      </c>
      <c r="K28" s="68">
        <f t="shared" si="1"/>
        <v>4</v>
      </c>
      <c r="L28" s="69" t="str">
        <f t="shared" si="0"/>
        <v>BAJO</v>
      </c>
    </row>
    <row r="29" spans="2:12" ht="53.25" customHeight="1" x14ac:dyDescent="0.25">
      <c r="B29" s="70" t="s">
        <v>47</v>
      </c>
      <c r="C29" s="169" t="s">
        <v>48</v>
      </c>
      <c r="D29" s="169"/>
      <c r="E29" s="169"/>
      <c r="F29" s="169"/>
      <c r="G29" s="169"/>
      <c r="H29" s="43" t="s">
        <v>81</v>
      </c>
      <c r="I29" s="60">
        <v>2</v>
      </c>
      <c r="J29" s="61">
        <v>3</v>
      </c>
      <c r="K29" s="73">
        <f t="shared" si="1"/>
        <v>5</v>
      </c>
      <c r="L29" s="74" t="str">
        <f t="shared" si="0"/>
        <v>MEDIO</v>
      </c>
    </row>
    <row r="30" spans="2:12" ht="53.25" customHeight="1" x14ac:dyDescent="0.25">
      <c r="B30" s="63" t="s">
        <v>47</v>
      </c>
      <c r="C30" s="160" t="s">
        <v>49</v>
      </c>
      <c r="D30" s="160"/>
      <c r="E30" s="160"/>
      <c r="F30" s="160"/>
      <c r="G30" s="160"/>
      <c r="H30" s="43" t="s">
        <v>82</v>
      </c>
      <c r="I30" s="60">
        <v>2</v>
      </c>
      <c r="J30" s="61">
        <v>3</v>
      </c>
      <c r="K30" s="73">
        <f t="shared" si="1"/>
        <v>5</v>
      </c>
      <c r="L30" s="74" t="str">
        <f t="shared" si="0"/>
        <v>MEDIO</v>
      </c>
    </row>
    <row r="31" spans="2:12" ht="97.2" customHeight="1" x14ac:dyDescent="0.25">
      <c r="B31" s="63" t="s">
        <v>47</v>
      </c>
      <c r="C31" s="160" t="s">
        <v>50</v>
      </c>
      <c r="D31" s="160"/>
      <c r="E31" s="160"/>
      <c r="F31" s="160"/>
      <c r="G31" s="160"/>
      <c r="H31" s="43" t="s">
        <v>194</v>
      </c>
      <c r="I31" s="60">
        <v>2</v>
      </c>
      <c r="J31" s="61">
        <v>3</v>
      </c>
      <c r="K31" s="73">
        <f t="shared" si="1"/>
        <v>5</v>
      </c>
      <c r="L31" s="74" t="str">
        <f t="shared" si="0"/>
        <v>MEDIO</v>
      </c>
    </row>
    <row r="32" spans="2:12" ht="53.25" customHeight="1" x14ac:dyDescent="0.25">
      <c r="B32" s="63" t="s">
        <v>47</v>
      </c>
      <c r="C32" s="160" t="s">
        <v>51</v>
      </c>
      <c r="D32" s="160"/>
      <c r="E32" s="160"/>
      <c r="F32" s="160"/>
      <c r="G32" s="160"/>
      <c r="H32" s="43" t="s">
        <v>83</v>
      </c>
      <c r="I32" s="60">
        <v>2</v>
      </c>
      <c r="J32" s="61">
        <v>3</v>
      </c>
      <c r="K32" s="73">
        <f t="shared" si="1"/>
        <v>5</v>
      </c>
      <c r="L32" s="74" t="str">
        <f t="shared" si="0"/>
        <v>MEDIO</v>
      </c>
    </row>
    <row r="33" spans="2:14" ht="53.25" customHeight="1" x14ac:dyDescent="0.25">
      <c r="B33" s="63" t="s">
        <v>47</v>
      </c>
      <c r="C33" s="160" t="s">
        <v>52</v>
      </c>
      <c r="D33" s="160"/>
      <c r="E33" s="160"/>
      <c r="F33" s="160"/>
      <c r="G33" s="160"/>
      <c r="H33" s="43" t="s">
        <v>84</v>
      </c>
      <c r="I33" s="60">
        <v>2</v>
      </c>
      <c r="J33" s="61">
        <v>3</v>
      </c>
      <c r="K33" s="73">
        <f t="shared" si="1"/>
        <v>5</v>
      </c>
      <c r="L33" s="74" t="str">
        <f t="shared" si="0"/>
        <v>MEDIO</v>
      </c>
    </row>
    <row r="34" spans="2:14" ht="53.25" customHeight="1" x14ac:dyDescent="0.25">
      <c r="B34" s="63" t="s">
        <v>47</v>
      </c>
      <c r="C34" s="160" t="s">
        <v>53</v>
      </c>
      <c r="D34" s="160"/>
      <c r="E34" s="160"/>
      <c r="F34" s="160"/>
      <c r="G34" s="160"/>
      <c r="H34" s="43" t="s">
        <v>85</v>
      </c>
      <c r="I34" s="60">
        <v>2</v>
      </c>
      <c r="J34" s="61">
        <v>3</v>
      </c>
      <c r="K34" s="73">
        <f t="shared" si="1"/>
        <v>5</v>
      </c>
      <c r="L34" s="74" t="str">
        <f t="shared" si="0"/>
        <v>MEDIO</v>
      </c>
    </row>
    <row r="35" spans="2:14" ht="53.25" customHeight="1" x14ac:dyDescent="0.25">
      <c r="B35" s="63" t="s">
        <v>47</v>
      </c>
      <c r="C35" s="160" t="s">
        <v>54</v>
      </c>
      <c r="D35" s="160"/>
      <c r="E35" s="160"/>
      <c r="F35" s="160"/>
      <c r="G35" s="160"/>
      <c r="H35" s="43" t="s">
        <v>86</v>
      </c>
      <c r="I35" s="60">
        <v>2</v>
      </c>
      <c r="J35" s="61">
        <v>3</v>
      </c>
      <c r="K35" s="73">
        <f t="shared" si="1"/>
        <v>5</v>
      </c>
      <c r="L35" s="74" t="str">
        <f t="shared" si="0"/>
        <v>MEDIO</v>
      </c>
    </row>
    <row r="36" spans="2:14" ht="53.25" customHeight="1" x14ac:dyDescent="0.25">
      <c r="B36" s="63" t="s">
        <v>47</v>
      </c>
      <c r="C36" s="43" t="s">
        <v>55</v>
      </c>
      <c r="D36" s="75"/>
      <c r="E36" s="75"/>
      <c r="F36" s="75"/>
      <c r="G36" s="75"/>
      <c r="H36" s="43" t="s">
        <v>87</v>
      </c>
      <c r="I36" s="60">
        <v>2</v>
      </c>
      <c r="J36" s="61">
        <v>3</v>
      </c>
      <c r="K36" s="73">
        <f t="shared" si="1"/>
        <v>5</v>
      </c>
      <c r="L36" s="74" t="str">
        <f t="shared" si="0"/>
        <v>MEDIO</v>
      </c>
    </row>
    <row r="37" spans="2:14" x14ac:dyDescent="0.25">
      <c r="B37" s="76"/>
      <c r="C37" s="170"/>
      <c r="D37" s="170"/>
      <c r="E37" s="170"/>
      <c r="H37" s="171"/>
      <c r="I37" s="171"/>
      <c r="L37" s="77"/>
    </row>
    <row r="38" spans="2:14" ht="19.5" customHeight="1" x14ac:dyDescent="0.25">
      <c r="B38" s="172" t="s">
        <v>88</v>
      </c>
      <c r="C38" s="173" t="s">
        <v>89</v>
      </c>
      <c r="D38" s="173"/>
      <c r="E38" s="79" t="s">
        <v>90</v>
      </c>
      <c r="G38" s="174" t="s">
        <v>68</v>
      </c>
      <c r="H38" s="78" t="s">
        <v>91</v>
      </c>
      <c r="I38" s="78" t="s">
        <v>90</v>
      </c>
      <c r="L38" s="77"/>
    </row>
    <row r="39" spans="2:14" ht="21" customHeight="1" x14ac:dyDescent="0.25">
      <c r="B39" s="172"/>
      <c r="C39" s="175" t="s">
        <v>92</v>
      </c>
      <c r="D39" s="175"/>
      <c r="E39" s="60">
        <v>1</v>
      </c>
      <c r="G39" s="174"/>
      <c r="H39" s="60" t="s">
        <v>93</v>
      </c>
      <c r="I39" s="42">
        <v>1</v>
      </c>
      <c r="L39" s="77"/>
    </row>
    <row r="40" spans="2:14" ht="15.75" customHeight="1" x14ac:dyDescent="0.25">
      <c r="B40" s="172"/>
      <c r="C40" s="175" t="s">
        <v>94</v>
      </c>
      <c r="D40" s="175"/>
      <c r="E40" s="60">
        <v>2</v>
      </c>
      <c r="G40" s="174"/>
      <c r="H40" s="60" t="s">
        <v>95</v>
      </c>
      <c r="I40" s="42">
        <v>2</v>
      </c>
      <c r="L40" s="77"/>
      <c r="N40" s="80"/>
    </row>
    <row r="41" spans="2:14" ht="24.75" customHeight="1" x14ac:dyDescent="0.25">
      <c r="B41" s="172"/>
      <c r="C41" s="175" t="s">
        <v>96</v>
      </c>
      <c r="D41" s="175"/>
      <c r="E41" s="60">
        <v>3</v>
      </c>
      <c r="G41" s="174"/>
      <c r="H41" s="60" t="s">
        <v>97</v>
      </c>
      <c r="I41" s="42">
        <v>3</v>
      </c>
      <c r="L41" s="77"/>
    </row>
    <row r="42" spans="2:14" ht="18" customHeight="1" x14ac:dyDescent="0.25">
      <c r="B42" s="172"/>
      <c r="C42" s="175" t="s">
        <v>98</v>
      </c>
      <c r="D42" s="175"/>
      <c r="E42" s="60">
        <v>4</v>
      </c>
      <c r="G42" s="174"/>
      <c r="H42" s="60" t="s">
        <v>99</v>
      </c>
      <c r="I42" s="42">
        <v>4</v>
      </c>
      <c r="L42" s="77"/>
    </row>
    <row r="43" spans="2:14" ht="29.25" customHeight="1" x14ac:dyDescent="0.25">
      <c r="B43" s="172"/>
      <c r="C43" s="175" t="s">
        <v>100</v>
      </c>
      <c r="D43" s="175"/>
      <c r="E43" s="60">
        <v>5</v>
      </c>
      <c r="G43" s="174"/>
      <c r="H43" s="60" t="s">
        <v>101</v>
      </c>
      <c r="I43" s="42">
        <v>5</v>
      </c>
      <c r="L43" s="77"/>
    </row>
    <row r="44" spans="2:14" ht="16.5" customHeight="1" x14ac:dyDescent="0.25">
      <c r="B44" s="81"/>
      <c r="C44" s="82"/>
      <c r="D44" s="82"/>
      <c r="E44" s="82"/>
      <c r="G44" s="82"/>
      <c r="H44" s="82"/>
      <c r="I44" s="82"/>
      <c r="J44" s="82"/>
      <c r="K44" s="82"/>
      <c r="L44" s="77"/>
    </row>
    <row r="45" spans="2:14" ht="16.5" customHeight="1" x14ac:dyDescent="0.25">
      <c r="B45" s="81"/>
      <c r="C45" s="171" t="s">
        <v>102</v>
      </c>
      <c r="D45" s="171"/>
      <c r="E45" s="171"/>
      <c r="F45" s="171"/>
      <c r="G45" s="171"/>
      <c r="H45" s="171"/>
      <c r="I45" s="171"/>
      <c r="J45" s="171"/>
      <c r="K45" s="171"/>
      <c r="L45" s="77"/>
    </row>
    <row r="46" spans="2:14" ht="69.75" customHeight="1" x14ac:dyDescent="0.25">
      <c r="B46" s="81"/>
      <c r="C46" s="175" t="s">
        <v>103</v>
      </c>
      <c r="D46" s="175"/>
      <c r="E46" s="175"/>
      <c r="F46" s="60" t="s">
        <v>104</v>
      </c>
      <c r="G46" s="60" t="s">
        <v>105</v>
      </c>
      <c r="H46" s="60" t="s">
        <v>106</v>
      </c>
      <c r="I46" s="175" t="s">
        <v>107</v>
      </c>
      <c r="J46" s="175"/>
      <c r="K46" s="175" t="s">
        <v>108</v>
      </c>
      <c r="L46" s="175"/>
    </row>
    <row r="47" spans="2:14" ht="69.75" customHeight="1" x14ac:dyDescent="0.25">
      <c r="B47" s="81"/>
      <c r="C47" s="175" t="s">
        <v>109</v>
      </c>
      <c r="D47" s="175"/>
      <c r="E47" s="175"/>
      <c r="F47" s="60" t="s">
        <v>110</v>
      </c>
      <c r="G47" s="60" t="s">
        <v>111</v>
      </c>
      <c r="H47" s="60" t="s">
        <v>112</v>
      </c>
      <c r="I47" s="175" t="s">
        <v>113</v>
      </c>
      <c r="J47" s="175"/>
      <c r="K47" s="175" t="s">
        <v>114</v>
      </c>
      <c r="L47" s="175"/>
    </row>
    <row r="48" spans="2:14" ht="12.75" customHeight="1" x14ac:dyDescent="0.25">
      <c r="B48" s="76"/>
      <c r="C48" s="173" t="s">
        <v>115</v>
      </c>
      <c r="D48" s="173"/>
      <c r="E48" s="173" t="s">
        <v>90</v>
      </c>
      <c r="F48" s="83" t="s">
        <v>93</v>
      </c>
      <c r="G48" s="83" t="s">
        <v>95</v>
      </c>
      <c r="H48" s="84" t="s">
        <v>97</v>
      </c>
      <c r="I48" s="176" t="s">
        <v>99</v>
      </c>
      <c r="J48" s="176"/>
      <c r="K48" s="173" t="s">
        <v>101</v>
      </c>
      <c r="L48" s="173"/>
    </row>
    <row r="49" spans="2:12" x14ac:dyDescent="0.25">
      <c r="B49" s="76"/>
      <c r="C49" s="173"/>
      <c r="D49" s="173"/>
      <c r="E49" s="173"/>
      <c r="F49" s="85">
        <v>1</v>
      </c>
      <c r="G49" s="85">
        <v>2</v>
      </c>
      <c r="H49" s="85">
        <v>3</v>
      </c>
      <c r="I49" s="177">
        <v>4</v>
      </c>
      <c r="J49" s="177"/>
      <c r="K49" s="177">
        <v>5</v>
      </c>
      <c r="L49" s="177"/>
    </row>
    <row r="50" spans="2:12" ht="19.5" customHeight="1" x14ac:dyDescent="0.25">
      <c r="B50" s="76"/>
      <c r="C50" s="175" t="s">
        <v>92</v>
      </c>
      <c r="D50" s="175"/>
      <c r="E50" s="86">
        <v>1</v>
      </c>
      <c r="F50" s="87">
        <v>2</v>
      </c>
      <c r="G50" s="87">
        <v>3</v>
      </c>
      <c r="H50" s="87">
        <v>4</v>
      </c>
      <c r="I50" s="178">
        <v>5</v>
      </c>
      <c r="J50" s="178"/>
      <c r="K50" s="179">
        <v>6</v>
      </c>
      <c r="L50" s="179"/>
    </row>
    <row r="51" spans="2:12" ht="21.75" customHeight="1" x14ac:dyDescent="0.25">
      <c r="B51" s="76"/>
      <c r="C51" s="175" t="s">
        <v>94</v>
      </c>
      <c r="D51" s="175"/>
      <c r="E51" s="86">
        <v>2</v>
      </c>
      <c r="F51" s="87">
        <v>3</v>
      </c>
      <c r="G51" s="87">
        <v>4</v>
      </c>
      <c r="H51" s="88">
        <v>5</v>
      </c>
      <c r="I51" s="179">
        <v>6</v>
      </c>
      <c r="J51" s="179"/>
      <c r="K51" s="180">
        <v>7</v>
      </c>
      <c r="L51" s="180"/>
    </row>
    <row r="52" spans="2:12" ht="26.25" customHeight="1" x14ac:dyDescent="0.25">
      <c r="B52" s="76"/>
      <c r="C52" s="175" t="s">
        <v>96</v>
      </c>
      <c r="D52" s="175"/>
      <c r="E52" s="86">
        <v>3</v>
      </c>
      <c r="F52" s="87">
        <v>4</v>
      </c>
      <c r="G52" s="88">
        <v>5</v>
      </c>
      <c r="H52" s="89">
        <v>6</v>
      </c>
      <c r="I52" s="179">
        <v>7</v>
      </c>
      <c r="J52" s="179"/>
      <c r="K52" s="181">
        <v>8</v>
      </c>
      <c r="L52" s="181"/>
    </row>
    <row r="53" spans="2:12" ht="21" customHeight="1" x14ac:dyDescent="0.25">
      <c r="B53" s="76"/>
      <c r="C53" s="175" t="s">
        <v>98</v>
      </c>
      <c r="D53" s="175"/>
      <c r="E53" s="86">
        <v>4</v>
      </c>
      <c r="F53" s="88">
        <v>5</v>
      </c>
      <c r="G53" s="89">
        <v>6</v>
      </c>
      <c r="H53" s="89">
        <v>7</v>
      </c>
      <c r="I53" s="181">
        <v>8</v>
      </c>
      <c r="J53" s="181"/>
      <c r="K53" s="181">
        <v>9</v>
      </c>
      <c r="L53" s="181"/>
    </row>
    <row r="54" spans="2:12" ht="27" customHeight="1" x14ac:dyDescent="0.25">
      <c r="B54" s="76"/>
      <c r="C54" s="175" t="s">
        <v>100</v>
      </c>
      <c r="D54" s="175"/>
      <c r="E54" s="86">
        <v>5</v>
      </c>
      <c r="F54" s="89">
        <v>6</v>
      </c>
      <c r="G54" s="89">
        <v>7</v>
      </c>
      <c r="H54" s="90">
        <v>8</v>
      </c>
      <c r="I54" s="181">
        <v>9</v>
      </c>
      <c r="J54" s="181"/>
      <c r="K54" s="181">
        <v>10</v>
      </c>
      <c r="L54" s="181"/>
    </row>
    <row r="55" spans="2:12" x14ac:dyDescent="0.25">
      <c r="B55" s="76"/>
      <c r="L55" s="77"/>
    </row>
    <row r="56" spans="2:12" ht="19.5" customHeight="1" x14ac:dyDescent="0.25">
      <c r="B56" s="76"/>
      <c r="G56" s="171" t="s">
        <v>116</v>
      </c>
      <c r="H56" s="171"/>
      <c r="L56" s="77"/>
    </row>
    <row r="57" spans="2:12" ht="18" customHeight="1" x14ac:dyDescent="0.25">
      <c r="B57" s="76"/>
      <c r="G57" s="83" t="s">
        <v>102</v>
      </c>
      <c r="H57" s="91" t="s">
        <v>115</v>
      </c>
      <c r="L57" s="77"/>
    </row>
    <row r="58" spans="2:12" ht="18" customHeight="1" x14ac:dyDescent="0.25">
      <c r="B58" s="76"/>
      <c r="G58" s="90" t="s">
        <v>117</v>
      </c>
      <c r="H58" s="92" t="s">
        <v>118</v>
      </c>
      <c r="L58" s="77"/>
    </row>
    <row r="59" spans="2:12" ht="18" customHeight="1" x14ac:dyDescent="0.25">
      <c r="B59" s="76"/>
      <c r="G59" s="89" t="s">
        <v>119</v>
      </c>
      <c r="H59" s="92" t="s">
        <v>120</v>
      </c>
      <c r="L59" s="77"/>
    </row>
    <row r="60" spans="2:12" ht="18" customHeight="1" x14ac:dyDescent="0.25">
      <c r="B60" s="76"/>
      <c r="G60" s="88">
        <v>5</v>
      </c>
      <c r="H60" s="92" t="s">
        <v>121</v>
      </c>
      <c r="L60" s="77"/>
    </row>
    <row r="61" spans="2:12" ht="18" customHeight="1" x14ac:dyDescent="0.25">
      <c r="B61" s="76"/>
      <c r="G61" s="87" t="s">
        <v>122</v>
      </c>
      <c r="H61" s="92" t="s">
        <v>123</v>
      </c>
      <c r="L61" s="77"/>
    </row>
    <row r="62" spans="2:12" ht="13.5" customHeight="1" x14ac:dyDescent="0.25">
      <c r="B62" s="52"/>
      <c r="C62" s="53"/>
      <c r="D62" s="53"/>
      <c r="E62" s="53"/>
      <c r="F62" s="53"/>
      <c r="G62" s="53"/>
      <c r="H62" s="53"/>
      <c r="I62" s="53"/>
      <c r="J62" s="53"/>
      <c r="K62" s="53"/>
      <c r="L62" s="54"/>
    </row>
    <row r="66" spans="2:2" hidden="1" x14ac:dyDescent="0.25">
      <c r="B66" s="11" t="s">
        <v>63</v>
      </c>
    </row>
    <row r="67" spans="2:2" hidden="1" x14ac:dyDescent="0.25">
      <c r="B67" s="11" t="s">
        <v>124</v>
      </c>
    </row>
  </sheetData>
  <mergeCells count="67">
    <mergeCell ref="C54:D54"/>
    <mergeCell ref="I54:J54"/>
    <mergeCell ref="K54:L54"/>
    <mergeCell ref="G56:H56"/>
    <mergeCell ref="C52:D52"/>
    <mergeCell ref="I52:J52"/>
    <mergeCell ref="K52:L52"/>
    <mergeCell ref="C53:D53"/>
    <mergeCell ref="I53:J53"/>
    <mergeCell ref="K53:L53"/>
    <mergeCell ref="C50:D50"/>
    <mergeCell ref="I50:J50"/>
    <mergeCell ref="K50:L50"/>
    <mergeCell ref="C51:D51"/>
    <mergeCell ref="I51:J51"/>
    <mergeCell ref="K51:L51"/>
    <mergeCell ref="C48:D49"/>
    <mergeCell ref="E48:E49"/>
    <mergeCell ref="I48:J48"/>
    <mergeCell ref="K48:L48"/>
    <mergeCell ref="I49:J49"/>
    <mergeCell ref="K49:L49"/>
    <mergeCell ref="C45:K45"/>
    <mergeCell ref="C46:E46"/>
    <mergeCell ref="I46:J46"/>
    <mergeCell ref="K46:L46"/>
    <mergeCell ref="C47:E47"/>
    <mergeCell ref="I47:J47"/>
    <mergeCell ref="K47:L47"/>
    <mergeCell ref="B38:B43"/>
    <mergeCell ref="C38:D38"/>
    <mergeCell ref="G38:G43"/>
    <mergeCell ref="C39:D39"/>
    <mergeCell ref="C40:D40"/>
    <mergeCell ref="C41:D41"/>
    <mergeCell ref="C42:D42"/>
    <mergeCell ref="C43:D43"/>
    <mergeCell ref="C33:G33"/>
    <mergeCell ref="C34:G34"/>
    <mergeCell ref="C35:G35"/>
    <mergeCell ref="C37:E37"/>
    <mergeCell ref="H37:I37"/>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35">
    <cfRule type="expression" dxfId="21" priority="2">
      <formula>"""bajo"""</formula>
    </cfRule>
  </conditionalFormatting>
  <conditionalFormatting sqref="L17:L35">
    <cfRule type="cellIs" dxfId="20" priority="3" operator="equal">
      <formula>"EXTREMO"</formula>
    </cfRule>
    <cfRule type="cellIs" dxfId="19" priority="4" operator="equal">
      <formula>"ALTO"</formula>
    </cfRule>
    <cfRule type="cellIs" dxfId="18" priority="5" operator="equal">
      <formula>"MEDIO"</formula>
    </cfRule>
    <cfRule type="cellIs" dxfId="17" priority="6" operator="equal">
      <formula>"BAJO"</formula>
    </cfRule>
  </conditionalFormatting>
  <dataValidations count="23">
    <dataValidation type="list" allowBlank="1" showInputMessage="1" showErrorMessage="1" sqref="H15" xr:uid="{00000000-0002-0000-0200-000000000000}">
      <formula1>$B$66:$B$67</formula1>
      <formula2>0</formula2>
    </dataValidation>
    <dataValidation type="list" allowBlank="1" showInputMessage="1" showErrorMessage="1" sqref="C17:G17" xr:uid="{00000000-0002-0000-0200-000001000000}">
      <formula1>INDIRECT($B$17)</formula1>
      <formula2>0</formula2>
    </dataValidation>
    <dataValidation type="list" allowBlank="1" showInputMessage="1" showErrorMessage="1" sqref="C18:G18" xr:uid="{00000000-0002-0000-0200-000002000000}">
      <formula1>INDIRECT($B$18)</formula1>
      <formula2>0</formula2>
    </dataValidation>
    <dataValidation type="list" allowBlank="1" showInputMessage="1" showErrorMessage="1" sqref="C19:G19" xr:uid="{00000000-0002-0000-0200-000003000000}">
      <formula1>INDIRECT($B$19)</formula1>
      <formula2>0</formula2>
    </dataValidation>
    <dataValidation type="list" allowBlank="1" showInputMessage="1" showErrorMessage="1" sqref="C20:G20" xr:uid="{00000000-0002-0000-0200-000004000000}">
      <formula1>INDIRECT($B$20)</formula1>
      <formula2>0</formula2>
    </dataValidation>
    <dataValidation type="list" allowBlank="1" showInputMessage="1" showErrorMessage="1" sqref="C21:G21" xr:uid="{00000000-0002-0000-0200-000005000000}">
      <formula1>INDIRECT($B$21)</formula1>
      <formula2>0</formula2>
    </dataValidation>
    <dataValidation type="list" allowBlank="1" showInputMessage="1" showErrorMessage="1" sqref="C22:G22" xr:uid="{00000000-0002-0000-0200-000006000000}">
      <formula1>INDIRECT($B$22)</formula1>
      <formula2>0</formula2>
    </dataValidation>
    <dataValidation type="list" allowBlank="1" showInputMessage="1" showErrorMessage="1" sqref="C23:G23" xr:uid="{00000000-0002-0000-0200-000007000000}">
      <formula1>INDIRECT($B$23)</formula1>
      <formula2>0</formula2>
    </dataValidation>
    <dataValidation type="list" allowBlank="1" showInputMessage="1" showErrorMessage="1" sqref="C24:G24" xr:uid="{00000000-0002-0000-0200-000008000000}">
      <formula1>INDIRECT($B$24)</formula1>
      <formula2>0</formula2>
    </dataValidation>
    <dataValidation type="list" allowBlank="1" showInputMessage="1" showErrorMessage="1" sqref="C25:G25" xr:uid="{00000000-0002-0000-0200-000009000000}">
      <formula1>INDIRECT($B$25)</formula1>
      <formula2>0</formula2>
    </dataValidation>
    <dataValidation type="list" allowBlank="1" showInputMessage="1" showErrorMessage="1" sqref="C26:G26" xr:uid="{00000000-0002-0000-0200-00000A000000}">
      <formula1>INDIRECT($B$26)</formula1>
      <formula2>0</formula2>
    </dataValidation>
    <dataValidation type="list" allowBlank="1" showInputMessage="1" showErrorMessage="1" sqref="C27:G27" xr:uid="{00000000-0002-0000-0200-00000B000000}">
      <formula1>INDIRECT($B$27)</formula1>
      <formula2>0</formula2>
    </dataValidation>
    <dataValidation type="list" allowBlank="1" showInputMessage="1" showErrorMessage="1" sqref="C28:G28" xr:uid="{00000000-0002-0000-0200-00000C000000}">
      <formula1>INDIRECT($B$28)</formula1>
      <formula2>0</formula2>
    </dataValidation>
    <dataValidation type="list" allowBlank="1" showInputMessage="1" showErrorMessage="1" sqref="C29:G29" xr:uid="{00000000-0002-0000-0200-00000D000000}">
      <formula1>INDIRECT($B$29)</formula1>
      <formula2>0</formula2>
    </dataValidation>
    <dataValidation type="list" allowBlank="1" showInputMessage="1" showErrorMessage="1" sqref="C30:G31" xr:uid="{00000000-0002-0000-0200-00000E000000}">
      <formula1>INDIRECT($B$30)</formula1>
      <formula2>0</formula2>
    </dataValidation>
    <dataValidation type="list" allowBlank="1" showInputMessage="1" showErrorMessage="1" sqref="C32:G32" xr:uid="{00000000-0002-0000-0200-00000F000000}">
      <formula1>INDIRECT($B$32)</formula1>
      <formula2>0</formula2>
    </dataValidation>
    <dataValidation type="list" allowBlank="1" showInputMessage="1" showErrorMessage="1" sqref="C33:G33" xr:uid="{00000000-0002-0000-0200-000010000000}">
      <formula1>INDIRECT($B$33)</formula1>
      <formula2>0</formula2>
    </dataValidation>
    <dataValidation type="list" allowBlank="1" showInputMessage="1" showErrorMessage="1" sqref="C34:G35" xr:uid="{00000000-0002-0000-0200-000011000000}">
      <formula1>INDIRECT($B$34)</formula1>
      <formula2>0</formula2>
    </dataValidation>
    <dataValidation type="list" allowBlank="1" showInputMessage="1" showErrorMessage="1" sqref="I17:I28" xr:uid="{00000000-0002-0000-0200-000012000000}">
      <formula1>$E$39:$E$43</formula1>
      <formula2>0</formula2>
    </dataValidation>
    <dataValidation type="list" allowBlank="1" showInputMessage="1" showErrorMessage="1" sqref="J17:J28" xr:uid="{00000000-0002-0000-0200-000013000000}">
      <formula1>$I$39:$I$43</formula1>
      <formula2>0</formula2>
    </dataValidation>
    <dataValidation type="list" allowBlank="1" showInputMessage="1" showErrorMessage="1" sqref="B17:B35" xr:uid="{00000000-0002-0000-0200-000014000000}">
      <formula1>"PLANEACIÓN,SELECCIÓN,CONTRATACIÓN,EJECUCIÓN"</formula1>
      <formula2>0</formula2>
    </dataValidation>
    <dataValidation type="list" allowBlank="1" showInputMessage="1" showErrorMessage="1" sqref="J29:J35" xr:uid="{00000000-0002-0000-0200-000015000000}">
      <formula1>$I$37:$I$41</formula1>
      <formula2>0</formula2>
    </dataValidation>
    <dataValidation type="list" allowBlank="1" showInputMessage="1" showErrorMessage="1" sqref="I29:I35" xr:uid="{00000000-0002-0000-0200-000016000000}">
      <formula1>$E$37:$E$41</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X54"/>
  <sheetViews>
    <sheetView showGridLines="0" topLeftCell="C27" zoomScale="60" zoomScaleNormal="60" workbookViewId="0">
      <selection activeCell="O35" sqref="O35"/>
    </sheetView>
  </sheetViews>
  <sheetFormatPr baseColWidth="10" defaultColWidth="11.5546875" defaultRowHeight="15.6" x14ac:dyDescent="0.3"/>
  <cols>
    <col min="1" max="1" width="2.88671875" style="12" customWidth="1"/>
    <col min="2" max="2" width="41.5546875" style="12" customWidth="1"/>
    <col min="3" max="3" width="15.88671875" style="12" customWidth="1"/>
    <col min="4" max="4" width="13.109375" style="12" customWidth="1"/>
    <col min="5" max="5" width="16.44140625" style="12" customWidth="1"/>
    <col min="6" max="6" width="14.88671875" style="12" customWidth="1"/>
    <col min="7" max="7" width="23.5546875" style="12" customWidth="1"/>
    <col min="8" max="8" width="24.5546875" style="12" customWidth="1"/>
    <col min="9" max="9" width="15.88671875" style="12" customWidth="1"/>
    <col min="10" max="10" width="9.44140625" style="12" customWidth="1"/>
    <col min="11" max="14" width="14" style="12" customWidth="1"/>
    <col min="15" max="15" width="21.5546875" style="12" customWidth="1"/>
    <col min="16" max="16" width="28.44140625" style="12" customWidth="1"/>
    <col min="17" max="17" width="33.44140625" style="12" customWidth="1"/>
    <col min="18" max="18" width="26.109375" style="93" customWidth="1"/>
    <col min="19" max="16384" width="11.5546875" style="12"/>
  </cols>
  <sheetData>
    <row r="2" spans="2:24" ht="48.75" customHeight="1" x14ac:dyDescent="0.3">
      <c r="B2" s="151"/>
      <c r="C2" s="182" t="s">
        <v>15</v>
      </c>
      <c r="D2" s="182"/>
      <c r="E2" s="182"/>
      <c r="F2" s="182"/>
      <c r="G2" s="182"/>
      <c r="H2" s="182"/>
      <c r="I2" s="182"/>
      <c r="J2" s="182"/>
      <c r="K2" s="182"/>
      <c r="L2" s="182"/>
      <c r="M2" s="182"/>
      <c r="N2" s="182"/>
      <c r="O2" s="182"/>
      <c r="P2" s="182"/>
      <c r="Q2" s="143" t="s">
        <v>1</v>
      </c>
      <c r="R2" s="143"/>
    </row>
    <row r="3" spans="2:24" ht="30" customHeight="1" x14ac:dyDescent="0.3">
      <c r="B3" s="151"/>
      <c r="C3" s="182"/>
      <c r="D3" s="182"/>
      <c r="E3" s="182"/>
      <c r="F3" s="182"/>
      <c r="G3" s="182"/>
      <c r="H3" s="182"/>
      <c r="I3" s="182"/>
      <c r="J3" s="182"/>
      <c r="K3" s="182"/>
      <c r="L3" s="182"/>
      <c r="M3" s="182"/>
      <c r="N3" s="182"/>
      <c r="O3" s="182"/>
      <c r="P3" s="182"/>
      <c r="Q3" s="143"/>
      <c r="R3" s="143"/>
    </row>
    <row r="4" spans="2:24" ht="39.75" customHeight="1" x14ac:dyDescent="0.3">
      <c r="B4" s="151"/>
      <c r="C4" s="182"/>
      <c r="D4" s="182"/>
      <c r="E4" s="182"/>
      <c r="F4" s="182"/>
      <c r="G4" s="182"/>
      <c r="H4" s="182"/>
      <c r="I4" s="182"/>
      <c r="J4" s="182"/>
      <c r="K4" s="182"/>
      <c r="L4" s="182"/>
      <c r="M4" s="182"/>
      <c r="N4" s="182"/>
      <c r="O4" s="182"/>
      <c r="P4" s="182"/>
      <c r="Q4" s="143"/>
      <c r="R4" s="143"/>
    </row>
    <row r="5" spans="2:24" ht="15.75" customHeight="1" x14ac:dyDescent="0.3"/>
    <row r="6" spans="2:24" ht="39" customHeight="1" x14ac:dyDescent="0.3">
      <c r="B6" s="183" t="str">
        <f>+EVALUACION!B6</f>
        <v>Objeto Contractual: “ADQUIRIR LOS ELEMENTOS Y/O INSUMOS NECESARIOS PARA FORTALECER LA CASA DE LA JUSTICIA DE LA LOCALIDAD DE CHAPINERO, EN EL MARCO DEL PDL, PARA LA VIGENCIA 2026.”</v>
      </c>
      <c r="C6" s="183"/>
      <c r="D6" s="183"/>
      <c r="E6" s="183"/>
      <c r="F6" s="183"/>
      <c r="G6" s="183"/>
      <c r="H6" s="183"/>
      <c r="I6" s="183"/>
      <c r="J6" s="183"/>
      <c r="K6" s="183"/>
      <c r="L6" s="183"/>
      <c r="M6" s="183"/>
      <c r="N6" s="183"/>
      <c r="O6" s="183"/>
      <c r="P6" s="183"/>
      <c r="Q6" s="183"/>
      <c r="R6" s="183"/>
      <c r="S6" s="94"/>
      <c r="T6" s="94"/>
      <c r="U6" s="94"/>
      <c r="V6" s="94"/>
      <c r="W6" s="94"/>
      <c r="X6" s="94"/>
    </row>
    <row r="7" spans="2:24" ht="24.75" customHeight="1" x14ac:dyDescent="0.3">
      <c r="B7" s="184" t="s">
        <v>18</v>
      </c>
      <c r="C7" s="184"/>
      <c r="D7" s="184"/>
      <c r="E7" s="184"/>
      <c r="F7" s="184"/>
      <c r="G7" s="184"/>
      <c r="H7" s="184"/>
      <c r="I7" s="184"/>
      <c r="J7" s="184"/>
      <c r="K7" s="184"/>
      <c r="L7" s="184"/>
      <c r="M7" s="184"/>
      <c r="N7" s="184"/>
      <c r="O7" s="184"/>
      <c r="P7" s="184"/>
      <c r="Q7" s="184"/>
      <c r="R7" s="184"/>
    </row>
    <row r="8" spans="2:24" x14ac:dyDescent="0.3">
      <c r="B8" s="185" t="s">
        <v>125</v>
      </c>
      <c r="C8" s="185"/>
      <c r="D8" s="185"/>
      <c r="E8" s="185"/>
      <c r="F8" s="185"/>
      <c r="G8" s="185"/>
      <c r="H8" s="185"/>
      <c r="I8" s="185"/>
      <c r="J8" s="185"/>
      <c r="K8" s="185"/>
      <c r="L8" s="185"/>
      <c r="M8" s="185"/>
      <c r="N8" s="185"/>
      <c r="O8" s="185"/>
      <c r="P8" s="185"/>
      <c r="Q8" s="185"/>
      <c r="R8" s="185"/>
    </row>
    <row r="9" spans="2:24" ht="34.5" customHeight="1" x14ac:dyDescent="0.3">
      <c r="B9" s="186" t="s">
        <v>126</v>
      </c>
      <c r="C9" s="186"/>
      <c r="D9" s="186"/>
      <c r="E9" s="186"/>
      <c r="F9" s="186"/>
      <c r="G9" s="186"/>
      <c r="H9" s="186"/>
      <c r="I9" s="186"/>
      <c r="J9" s="186"/>
      <c r="K9" s="186"/>
      <c r="L9" s="186"/>
      <c r="M9" s="186"/>
      <c r="N9" s="186"/>
      <c r="O9" s="186"/>
      <c r="P9" s="186"/>
      <c r="Q9" s="186"/>
      <c r="R9" s="186"/>
    </row>
    <row r="10" spans="2:24" x14ac:dyDescent="0.3">
      <c r="B10" s="185" t="s">
        <v>127</v>
      </c>
      <c r="C10" s="185"/>
      <c r="D10" s="185"/>
      <c r="E10" s="185"/>
      <c r="F10" s="185"/>
      <c r="G10" s="185"/>
      <c r="H10" s="185"/>
      <c r="I10" s="185"/>
      <c r="J10" s="185"/>
      <c r="K10" s="185"/>
      <c r="L10" s="185"/>
      <c r="M10" s="185"/>
      <c r="N10" s="185"/>
      <c r="O10" s="185"/>
      <c r="P10" s="185"/>
      <c r="Q10" s="185"/>
      <c r="R10" s="185"/>
    </row>
    <row r="11" spans="2:24" x14ac:dyDescent="0.3">
      <c r="B11" s="95"/>
      <c r="R11" s="96"/>
    </row>
    <row r="12" spans="2:24" x14ac:dyDescent="0.3">
      <c r="B12" s="95"/>
      <c r="R12" s="96"/>
    </row>
    <row r="13" spans="2:24" x14ac:dyDescent="0.3">
      <c r="B13" s="95"/>
      <c r="R13" s="96"/>
    </row>
    <row r="14" spans="2:24" ht="7.5" customHeight="1" x14ac:dyDescent="0.3">
      <c r="B14" s="95"/>
      <c r="R14" s="96"/>
    </row>
    <row r="15" spans="2:24" ht="93.75" customHeight="1" x14ac:dyDescent="0.3">
      <c r="B15" s="97" t="s">
        <v>64</v>
      </c>
      <c r="C15" s="187" t="s">
        <v>65</v>
      </c>
      <c r="D15" s="187"/>
      <c r="E15" s="187"/>
      <c r="F15" s="187"/>
      <c r="G15" s="187" t="s">
        <v>128</v>
      </c>
      <c r="H15" s="187"/>
      <c r="I15" s="98" t="s">
        <v>67</v>
      </c>
      <c r="J15" s="98" t="s">
        <v>68</v>
      </c>
      <c r="K15" s="98" t="s">
        <v>69</v>
      </c>
      <c r="L15" s="98" t="s">
        <v>70</v>
      </c>
      <c r="M15" s="98" t="s">
        <v>129</v>
      </c>
      <c r="N15" s="98" t="s">
        <v>130</v>
      </c>
      <c r="O15" s="98" t="s">
        <v>131</v>
      </c>
      <c r="P15" s="98" t="s">
        <v>132</v>
      </c>
      <c r="Q15" s="98" t="s">
        <v>133</v>
      </c>
      <c r="R15" s="99" t="s">
        <v>134</v>
      </c>
    </row>
    <row r="16" spans="2:24" s="100" customFormat="1" ht="62.25" customHeight="1" x14ac:dyDescent="0.3">
      <c r="B16" s="101" t="str">
        <f>+EVALUACION!B17</f>
        <v>PLANEACIÓN</v>
      </c>
      <c r="C16" s="143" t="str">
        <f>+EVALUACION!C17</f>
        <v>Inadecuada escogencia de la modalidad de contratación</v>
      </c>
      <c r="D16" s="143"/>
      <c r="E16" s="143"/>
      <c r="F16" s="143"/>
      <c r="G16" s="143" t="s">
        <v>135</v>
      </c>
      <c r="H16" s="143"/>
      <c r="I16" s="101">
        <f>+EVALUACION!I17</f>
        <v>1</v>
      </c>
      <c r="J16" s="101">
        <f>+EVALUACION!J17</f>
        <v>1</v>
      </c>
      <c r="K16" s="101">
        <f t="shared" ref="K16:K35" si="0">+I16+J16</f>
        <v>2</v>
      </c>
      <c r="L16" s="101" t="str">
        <f t="shared" ref="L16:L35" si="1">IF(K16&lt;=4,"BAJO",IF(K16=5,"MEDIO",IF(K16=6,"ALTO",IF(K16=7,"ALTO","EXTREMO"))))</f>
        <v>BAJO</v>
      </c>
      <c r="M16" s="101" t="s">
        <v>136</v>
      </c>
      <c r="N16" s="101" t="s">
        <v>137</v>
      </c>
      <c r="O16" s="101" t="s">
        <v>138</v>
      </c>
      <c r="P16" s="101" t="s">
        <v>139</v>
      </c>
      <c r="Q16" s="101" t="s">
        <v>140</v>
      </c>
      <c r="R16" s="101" t="s">
        <v>141</v>
      </c>
    </row>
    <row r="17" spans="2:18" s="100" customFormat="1" ht="62.25" customHeight="1" x14ac:dyDescent="0.3">
      <c r="B17" s="101" t="str">
        <f>+EVALUACION!B18</f>
        <v>PLANEACIÓN</v>
      </c>
      <c r="C17" s="143" t="str">
        <f>+EVALUACION!C18</f>
        <v>Inadecuado análisis  económico estimativo del valor del contrato</v>
      </c>
      <c r="D17" s="143"/>
      <c r="E17" s="143"/>
      <c r="F17" s="143"/>
      <c r="G17" s="143" t="s">
        <v>142</v>
      </c>
      <c r="H17" s="143"/>
      <c r="I17" s="101">
        <f>+EVALUACION!I18</f>
        <v>1</v>
      </c>
      <c r="J17" s="101">
        <v>1</v>
      </c>
      <c r="K17" s="101">
        <f t="shared" si="0"/>
        <v>2</v>
      </c>
      <c r="L17" s="101" t="str">
        <f t="shared" si="1"/>
        <v>BAJO</v>
      </c>
      <c r="M17" s="101" t="s">
        <v>143</v>
      </c>
      <c r="N17" s="101" t="s">
        <v>137</v>
      </c>
      <c r="O17" s="101" t="s">
        <v>138</v>
      </c>
      <c r="P17" s="101" t="s">
        <v>139</v>
      </c>
      <c r="Q17" s="101" t="s">
        <v>140</v>
      </c>
      <c r="R17" s="101" t="s">
        <v>141</v>
      </c>
    </row>
    <row r="18" spans="2:18" s="100" customFormat="1" ht="62.25" customHeight="1" x14ac:dyDescent="0.3">
      <c r="B18" s="101" t="str">
        <f>+EVALUACION!B19</f>
        <v>PLANEACIÓN</v>
      </c>
      <c r="C18" s="143" t="str">
        <f>+EVALUACION!C19</f>
        <v>Inadecuada elaboración de estudios y diseños</v>
      </c>
      <c r="D18" s="143"/>
      <c r="E18" s="143"/>
      <c r="F18" s="143"/>
      <c r="G18" s="143" t="s">
        <v>144</v>
      </c>
      <c r="H18" s="143"/>
      <c r="I18" s="101">
        <f>+EVALUACION!I19</f>
        <v>1</v>
      </c>
      <c r="J18" s="101">
        <v>1</v>
      </c>
      <c r="K18" s="101">
        <f t="shared" si="0"/>
        <v>2</v>
      </c>
      <c r="L18" s="101" t="str">
        <f t="shared" si="1"/>
        <v>BAJO</v>
      </c>
      <c r="M18" s="101" t="s">
        <v>136</v>
      </c>
      <c r="N18" s="101" t="s">
        <v>137</v>
      </c>
      <c r="O18" s="101" t="s">
        <v>138</v>
      </c>
      <c r="P18" s="101" t="s">
        <v>139</v>
      </c>
      <c r="Q18" s="101" t="s">
        <v>140</v>
      </c>
      <c r="R18" s="101" t="s">
        <v>141</v>
      </c>
    </row>
    <row r="19" spans="2:18" s="100" customFormat="1" ht="62.25" customHeight="1" x14ac:dyDescent="0.3">
      <c r="B19" s="101" t="str">
        <f>+EVALUACION!B20</f>
        <v>PLANEACIÓN</v>
      </c>
      <c r="C19" s="143" t="str">
        <f>+EVALUACION!C20</f>
        <v xml:space="preserve">Falta de profundidad en el estudio de sector no identificandose claramente aspectos de oferta y demanda </v>
      </c>
      <c r="D19" s="143"/>
      <c r="E19" s="143"/>
      <c r="F19" s="143"/>
      <c r="G19" s="143" t="s">
        <v>145</v>
      </c>
      <c r="H19" s="143"/>
      <c r="I19" s="101">
        <f>+EVALUACION!I20</f>
        <v>2</v>
      </c>
      <c r="J19" s="101">
        <v>1</v>
      </c>
      <c r="K19" s="101">
        <f t="shared" si="0"/>
        <v>3</v>
      </c>
      <c r="L19" s="101" t="str">
        <f t="shared" si="1"/>
        <v>BAJO</v>
      </c>
      <c r="M19" s="101" t="s">
        <v>136</v>
      </c>
      <c r="N19" s="101" t="s">
        <v>137</v>
      </c>
      <c r="O19" s="101" t="s">
        <v>138</v>
      </c>
      <c r="P19" s="101" t="s">
        <v>139</v>
      </c>
      <c r="Q19" s="101" t="s">
        <v>140</v>
      </c>
      <c r="R19" s="101" t="s">
        <v>141</v>
      </c>
    </row>
    <row r="20" spans="2:18" s="100" customFormat="1" ht="62.25" customHeight="1" x14ac:dyDescent="0.3">
      <c r="B20" s="101" t="str">
        <f>+EVALUACION!B21</f>
        <v>PLANEACIÓN</v>
      </c>
      <c r="C20" s="143" t="str">
        <f>+EVALUACION!C21</f>
        <v>Inadecuada identificación de las condiciones contractuales</v>
      </c>
      <c r="D20" s="143"/>
      <c r="E20" s="143"/>
      <c r="F20" s="143"/>
      <c r="G20" s="143" t="s">
        <v>145</v>
      </c>
      <c r="H20" s="143"/>
      <c r="I20" s="101">
        <f>+EVALUACION!I21</f>
        <v>1</v>
      </c>
      <c r="J20" s="101">
        <f>+EVALUACION!J21</f>
        <v>3</v>
      </c>
      <c r="K20" s="101">
        <f t="shared" si="0"/>
        <v>4</v>
      </c>
      <c r="L20" s="101" t="str">
        <f t="shared" si="1"/>
        <v>BAJO</v>
      </c>
      <c r="M20" s="101" t="s">
        <v>136</v>
      </c>
      <c r="N20" s="101" t="s">
        <v>137</v>
      </c>
      <c r="O20" s="101" t="s">
        <v>138</v>
      </c>
      <c r="P20" s="101" t="s">
        <v>139</v>
      </c>
      <c r="Q20" s="101" t="s">
        <v>140</v>
      </c>
      <c r="R20" s="101" t="s">
        <v>141</v>
      </c>
    </row>
    <row r="21" spans="2:18" s="100" customFormat="1" ht="63" customHeight="1" x14ac:dyDescent="0.3">
      <c r="B21" s="102" t="str">
        <f>+EVALUACION!B22</f>
        <v>PLANEACIÓN</v>
      </c>
      <c r="C21" s="188" t="str">
        <f>+EVALUACION!C22</f>
        <v>Apertura de procesos sin disponibilidad  presupuestal</v>
      </c>
      <c r="D21" s="188"/>
      <c r="E21" s="188"/>
      <c r="F21" s="188"/>
      <c r="G21" s="188" t="s">
        <v>146</v>
      </c>
      <c r="H21" s="188"/>
      <c r="I21" s="102">
        <f>+EVALUACION!I22</f>
        <v>1</v>
      </c>
      <c r="J21" s="102">
        <f>+EVALUACION!J22</f>
        <v>3</v>
      </c>
      <c r="K21" s="102">
        <f t="shared" si="0"/>
        <v>4</v>
      </c>
      <c r="L21" s="102" t="str">
        <f t="shared" si="1"/>
        <v>BAJO</v>
      </c>
      <c r="M21" s="102" t="s">
        <v>136</v>
      </c>
      <c r="N21" s="102" t="s">
        <v>137</v>
      </c>
      <c r="O21" s="102" t="s">
        <v>138</v>
      </c>
      <c r="P21" s="102" t="s">
        <v>147</v>
      </c>
      <c r="Q21" s="102" t="s">
        <v>140</v>
      </c>
      <c r="R21" s="102" t="s">
        <v>141</v>
      </c>
    </row>
    <row r="22" spans="2:18" s="100" customFormat="1" ht="62.25" customHeight="1" x14ac:dyDescent="0.3">
      <c r="B22" s="103" t="str">
        <f>+EVALUACION!B23</f>
        <v>SELECCIÓN</v>
      </c>
      <c r="C22" s="189" t="str">
        <f>+EVALUACION!C23</f>
        <v>Selección  de  contratista que no cuente con la capacidad financiera y/o técnica y/o jurídicas necesarias parala ejecución del contrato.</v>
      </c>
      <c r="D22" s="189"/>
      <c r="E22" s="189"/>
      <c r="F22" s="189"/>
      <c r="G22" s="189" t="s">
        <v>148</v>
      </c>
      <c r="H22" s="189"/>
      <c r="I22" s="103">
        <f>+EVALUACION!I23</f>
        <v>1</v>
      </c>
      <c r="J22" s="103">
        <v>1</v>
      </c>
      <c r="K22" s="103">
        <f t="shared" si="0"/>
        <v>2</v>
      </c>
      <c r="L22" s="103" t="str">
        <f t="shared" si="1"/>
        <v>BAJO</v>
      </c>
      <c r="M22" s="103" t="s">
        <v>136</v>
      </c>
      <c r="N22" s="103" t="s">
        <v>137</v>
      </c>
      <c r="O22" s="103" t="s">
        <v>149</v>
      </c>
      <c r="P22" s="101" t="s">
        <v>150</v>
      </c>
      <c r="Q22" s="101" t="s">
        <v>151</v>
      </c>
      <c r="R22" s="101" t="s">
        <v>152</v>
      </c>
    </row>
    <row r="23" spans="2:18" s="100" customFormat="1" ht="62.25" customHeight="1" x14ac:dyDescent="0.3">
      <c r="B23" s="101" t="str">
        <f>+EVALUACION!B24</f>
        <v>SELECCIÓN</v>
      </c>
      <c r="C23" s="143" t="str">
        <f>+EVALUACION!C24</f>
        <v>Suspensión  del  Proceso de selección</v>
      </c>
      <c r="D23" s="143"/>
      <c r="E23" s="143"/>
      <c r="F23" s="143"/>
      <c r="G23" s="189" t="s">
        <v>153</v>
      </c>
      <c r="H23" s="189"/>
      <c r="I23" s="101">
        <f>+EVALUACION!I24</f>
        <v>1</v>
      </c>
      <c r="J23" s="101">
        <f>+EVALUACION!J24</f>
        <v>1</v>
      </c>
      <c r="K23" s="101">
        <f t="shared" si="0"/>
        <v>2</v>
      </c>
      <c r="L23" s="101" t="str">
        <f t="shared" si="1"/>
        <v>BAJO</v>
      </c>
      <c r="M23" s="101" t="s">
        <v>136</v>
      </c>
      <c r="N23" s="101" t="s">
        <v>137</v>
      </c>
      <c r="O23" s="103" t="s">
        <v>149</v>
      </c>
      <c r="P23" s="101" t="s">
        <v>154</v>
      </c>
      <c r="Q23" s="101" t="s">
        <v>155</v>
      </c>
      <c r="R23" s="101" t="s">
        <v>156</v>
      </c>
    </row>
    <row r="24" spans="2:18" s="100" customFormat="1" ht="62.25" customHeight="1" x14ac:dyDescent="0.3">
      <c r="B24" s="101" t="str">
        <f>+EVALUACION!B25</f>
        <v>SELECCIÓN</v>
      </c>
      <c r="C24" s="143" t="str">
        <f>+EVALUACION!C25</f>
        <v>Declaratoria  de  desierta del Proceso de selección</v>
      </c>
      <c r="D24" s="143"/>
      <c r="E24" s="143"/>
      <c r="F24" s="143"/>
      <c r="G24" s="189" t="s">
        <v>157</v>
      </c>
      <c r="H24" s="189"/>
      <c r="I24" s="101">
        <f>+EVALUACION!I25</f>
        <v>2</v>
      </c>
      <c r="J24" s="101">
        <f>+EVALUACION!J25</f>
        <v>2</v>
      </c>
      <c r="K24" s="101">
        <f t="shared" si="0"/>
        <v>4</v>
      </c>
      <c r="L24" s="101" t="str">
        <f t="shared" si="1"/>
        <v>BAJO</v>
      </c>
      <c r="M24" s="101" t="s">
        <v>136</v>
      </c>
      <c r="N24" s="101" t="s">
        <v>137</v>
      </c>
      <c r="O24" s="103" t="s">
        <v>149</v>
      </c>
      <c r="P24" s="101" t="s">
        <v>158</v>
      </c>
      <c r="Q24" s="101" t="s">
        <v>159</v>
      </c>
      <c r="R24" s="101" t="s">
        <v>160</v>
      </c>
    </row>
    <row r="25" spans="2:18" s="100" customFormat="1" ht="30.75" customHeight="1" x14ac:dyDescent="0.3">
      <c r="B25" s="102" t="str">
        <f>+EVALUACION!B26</f>
        <v>SELECCIÓN</v>
      </c>
      <c r="C25" s="188" t="str">
        <f>+EVALUACION!C26</f>
        <v>Aceptación viciada   por error</v>
      </c>
      <c r="D25" s="188"/>
      <c r="E25" s="188"/>
      <c r="F25" s="188"/>
      <c r="G25" s="188" t="s">
        <v>161</v>
      </c>
      <c r="H25" s="188"/>
      <c r="I25" s="102">
        <f>+EVALUACION!I26</f>
        <v>2</v>
      </c>
      <c r="J25" s="102">
        <f>+EVALUACION!J26</f>
        <v>2</v>
      </c>
      <c r="K25" s="102">
        <f t="shared" si="0"/>
        <v>4</v>
      </c>
      <c r="L25" s="102" t="str">
        <f t="shared" si="1"/>
        <v>BAJO</v>
      </c>
      <c r="M25" s="102" t="s">
        <v>143</v>
      </c>
      <c r="N25" s="102" t="s">
        <v>137</v>
      </c>
      <c r="O25" s="102" t="s">
        <v>149</v>
      </c>
      <c r="P25" s="102" t="s">
        <v>162</v>
      </c>
      <c r="Q25" s="102" t="s">
        <v>163</v>
      </c>
      <c r="R25" s="102" t="s">
        <v>164</v>
      </c>
    </row>
    <row r="26" spans="2:18" s="100" customFormat="1" ht="46.5" customHeight="1" x14ac:dyDescent="0.3">
      <c r="B26" s="103" t="str">
        <f>+EVALUACION!B27</f>
        <v>CONTRATACIÓN</v>
      </c>
      <c r="C26" s="189" t="str">
        <f>+EVALUACION!C27</f>
        <v>Permitir  la  ejecución del contrato  sin  el  lleno  de requisitos legales</v>
      </c>
      <c r="D26" s="189"/>
      <c r="E26" s="189"/>
      <c r="F26" s="189"/>
      <c r="G26" s="189" t="s">
        <v>165</v>
      </c>
      <c r="H26" s="189"/>
      <c r="I26" s="103">
        <f>+EVALUACION!I27</f>
        <v>1</v>
      </c>
      <c r="J26" s="103">
        <f>+EVALUACION!J27</f>
        <v>3</v>
      </c>
      <c r="K26" s="103">
        <f t="shared" si="0"/>
        <v>4</v>
      </c>
      <c r="L26" s="103" t="str">
        <f t="shared" si="1"/>
        <v>BAJO</v>
      </c>
      <c r="M26" s="103" t="s">
        <v>143</v>
      </c>
      <c r="N26" s="103" t="s">
        <v>137</v>
      </c>
      <c r="O26" s="103" t="s">
        <v>166</v>
      </c>
      <c r="P26" s="103" t="s">
        <v>167</v>
      </c>
      <c r="Q26" s="103" t="s">
        <v>168</v>
      </c>
      <c r="R26" s="103" t="s">
        <v>169</v>
      </c>
    </row>
    <row r="27" spans="2:18" s="100" customFormat="1" ht="66.75" customHeight="1" x14ac:dyDescent="0.3">
      <c r="B27" s="102" t="str">
        <f>+EVALUACION!B28</f>
        <v>CONTRATACIÓN</v>
      </c>
      <c r="C27" s="188" t="str">
        <f>+EVALUACION!C28</f>
        <v>Indebida aprobación de las garantías contractuales</v>
      </c>
      <c r="D27" s="188"/>
      <c r="E27" s="188"/>
      <c r="F27" s="188"/>
      <c r="G27" s="188" t="s">
        <v>170</v>
      </c>
      <c r="H27" s="188"/>
      <c r="I27" s="102">
        <f>+EVALUACION!I28</f>
        <v>1</v>
      </c>
      <c r="J27" s="102">
        <f>+EVALUACION!J28</f>
        <v>3</v>
      </c>
      <c r="K27" s="102">
        <f t="shared" si="0"/>
        <v>4</v>
      </c>
      <c r="L27" s="102" t="str">
        <f t="shared" si="1"/>
        <v>BAJO</v>
      </c>
      <c r="M27" s="102" t="s">
        <v>143</v>
      </c>
      <c r="N27" s="102" t="s">
        <v>137</v>
      </c>
      <c r="O27" s="102" t="s">
        <v>166</v>
      </c>
      <c r="P27" s="102" t="s">
        <v>171</v>
      </c>
      <c r="Q27" s="102" t="s">
        <v>168</v>
      </c>
      <c r="R27" s="102" t="s">
        <v>172</v>
      </c>
    </row>
    <row r="28" spans="2:18" s="100" customFormat="1" ht="46.5" customHeight="1" x14ac:dyDescent="0.3">
      <c r="B28" s="103" t="str">
        <f>+EVALUACION!B29</f>
        <v>EJECUCIÓN</v>
      </c>
      <c r="C28" s="189" t="str">
        <f>+EVALUACION!C29</f>
        <v>Variación de los precios del mercado</v>
      </c>
      <c r="D28" s="189"/>
      <c r="E28" s="189"/>
      <c r="F28" s="189"/>
      <c r="G28" s="189" t="s">
        <v>173</v>
      </c>
      <c r="H28" s="189"/>
      <c r="I28" s="103">
        <f>+EVALUACION!I29</f>
        <v>2</v>
      </c>
      <c r="J28" s="103">
        <v>2</v>
      </c>
      <c r="K28" s="103">
        <f t="shared" si="0"/>
        <v>4</v>
      </c>
      <c r="L28" s="103" t="str">
        <f t="shared" si="1"/>
        <v>BAJO</v>
      </c>
      <c r="M28" s="103" t="s">
        <v>143</v>
      </c>
      <c r="N28" s="101" t="s">
        <v>174</v>
      </c>
      <c r="O28" s="103" t="s">
        <v>166</v>
      </c>
      <c r="P28" s="101" t="s">
        <v>175</v>
      </c>
      <c r="Q28" s="103" t="s">
        <v>176</v>
      </c>
      <c r="R28" s="101" t="s">
        <v>176</v>
      </c>
    </row>
    <row r="29" spans="2:18" s="100" customFormat="1" ht="46.5" customHeight="1" x14ac:dyDescent="0.3">
      <c r="B29" s="101" t="str">
        <f>+EVALUACION!B30</f>
        <v>EJECUCIÓN</v>
      </c>
      <c r="C29" s="143" t="str">
        <f>+EVALUACION!C30</f>
        <v>Cancelación de pedidos de mobiliario, equipos tecnológicos y/o de sonido por parte del proveedor.</v>
      </c>
      <c r="D29" s="143"/>
      <c r="E29" s="143"/>
      <c r="F29" s="143"/>
      <c r="G29" s="143" t="s">
        <v>177</v>
      </c>
      <c r="H29" s="143"/>
      <c r="I29" s="103">
        <f>+EVALUACION!I30</f>
        <v>2</v>
      </c>
      <c r="J29" s="103">
        <f>+EVALUACION!J30</f>
        <v>3</v>
      </c>
      <c r="K29" s="103">
        <f t="shared" si="0"/>
        <v>5</v>
      </c>
      <c r="L29" s="101" t="str">
        <f t="shared" si="1"/>
        <v>MEDIO</v>
      </c>
      <c r="M29" s="101" t="s">
        <v>143</v>
      </c>
      <c r="N29" s="101" t="s">
        <v>174</v>
      </c>
      <c r="O29" s="101" t="s">
        <v>166</v>
      </c>
      <c r="P29" s="101" t="s">
        <v>175</v>
      </c>
      <c r="Q29" s="101" t="s">
        <v>176</v>
      </c>
      <c r="R29" s="101" t="s">
        <v>176</v>
      </c>
    </row>
    <row r="30" spans="2:18" s="100" customFormat="1" ht="45" customHeight="1" x14ac:dyDescent="0.3">
      <c r="B30" s="101" t="str">
        <f>+EVALUACION!B31</f>
        <v>EJECUCIÓN</v>
      </c>
      <c r="C30" s="143" t="str">
        <f>+EVALUACION!C31</f>
        <v>Incumplimiento de compromisos adquiridos por el contratista seleccionado con sus subcontratistas, suministradores de bienes y servicios.</v>
      </c>
      <c r="D30" s="143"/>
      <c r="E30" s="143"/>
      <c r="F30" s="143"/>
      <c r="G30" s="143" t="s">
        <v>177</v>
      </c>
      <c r="H30" s="143"/>
      <c r="I30" s="103">
        <f>+EVALUACION!I31</f>
        <v>2</v>
      </c>
      <c r="J30" s="103">
        <f>+EVALUACION!J31</f>
        <v>3</v>
      </c>
      <c r="K30" s="103">
        <f t="shared" si="0"/>
        <v>5</v>
      </c>
      <c r="L30" s="101" t="str">
        <f t="shared" si="1"/>
        <v>MEDIO</v>
      </c>
      <c r="M30" s="101" t="s">
        <v>136</v>
      </c>
      <c r="N30" s="101" t="s">
        <v>174</v>
      </c>
      <c r="O30" s="101" t="s">
        <v>166</v>
      </c>
      <c r="P30" s="101" t="s">
        <v>175</v>
      </c>
      <c r="Q30" s="101" t="s">
        <v>176</v>
      </c>
      <c r="R30" s="101" t="s">
        <v>176</v>
      </c>
    </row>
    <row r="31" spans="2:18" s="100" customFormat="1" ht="30.75" customHeight="1" x14ac:dyDescent="0.3">
      <c r="B31" s="101" t="str">
        <f>+EVALUACION!B32</f>
        <v>EJECUCIÓN</v>
      </c>
      <c r="C31" s="143" t="str">
        <f>+EVALUACION!C32</f>
        <v>Incumplimiento de la administración en los pagos.</v>
      </c>
      <c r="D31" s="143"/>
      <c r="E31" s="143"/>
      <c r="F31" s="143"/>
      <c r="G31" s="143" t="s">
        <v>177</v>
      </c>
      <c r="H31" s="143"/>
      <c r="I31" s="103">
        <f>+EVALUACION!I32</f>
        <v>2</v>
      </c>
      <c r="J31" s="103">
        <v>2</v>
      </c>
      <c r="K31" s="103">
        <f t="shared" si="0"/>
        <v>4</v>
      </c>
      <c r="L31" s="101" t="str">
        <f t="shared" si="1"/>
        <v>BAJO</v>
      </c>
      <c r="M31" s="101" t="s">
        <v>143</v>
      </c>
      <c r="N31" s="101" t="s">
        <v>137</v>
      </c>
      <c r="O31" s="101" t="s">
        <v>166</v>
      </c>
      <c r="P31" s="101" t="s">
        <v>175</v>
      </c>
      <c r="Q31" s="101" t="s">
        <v>176</v>
      </c>
      <c r="R31" s="101" t="s">
        <v>176</v>
      </c>
    </row>
    <row r="32" spans="2:18" s="100" customFormat="1" ht="30.75" customHeight="1" x14ac:dyDescent="0.3">
      <c r="B32" s="101" t="str">
        <f>+EVALUACION!B33</f>
        <v>EJECUCIÓN</v>
      </c>
      <c r="C32" s="143" t="str">
        <f>+EVALUACION!C33</f>
        <v>Fallas técnicas en el mobiliario, equipos tecnológicos y/o de sonido entregados.</v>
      </c>
      <c r="D32" s="143"/>
      <c r="E32" s="143"/>
      <c r="F32" s="143"/>
      <c r="G32" s="143" t="s">
        <v>177</v>
      </c>
      <c r="H32" s="143"/>
      <c r="I32" s="103">
        <f>+EVALUACION!I33</f>
        <v>2</v>
      </c>
      <c r="J32" s="103">
        <f>+EVALUACION!J33</f>
        <v>3</v>
      </c>
      <c r="K32" s="103">
        <f t="shared" si="0"/>
        <v>5</v>
      </c>
      <c r="L32" s="101" t="str">
        <f t="shared" si="1"/>
        <v>MEDIO</v>
      </c>
      <c r="M32" s="101" t="s">
        <v>136</v>
      </c>
      <c r="N32" s="101" t="s">
        <v>174</v>
      </c>
      <c r="O32" s="101" t="s">
        <v>166</v>
      </c>
      <c r="P32" s="101" t="s">
        <v>175</v>
      </c>
      <c r="Q32" s="101" t="s">
        <v>176</v>
      </c>
      <c r="R32" s="101" t="s">
        <v>176</v>
      </c>
    </row>
    <row r="33" spans="2:21" s="100" customFormat="1" ht="30.75" customHeight="1" x14ac:dyDescent="0.3">
      <c r="B33" s="101" t="str">
        <f>+EVALUACION!B34</f>
        <v>EJECUCIÓN</v>
      </c>
      <c r="C33" s="143" t="str">
        <f>+EVALUACION!C34</f>
        <v>Incumplimiento de las características técnicas, referencias, marcas o especificaciones pactadas para el mobiliario, los equipos tecnológicos y de sonido.</v>
      </c>
      <c r="D33" s="143"/>
      <c r="E33" s="143"/>
      <c r="F33" s="143"/>
      <c r="G33" s="143" t="s">
        <v>177</v>
      </c>
      <c r="H33" s="143"/>
      <c r="I33" s="103">
        <f>+EVALUACION!I34</f>
        <v>2</v>
      </c>
      <c r="J33" s="103">
        <v>2</v>
      </c>
      <c r="K33" s="103">
        <f t="shared" si="0"/>
        <v>4</v>
      </c>
      <c r="L33" s="101" t="str">
        <f t="shared" si="1"/>
        <v>BAJO</v>
      </c>
      <c r="M33" s="101" t="s">
        <v>136</v>
      </c>
      <c r="N33" s="101" t="s">
        <v>174</v>
      </c>
      <c r="O33" s="101" t="s">
        <v>178</v>
      </c>
      <c r="P33" s="101" t="s">
        <v>175</v>
      </c>
      <c r="Q33" s="101" t="s">
        <v>176</v>
      </c>
      <c r="R33" s="101" t="s">
        <v>176</v>
      </c>
    </row>
    <row r="34" spans="2:21" s="100" customFormat="1" ht="30.75" customHeight="1" x14ac:dyDescent="0.3">
      <c r="B34" s="101" t="str">
        <f>+EVALUACION!B35</f>
        <v>EJECUCIÓN</v>
      </c>
      <c r="C34" s="143" t="str">
        <f>+EVALUACION!C35</f>
        <v>No entrega o incumplimiento de las garantías técnicas y comerciales del mobiliario, equipos tecnológicos y de sonido suministrados.</v>
      </c>
      <c r="D34" s="143"/>
      <c r="E34" s="143"/>
      <c r="F34" s="143"/>
      <c r="G34" s="143" t="s">
        <v>195</v>
      </c>
      <c r="H34" s="143"/>
      <c r="I34" s="103">
        <f>+EVALUACION!I35</f>
        <v>2</v>
      </c>
      <c r="J34" s="103">
        <v>2</v>
      </c>
      <c r="K34" s="103">
        <f t="shared" si="0"/>
        <v>4</v>
      </c>
      <c r="L34" s="101" t="str">
        <f t="shared" si="1"/>
        <v>BAJO</v>
      </c>
      <c r="M34" s="101" t="s">
        <v>136</v>
      </c>
      <c r="N34" s="101" t="s">
        <v>174</v>
      </c>
      <c r="O34" s="101" t="s">
        <v>178</v>
      </c>
      <c r="P34" s="101" t="s">
        <v>175</v>
      </c>
      <c r="Q34" s="101" t="s">
        <v>176</v>
      </c>
      <c r="R34" s="101" t="s">
        <v>176</v>
      </c>
    </row>
    <row r="35" spans="2:21" ht="30.75" customHeight="1" x14ac:dyDescent="0.3">
      <c r="B35" s="101" t="str">
        <f>+EVALUACION!B36</f>
        <v>EJECUCIÓN</v>
      </c>
      <c r="C35" s="6" t="str">
        <f>+EVALUACION!C36</f>
        <v>Incompatibilidad técnica o funcional de los equipos tecnológicos y de sonido con la infraestructura eléctrica, de redes o física de la Casa de Justicia de Chapinero.</v>
      </c>
      <c r="G35" s="6" t="s">
        <v>179</v>
      </c>
      <c r="I35" s="103">
        <f>+EVALUACION!I36</f>
        <v>2</v>
      </c>
      <c r="J35" s="103">
        <f>+EVALUACION!J36</f>
        <v>3</v>
      </c>
      <c r="K35" s="103">
        <f t="shared" si="0"/>
        <v>5</v>
      </c>
      <c r="L35" s="101" t="str">
        <f t="shared" si="1"/>
        <v>MEDIO</v>
      </c>
      <c r="M35" s="101" t="s">
        <v>143</v>
      </c>
      <c r="N35" s="101" t="s">
        <v>174</v>
      </c>
      <c r="O35" s="101" t="s">
        <v>178</v>
      </c>
      <c r="P35" s="101" t="s">
        <v>175</v>
      </c>
      <c r="Q35" s="101" t="s">
        <v>176</v>
      </c>
      <c r="R35" s="101" t="s">
        <v>176</v>
      </c>
    </row>
    <row r="36" spans="2:21" x14ac:dyDescent="0.3">
      <c r="B36" s="95"/>
      <c r="C36" s="190" t="s">
        <v>116</v>
      </c>
      <c r="D36" s="190"/>
      <c r="E36" s="190"/>
      <c r="F36" s="190"/>
      <c r="H36" s="191" t="s">
        <v>180</v>
      </c>
      <c r="I36" s="191"/>
      <c r="J36" s="191"/>
      <c r="K36" s="191"/>
      <c r="L36" s="104"/>
      <c r="M36" s="104"/>
      <c r="N36" s="104"/>
      <c r="O36" s="104"/>
      <c r="P36" s="104"/>
      <c r="Q36" s="104"/>
      <c r="R36" s="96"/>
    </row>
    <row r="37" spans="2:21" ht="19.5" customHeight="1" x14ac:dyDescent="0.3">
      <c r="B37" s="192" t="s">
        <v>88</v>
      </c>
      <c r="C37" s="193" t="s">
        <v>89</v>
      </c>
      <c r="D37" s="193"/>
      <c r="E37" s="193"/>
      <c r="F37" s="105" t="s">
        <v>90</v>
      </c>
      <c r="H37" s="193" t="s">
        <v>91</v>
      </c>
      <c r="I37" s="193"/>
      <c r="J37" s="193" t="s">
        <v>90</v>
      </c>
      <c r="K37" s="193"/>
      <c r="L37" s="106"/>
      <c r="M37" s="106"/>
      <c r="N37" s="191" t="s">
        <v>116</v>
      </c>
      <c r="O37" s="191"/>
      <c r="P37" s="191"/>
      <c r="Q37" s="106"/>
      <c r="R37" s="96"/>
    </row>
    <row r="38" spans="2:21" ht="21" customHeight="1" x14ac:dyDescent="0.3">
      <c r="B38" s="192"/>
      <c r="C38" s="194" t="s">
        <v>92</v>
      </c>
      <c r="D38" s="194"/>
      <c r="E38" s="194"/>
      <c r="F38" s="101">
        <v>1</v>
      </c>
      <c r="H38" s="194" t="s">
        <v>93</v>
      </c>
      <c r="I38" s="194"/>
      <c r="J38" s="194">
        <v>1</v>
      </c>
      <c r="K38" s="194"/>
      <c r="L38" s="106"/>
      <c r="M38" s="106"/>
      <c r="N38" s="195" t="s">
        <v>102</v>
      </c>
      <c r="O38" s="195"/>
      <c r="P38" s="107" t="s">
        <v>115</v>
      </c>
      <c r="Q38" s="106"/>
      <c r="R38" s="96"/>
    </row>
    <row r="39" spans="2:21" ht="15.75" customHeight="1" x14ac:dyDescent="0.3">
      <c r="B39" s="192"/>
      <c r="C39" s="194" t="s">
        <v>94</v>
      </c>
      <c r="D39" s="194"/>
      <c r="E39" s="194"/>
      <c r="F39" s="101">
        <v>2</v>
      </c>
      <c r="H39" s="194" t="s">
        <v>95</v>
      </c>
      <c r="I39" s="194"/>
      <c r="J39" s="194">
        <v>2</v>
      </c>
      <c r="K39" s="194"/>
      <c r="L39" s="106"/>
      <c r="M39" s="106"/>
      <c r="N39" s="196" t="s">
        <v>117</v>
      </c>
      <c r="O39" s="196"/>
      <c r="P39" s="108" t="s">
        <v>118</v>
      </c>
      <c r="Q39" s="106"/>
      <c r="R39" s="96"/>
      <c r="S39" s="109"/>
      <c r="T39" s="109"/>
      <c r="U39" s="109"/>
    </row>
    <row r="40" spans="2:21" ht="24.75" customHeight="1" x14ac:dyDescent="0.3">
      <c r="B40" s="192"/>
      <c r="C40" s="194" t="s">
        <v>96</v>
      </c>
      <c r="D40" s="194"/>
      <c r="E40" s="194"/>
      <c r="F40" s="101">
        <v>3</v>
      </c>
      <c r="H40" s="194" t="s">
        <v>97</v>
      </c>
      <c r="I40" s="194"/>
      <c r="J40" s="194">
        <v>3</v>
      </c>
      <c r="K40" s="194"/>
      <c r="L40" s="106"/>
      <c r="M40" s="106"/>
      <c r="N40" s="197" t="s">
        <v>119</v>
      </c>
      <c r="O40" s="197"/>
      <c r="P40" s="108" t="s">
        <v>120</v>
      </c>
      <c r="Q40" s="106"/>
      <c r="R40" s="96"/>
    </row>
    <row r="41" spans="2:21" ht="18" customHeight="1" x14ac:dyDescent="0.3">
      <c r="B41" s="192"/>
      <c r="C41" s="194" t="s">
        <v>98</v>
      </c>
      <c r="D41" s="194"/>
      <c r="E41" s="194"/>
      <c r="F41" s="101">
        <v>4</v>
      </c>
      <c r="H41" s="194" t="s">
        <v>99</v>
      </c>
      <c r="I41" s="194"/>
      <c r="J41" s="194">
        <v>4</v>
      </c>
      <c r="K41" s="194"/>
      <c r="L41" s="106"/>
      <c r="M41" s="106"/>
      <c r="N41" s="198">
        <v>5</v>
      </c>
      <c r="O41" s="198"/>
      <c r="P41" s="108" t="s">
        <v>121</v>
      </c>
      <c r="Q41" s="106"/>
      <c r="R41" s="96"/>
    </row>
    <row r="42" spans="2:21" ht="21" customHeight="1" x14ac:dyDescent="0.3">
      <c r="B42" s="192"/>
      <c r="C42" s="194" t="s">
        <v>100</v>
      </c>
      <c r="D42" s="194"/>
      <c r="E42" s="194"/>
      <c r="F42" s="101">
        <v>5</v>
      </c>
      <c r="H42" s="194" t="s">
        <v>101</v>
      </c>
      <c r="I42" s="194"/>
      <c r="J42" s="194">
        <v>5</v>
      </c>
      <c r="K42" s="194"/>
      <c r="L42" s="106"/>
      <c r="M42" s="106"/>
      <c r="N42" s="199" t="s">
        <v>122</v>
      </c>
      <c r="O42" s="199"/>
      <c r="P42" s="110" t="s">
        <v>123</v>
      </c>
      <c r="Q42" s="106"/>
      <c r="R42" s="96"/>
    </row>
    <row r="43" spans="2:21" x14ac:dyDescent="0.3">
      <c r="B43" s="95"/>
      <c r="R43" s="96"/>
    </row>
    <row r="44" spans="2:21" ht="18" customHeight="1" x14ac:dyDescent="0.3">
      <c r="B44" s="95"/>
      <c r="C44" s="191" t="s">
        <v>102</v>
      </c>
      <c r="D44" s="191"/>
      <c r="E44" s="191"/>
      <c r="F44" s="191"/>
      <c r="G44" s="191"/>
      <c r="H44" s="191"/>
      <c r="I44" s="191"/>
      <c r="J44" s="191"/>
      <c r="K44" s="191"/>
      <c r="L44" s="191"/>
      <c r="M44" s="191"/>
      <c r="N44" s="191"/>
      <c r="O44" s="191"/>
      <c r="P44" s="191"/>
      <c r="Q44" s="191"/>
      <c r="R44" s="96"/>
    </row>
    <row r="45" spans="2:21" ht="68.25" customHeight="1" x14ac:dyDescent="0.3">
      <c r="B45" s="95"/>
      <c r="C45" s="194" t="s">
        <v>103</v>
      </c>
      <c r="D45" s="194"/>
      <c r="E45" s="194"/>
      <c r="F45" s="194"/>
      <c r="G45" s="194" t="s">
        <v>104</v>
      </c>
      <c r="H45" s="194"/>
      <c r="I45" s="194" t="s">
        <v>105</v>
      </c>
      <c r="J45" s="194"/>
      <c r="K45" s="194"/>
      <c r="L45" s="194" t="s">
        <v>106</v>
      </c>
      <c r="M45" s="194"/>
      <c r="N45" s="194" t="s">
        <v>107</v>
      </c>
      <c r="O45" s="194"/>
      <c r="P45" s="194" t="s">
        <v>108</v>
      </c>
      <c r="Q45" s="194"/>
      <c r="R45" s="96"/>
    </row>
    <row r="46" spans="2:21" ht="60" customHeight="1" x14ac:dyDescent="0.3">
      <c r="B46" s="95"/>
      <c r="C46" s="194" t="s">
        <v>109</v>
      </c>
      <c r="D46" s="194"/>
      <c r="E46" s="194"/>
      <c r="F46" s="194"/>
      <c r="G46" s="194" t="s">
        <v>110</v>
      </c>
      <c r="H46" s="194"/>
      <c r="I46" s="194" t="s">
        <v>111</v>
      </c>
      <c r="J46" s="194"/>
      <c r="K46" s="194"/>
      <c r="L46" s="194" t="s">
        <v>112</v>
      </c>
      <c r="M46" s="194"/>
      <c r="N46" s="194" t="s">
        <v>113</v>
      </c>
      <c r="O46" s="194"/>
      <c r="P46" s="194" t="s">
        <v>114</v>
      </c>
      <c r="Q46" s="194"/>
      <c r="R46" s="96"/>
    </row>
    <row r="47" spans="2:21" ht="15" customHeight="1" x14ac:dyDescent="0.3">
      <c r="B47" s="95"/>
      <c r="C47" s="193" t="s">
        <v>89</v>
      </c>
      <c r="D47" s="193"/>
      <c r="E47" s="193"/>
      <c r="F47" s="193" t="s">
        <v>90</v>
      </c>
      <c r="G47" s="195" t="s">
        <v>93</v>
      </c>
      <c r="H47" s="195"/>
      <c r="I47" s="195" t="s">
        <v>95</v>
      </c>
      <c r="J47" s="195"/>
      <c r="K47" s="195"/>
      <c r="L47" s="195" t="s">
        <v>97</v>
      </c>
      <c r="M47" s="195"/>
      <c r="N47" s="195" t="s">
        <v>99</v>
      </c>
      <c r="O47" s="195"/>
      <c r="P47" s="193" t="s">
        <v>101</v>
      </c>
      <c r="Q47" s="193"/>
      <c r="R47" s="96"/>
    </row>
    <row r="48" spans="2:21" x14ac:dyDescent="0.3">
      <c r="B48" s="95"/>
      <c r="C48" s="193"/>
      <c r="D48" s="193"/>
      <c r="E48" s="193"/>
      <c r="F48" s="193"/>
      <c r="G48" s="200">
        <v>1</v>
      </c>
      <c r="H48" s="200"/>
      <c r="I48" s="200">
        <v>2</v>
      </c>
      <c r="J48" s="200"/>
      <c r="K48" s="200"/>
      <c r="L48" s="200">
        <v>3</v>
      </c>
      <c r="M48" s="200"/>
      <c r="N48" s="200">
        <v>4</v>
      </c>
      <c r="O48" s="200"/>
      <c r="P48" s="200">
        <v>5</v>
      </c>
      <c r="Q48" s="200"/>
      <c r="R48" s="96"/>
    </row>
    <row r="49" spans="2:18" ht="19.5" customHeight="1" x14ac:dyDescent="0.3">
      <c r="B49" s="95"/>
      <c r="C49" s="194" t="s">
        <v>92</v>
      </c>
      <c r="D49" s="194"/>
      <c r="E49" s="194"/>
      <c r="F49" s="111">
        <v>1</v>
      </c>
      <c r="G49" s="201">
        <v>2</v>
      </c>
      <c r="H49" s="201"/>
      <c r="I49" s="201">
        <v>3</v>
      </c>
      <c r="J49" s="201"/>
      <c r="K49" s="201"/>
      <c r="L49" s="201">
        <v>4</v>
      </c>
      <c r="M49" s="201"/>
      <c r="N49" s="198">
        <v>5</v>
      </c>
      <c r="O49" s="198"/>
      <c r="P49" s="197">
        <v>6</v>
      </c>
      <c r="Q49" s="197"/>
      <c r="R49" s="96"/>
    </row>
    <row r="50" spans="2:18" ht="21.75" customHeight="1" x14ac:dyDescent="0.3">
      <c r="B50" s="95"/>
      <c r="C50" s="194" t="s">
        <v>94</v>
      </c>
      <c r="D50" s="194"/>
      <c r="E50" s="194"/>
      <c r="F50" s="111">
        <v>2</v>
      </c>
      <c r="G50" s="201">
        <v>3</v>
      </c>
      <c r="H50" s="201"/>
      <c r="I50" s="201">
        <v>4</v>
      </c>
      <c r="J50" s="201"/>
      <c r="K50" s="201"/>
      <c r="L50" s="198">
        <v>5</v>
      </c>
      <c r="M50" s="198"/>
      <c r="N50" s="197">
        <v>6</v>
      </c>
      <c r="O50" s="197"/>
      <c r="P50" s="197">
        <v>7</v>
      </c>
      <c r="Q50" s="197"/>
      <c r="R50" s="96"/>
    </row>
    <row r="51" spans="2:18" ht="21" customHeight="1" x14ac:dyDescent="0.3">
      <c r="B51" s="95"/>
      <c r="C51" s="194" t="s">
        <v>96</v>
      </c>
      <c r="D51" s="194"/>
      <c r="E51" s="194"/>
      <c r="F51" s="111">
        <v>3</v>
      </c>
      <c r="G51" s="201">
        <v>4</v>
      </c>
      <c r="H51" s="201"/>
      <c r="I51" s="198">
        <v>5</v>
      </c>
      <c r="J51" s="198"/>
      <c r="K51" s="198"/>
      <c r="L51" s="197">
        <v>6</v>
      </c>
      <c r="M51" s="197"/>
      <c r="N51" s="197">
        <v>7</v>
      </c>
      <c r="O51" s="197"/>
      <c r="P51" s="196">
        <v>8</v>
      </c>
      <c r="Q51" s="196"/>
      <c r="R51" s="96"/>
    </row>
    <row r="52" spans="2:18" ht="21" customHeight="1" x14ac:dyDescent="0.3">
      <c r="B52" s="95"/>
      <c r="C52" s="194" t="s">
        <v>98</v>
      </c>
      <c r="D52" s="194"/>
      <c r="E52" s="194"/>
      <c r="F52" s="111">
        <v>4</v>
      </c>
      <c r="G52" s="198">
        <v>5</v>
      </c>
      <c r="H52" s="198"/>
      <c r="I52" s="197">
        <v>6</v>
      </c>
      <c r="J52" s="197"/>
      <c r="K52" s="197"/>
      <c r="L52" s="197">
        <v>7</v>
      </c>
      <c r="M52" s="197"/>
      <c r="N52" s="196">
        <v>8</v>
      </c>
      <c r="O52" s="196"/>
      <c r="P52" s="196">
        <v>9</v>
      </c>
      <c r="Q52" s="196"/>
      <c r="R52" s="96"/>
    </row>
    <row r="53" spans="2:18" ht="21" customHeight="1" x14ac:dyDescent="0.3">
      <c r="B53" s="95"/>
      <c r="C53" s="194" t="s">
        <v>100</v>
      </c>
      <c r="D53" s="194"/>
      <c r="E53" s="194"/>
      <c r="F53" s="111">
        <v>5</v>
      </c>
      <c r="G53" s="197">
        <v>6</v>
      </c>
      <c r="H53" s="197"/>
      <c r="I53" s="197">
        <v>7</v>
      </c>
      <c r="J53" s="197"/>
      <c r="K53" s="197"/>
      <c r="L53" s="196">
        <v>8</v>
      </c>
      <c r="M53" s="196"/>
      <c r="N53" s="196">
        <v>9</v>
      </c>
      <c r="O53" s="196"/>
      <c r="P53" s="196">
        <v>10</v>
      </c>
      <c r="Q53" s="196"/>
      <c r="R53" s="96"/>
    </row>
    <row r="54" spans="2:18" ht="15.75" customHeight="1" x14ac:dyDescent="0.3">
      <c r="B54" s="112"/>
      <c r="C54" s="113"/>
      <c r="D54" s="113"/>
      <c r="E54" s="113"/>
      <c r="F54" s="113"/>
      <c r="G54" s="113"/>
      <c r="H54" s="113"/>
      <c r="I54" s="113"/>
      <c r="J54" s="113"/>
      <c r="K54" s="113"/>
      <c r="L54" s="113"/>
      <c r="M54" s="113"/>
      <c r="N54" s="113"/>
      <c r="O54" s="113"/>
      <c r="P54" s="113"/>
      <c r="Q54" s="113"/>
      <c r="R54" s="114"/>
    </row>
  </sheetData>
  <mergeCells count="130">
    <mergeCell ref="C53:E53"/>
    <mergeCell ref="G53:H53"/>
    <mergeCell ref="I53:K53"/>
    <mergeCell ref="L53:M53"/>
    <mergeCell ref="N53:O53"/>
    <mergeCell ref="P53:Q53"/>
    <mergeCell ref="C51:E51"/>
    <mergeCell ref="G51:H51"/>
    <mergeCell ref="I51:K51"/>
    <mergeCell ref="L51:M51"/>
    <mergeCell ref="N51:O51"/>
    <mergeCell ref="P51:Q51"/>
    <mergeCell ref="C52:E52"/>
    <mergeCell ref="G52:H52"/>
    <mergeCell ref="I52:K52"/>
    <mergeCell ref="L52:M52"/>
    <mergeCell ref="N52:O52"/>
    <mergeCell ref="P52:Q52"/>
    <mergeCell ref="C49:E49"/>
    <mergeCell ref="G49:H49"/>
    <mergeCell ref="I49:K49"/>
    <mergeCell ref="L49:M49"/>
    <mergeCell ref="N49:O49"/>
    <mergeCell ref="P49:Q49"/>
    <mergeCell ref="C50:E50"/>
    <mergeCell ref="G50:H50"/>
    <mergeCell ref="I50:K50"/>
    <mergeCell ref="L50:M50"/>
    <mergeCell ref="N50:O50"/>
    <mergeCell ref="P50:Q50"/>
    <mergeCell ref="C47:E48"/>
    <mergeCell ref="F47:F48"/>
    <mergeCell ref="G47:H47"/>
    <mergeCell ref="I47:K47"/>
    <mergeCell ref="L47:M47"/>
    <mergeCell ref="N47:O47"/>
    <mergeCell ref="P47:Q47"/>
    <mergeCell ref="G48:H48"/>
    <mergeCell ref="I48:K48"/>
    <mergeCell ref="L48:M48"/>
    <mergeCell ref="N48:O48"/>
    <mergeCell ref="P48:Q48"/>
    <mergeCell ref="N42:O42"/>
    <mergeCell ref="C44:Q44"/>
    <mergeCell ref="C45:F45"/>
    <mergeCell ref="G45:H45"/>
    <mergeCell ref="I45:K45"/>
    <mergeCell ref="L45:M45"/>
    <mergeCell ref="N45:O45"/>
    <mergeCell ref="P45:Q45"/>
    <mergeCell ref="C46:F46"/>
    <mergeCell ref="G46:H46"/>
    <mergeCell ref="I46:K46"/>
    <mergeCell ref="L46:M46"/>
    <mergeCell ref="N46:O46"/>
    <mergeCell ref="P46:Q46"/>
    <mergeCell ref="B37:B42"/>
    <mergeCell ref="C37:E37"/>
    <mergeCell ref="H37:I37"/>
    <mergeCell ref="J37:K37"/>
    <mergeCell ref="N37:P37"/>
    <mergeCell ref="C38:E38"/>
    <mergeCell ref="H38:I38"/>
    <mergeCell ref="J38:K38"/>
    <mergeCell ref="N38:O38"/>
    <mergeCell ref="C39:E39"/>
    <mergeCell ref="H39:I39"/>
    <mergeCell ref="J39:K39"/>
    <mergeCell ref="N39:O39"/>
    <mergeCell ref="C40:E40"/>
    <mergeCell ref="H40:I40"/>
    <mergeCell ref="J40:K40"/>
    <mergeCell ref="N40:O40"/>
    <mergeCell ref="C41:E41"/>
    <mergeCell ref="H41:I41"/>
    <mergeCell ref="J41:K41"/>
    <mergeCell ref="N41:O41"/>
    <mergeCell ref="C42:E42"/>
    <mergeCell ref="H42:I42"/>
    <mergeCell ref="J42:K42"/>
    <mergeCell ref="C31:F31"/>
    <mergeCell ref="G31:H31"/>
    <mergeCell ref="C32:F32"/>
    <mergeCell ref="G32:H32"/>
    <mergeCell ref="C33:F33"/>
    <mergeCell ref="G33:H33"/>
    <mergeCell ref="C34:F34"/>
    <mergeCell ref="G34:H34"/>
    <mergeCell ref="C36:F36"/>
    <mergeCell ref="H36:K36"/>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L16:L34">
    <cfRule type="cellIs" dxfId="16" priority="6" operator="equal">
      <formula>"EXTREMO"</formula>
    </cfRule>
    <cfRule type="cellIs" dxfId="15" priority="7" operator="equal">
      <formula>"ALTO"</formula>
    </cfRule>
    <cfRule type="cellIs" dxfId="14" priority="8" operator="equal">
      <formula>"MEDIO"</formula>
    </cfRule>
    <cfRule type="cellIs" dxfId="13" priority="9" operator="equal">
      <formula>"BAJO"</formula>
    </cfRule>
  </conditionalFormatting>
  <conditionalFormatting sqref="M30:N32">
    <cfRule type="expression" dxfId="12" priority="3">
      <formula>"""bajo"""</formula>
    </cfRule>
  </conditionalFormatting>
  <conditionalFormatting sqref="M16:Q16 J16:K34 O17:Q21 M17:M24 O22:O24 Q22:Q24 Q26:Q28 M26:M29 O26:O32">
    <cfRule type="expression" dxfId="11" priority="10">
      <formula>"""bajo"""</formula>
    </cfRule>
  </conditionalFormatting>
  <conditionalFormatting sqref="N17:N29 M33:P34">
    <cfRule type="expression" dxfId="10" priority="4">
      <formula>"""bajo"""</formula>
    </cfRule>
  </conditionalFormatting>
  <conditionalFormatting sqref="P28:P32">
    <cfRule type="expression" dxfId="9" priority="2">
      <formula>"""bajo"""</formula>
    </cfRule>
  </conditionalFormatting>
  <conditionalFormatting sqref="R16:R21">
    <cfRule type="expression" dxfId="8" priority="5">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57"/>
  <sheetViews>
    <sheetView showGridLines="0" tabSelected="1" topLeftCell="B17" zoomScale="50" zoomScaleNormal="50" zoomScalePageLayoutView="25" workbookViewId="0">
      <selection activeCell="S12" sqref="S12"/>
    </sheetView>
  </sheetViews>
  <sheetFormatPr baseColWidth="10" defaultColWidth="11.44140625" defaultRowHeight="13.8" x14ac:dyDescent="0.25"/>
  <cols>
    <col min="1" max="1" width="4.44140625" style="115" customWidth="1"/>
    <col min="2" max="2" width="24.44140625" style="115" customWidth="1"/>
    <col min="3" max="3" width="32.109375" style="115" customWidth="1"/>
    <col min="4" max="4" width="10.109375" style="115" customWidth="1"/>
    <col min="5" max="5" width="14.44140625" style="115" customWidth="1"/>
    <col min="6" max="6" width="5.88671875" style="115" customWidth="1"/>
    <col min="7" max="7" width="28.109375" style="115" customWidth="1"/>
    <col min="8" max="8" width="5.109375" style="115" customWidth="1"/>
    <col min="9" max="9" width="10.5546875" style="115" customWidth="1"/>
    <col min="10" max="10" width="11.88671875" style="115" customWidth="1"/>
    <col min="11" max="11" width="11.109375" style="115" customWidth="1"/>
    <col min="12" max="12" width="18.88671875" style="115" customWidth="1"/>
    <col min="13" max="13" width="5.44140625" style="115" customWidth="1"/>
    <col min="14" max="14" width="42.5546875" style="115" customWidth="1"/>
    <col min="15" max="15" width="5.5546875" style="115" customWidth="1"/>
    <col min="16" max="16" width="6.44140625" style="115" customWidth="1"/>
    <col min="17" max="17" width="8.44140625" style="115" customWidth="1"/>
    <col min="18" max="18" width="12.5546875" style="115" customWidth="1"/>
    <col min="19" max="19" width="18.5546875" style="115" customWidth="1"/>
    <col min="20" max="20" width="22.88671875" style="115" customWidth="1"/>
    <col min="21" max="21" width="29" style="115" customWidth="1"/>
    <col min="22" max="23" width="30.5546875" style="115" customWidth="1"/>
    <col min="24" max="24" width="28.5546875" style="115" customWidth="1"/>
    <col min="25" max="16384" width="11.44140625" style="115"/>
  </cols>
  <sheetData>
    <row r="1" spans="2:24" s="116" customFormat="1" x14ac:dyDescent="0.25">
      <c r="S1" s="117"/>
    </row>
    <row r="2" spans="2:24" s="116" customFormat="1" ht="54" customHeight="1" x14ac:dyDescent="0.25">
      <c r="B2" s="202"/>
      <c r="C2" s="142" t="s">
        <v>15</v>
      </c>
      <c r="D2" s="142"/>
      <c r="E2" s="142"/>
      <c r="F2" s="142"/>
      <c r="G2" s="142"/>
      <c r="H2" s="142"/>
      <c r="I2" s="142"/>
      <c r="J2" s="142"/>
      <c r="K2" s="142"/>
      <c r="L2" s="142"/>
      <c r="M2" s="142"/>
      <c r="N2" s="142"/>
      <c r="O2" s="142"/>
      <c r="P2" s="142"/>
      <c r="Q2" s="142"/>
      <c r="R2" s="142"/>
      <c r="S2" s="142"/>
      <c r="T2" s="142"/>
      <c r="U2" s="142"/>
      <c r="V2" s="142"/>
      <c r="W2" s="143" t="s">
        <v>1</v>
      </c>
      <c r="X2" s="143"/>
    </row>
    <row r="3" spans="2:24" s="116" customFormat="1" ht="31.5" customHeight="1" x14ac:dyDescent="0.25">
      <c r="B3" s="202"/>
      <c r="C3" s="142"/>
      <c r="D3" s="142"/>
      <c r="E3" s="142"/>
      <c r="F3" s="142"/>
      <c r="G3" s="142"/>
      <c r="H3" s="142"/>
      <c r="I3" s="142"/>
      <c r="J3" s="142"/>
      <c r="K3" s="142"/>
      <c r="L3" s="142"/>
      <c r="M3" s="142"/>
      <c r="N3" s="142"/>
      <c r="O3" s="142"/>
      <c r="P3" s="142"/>
      <c r="Q3" s="142"/>
      <c r="R3" s="142"/>
      <c r="S3" s="142"/>
      <c r="T3" s="142"/>
      <c r="U3" s="142"/>
      <c r="V3" s="142"/>
      <c r="W3" s="143"/>
      <c r="X3" s="143"/>
    </row>
    <row r="4" spans="2:24" s="116" customFormat="1" ht="47.25" customHeight="1" x14ac:dyDescent="0.25">
      <c r="B4" s="202"/>
      <c r="C4" s="142"/>
      <c r="D4" s="142"/>
      <c r="E4" s="142"/>
      <c r="F4" s="142"/>
      <c r="G4" s="142"/>
      <c r="H4" s="142"/>
      <c r="I4" s="142"/>
      <c r="J4" s="142"/>
      <c r="K4" s="142"/>
      <c r="L4" s="142"/>
      <c r="M4" s="142"/>
      <c r="N4" s="142"/>
      <c r="O4" s="142"/>
      <c r="P4" s="142"/>
      <c r="Q4" s="142"/>
      <c r="R4" s="142"/>
      <c r="S4" s="142"/>
      <c r="T4" s="142"/>
      <c r="U4" s="142"/>
      <c r="V4" s="142"/>
      <c r="W4" s="143"/>
      <c r="X4" s="143"/>
    </row>
    <row r="5" spans="2:24" s="116" customFormat="1" ht="32.25" customHeight="1" x14ac:dyDescent="0.25">
      <c r="B5" s="118"/>
      <c r="C5" s="118"/>
      <c r="D5" s="118"/>
      <c r="E5" s="118"/>
      <c r="F5" s="118"/>
      <c r="G5" s="118"/>
      <c r="H5" s="118"/>
      <c r="I5" s="118"/>
      <c r="J5" s="118"/>
      <c r="K5" s="118"/>
      <c r="L5" s="118"/>
      <c r="M5" s="118"/>
      <c r="N5" s="118"/>
      <c r="O5" s="118"/>
      <c r="P5" s="118"/>
      <c r="Q5" s="118"/>
      <c r="R5" s="118"/>
      <c r="S5" s="119"/>
      <c r="T5" s="118"/>
      <c r="U5" s="118"/>
      <c r="V5" s="118"/>
      <c r="W5" s="118"/>
      <c r="X5" s="118"/>
    </row>
    <row r="6" spans="2:24" ht="91.5" customHeight="1" x14ac:dyDescent="0.25">
      <c r="B6" s="203" t="str">
        <f>+EVALUACION!B6</f>
        <v>Objeto Contractual: “ADQUIRIR LOS ELEMENTOS Y/O INSUMOS NECESARIOS PARA FORTALECER LA CASA DE LA JUSTICIA DE LA LOCALIDAD DE CHAPINERO, EN EL MARCO DEL PDL, PARA LA VIGENCIA 2026.”</v>
      </c>
      <c r="C6" s="203"/>
      <c r="D6" s="203"/>
      <c r="E6" s="203"/>
      <c r="F6" s="203"/>
      <c r="G6" s="203"/>
      <c r="H6" s="203"/>
      <c r="I6" s="203"/>
      <c r="J6" s="203"/>
      <c r="K6" s="203"/>
      <c r="L6" s="203"/>
      <c r="M6" s="203"/>
      <c r="N6" s="203"/>
      <c r="O6" s="203"/>
      <c r="P6" s="203"/>
      <c r="Q6" s="203"/>
      <c r="R6" s="203"/>
      <c r="S6" s="203"/>
      <c r="T6" s="203"/>
      <c r="U6" s="203"/>
      <c r="V6" s="203"/>
      <c r="W6" s="203"/>
      <c r="X6" s="203"/>
    </row>
    <row r="7" spans="2:24" ht="26.25" customHeight="1" x14ac:dyDescent="0.25">
      <c r="B7" s="204" t="s">
        <v>181</v>
      </c>
      <c r="C7" s="204"/>
      <c r="D7" s="204"/>
      <c r="E7" s="204"/>
      <c r="F7" s="204"/>
      <c r="G7" s="204"/>
      <c r="H7" s="204"/>
      <c r="I7" s="204"/>
      <c r="J7" s="204"/>
      <c r="K7" s="204"/>
      <c r="L7" s="204"/>
      <c r="M7" s="204"/>
      <c r="N7" s="204"/>
      <c r="O7" s="204"/>
      <c r="P7" s="204"/>
      <c r="Q7" s="204"/>
      <c r="R7" s="204"/>
      <c r="S7" s="204"/>
      <c r="T7" s="204"/>
      <c r="U7" s="204"/>
      <c r="V7" s="204"/>
      <c r="W7" s="204"/>
      <c r="X7" s="204"/>
    </row>
    <row r="8" spans="2:24" ht="20.25" customHeight="1" x14ac:dyDescent="0.25">
      <c r="B8" s="204"/>
      <c r="C8" s="204"/>
      <c r="D8" s="204"/>
      <c r="E8" s="204"/>
      <c r="F8" s="204"/>
      <c r="G8" s="204"/>
      <c r="H8" s="204"/>
      <c r="I8" s="204"/>
      <c r="J8" s="204"/>
      <c r="K8" s="204"/>
      <c r="L8" s="204"/>
      <c r="M8" s="204"/>
      <c r="N8" s="204"/>
      <c r="O8" s="204"/>
      <c r="P8" s="204"/>
      <c r="Q8" s="204"/>
      <c r="R8" s="204"/>
      <c r="S8" s="204"/>
      <c r="T8" s="204"/>
      <c r="U8" s="204"/>
      <c r="V8" s="204"/>
      <c r="W8" s="204"/>
      <c r="X8" s="204"/>
    </row>
    <row r="9" spans="2:24" ht="24.75" customHeight="1" x14ac:dyDescent="0.25">
      <c r="B9" s="205"/>
      <c r="C9" s="205"/>
      <c r="D9" s="205"/>
      <c r="E9" s="205"/>
      <c r="F9" s="205"/>
      <c r="G9" s="205"/>
      <c r="H9" s="205"/>
      <c r="I9" s="205"/>
      <c r="J9" s="205"/>
      <c r="K9" s="205"/>
      <c r="L9" s="205"/>
      <c r="M9" s="205"/>
      <c r="N9" s="205"/>
      <c r="O9" s="205"/>
      <c r="P9" s="205"/>
      <c r="Q9" s="205"/>
      <c r="R9" s="205"/>
      <c r="X9" s="120"/>
    </row>
    <row r="10" spans="2:24" ht="106.5" customHeight="1" x14ac:dyDescent="0.25">
      <c r="B10" s="121" t="s">
        <v>182</v>
      </c>
      <c r="C10" s="121" t="s">
        <v>65</v>
      </c>
      <c r="D10" s="122" t="s">
        <v>183</v>
      </c>
      <c r="E10" s="122" t="s">
        <v>184</v>
      </c>
      <c r="F10" s="122" t="s">
        <v>185</v>
      </c>
      <c r="G10" s="121" t="s">
        <v>66</v>
      </c>
      <c r="H10" s="122" t="s">
        <v>88</v>
      </c>
      <c r="I10" s="122" t="s">
        <v>68</v>
      </c>
      <c r="J10" s="122" t="s">
        <v>186</v>
      </c>
      <c r="K10" s="122" t="s">
        <v>70</v>
      </c>
      <c r="L10" s="122" t="s">
        <v>187</v>
      </c>
      <c r="M10" s="121" t="s">
        <v>188</v>
      </c>
      <c r="N10" s="121" t="s">
        <v>128</v>
      </c>
      <c r="O10" s="122" t="s">
        <v>88</v>
      </c>
      <c r="P10" s="122" t="s">
        <v>68</v>
      </c>
      <c r="Q10" s="122" t="s">
        <v>186</v>
      </c>
      <c r="R10" s="122" t="s">
        <v>70</v>
      </c>
      <c r="S10" s="121" t="s">
        <v>129</v>
      </c>
      <c r="T10" s="121" t="s">
        <v>130</v>
      </c>
      <c r="U10" s="121" t="s">
        <v>131</v>
      </c>
      <c r="V10" s="121" t="s">
        <v>132</v>
      </c>
      <c r="W10" s="121" t="s">
        <v>189</v>
      </c>
      <c r="X10" s="121" t="s">
        <v>134</v>
      </c>
    </row>
    <row r="11" spans="2:24" ht="106.5" customHeight="1" x14ac:dyDescent="0.25">
      <c r="B11" s="4">
        <v>1</v>
      </c>
      <c r="C11" s="4" t="str">
        <f>+'EVALUACION CON CONTROLES'!C16:F16</f>
        <v>Inadecuada escogencia de la modalidad de contratación</v>
      </c>
      <c r="D11" s="123" t="str">
        <f>+'EVALUACION CON CONTROLES'!B16</f>
        <v>PLANEACIÓN</v>
      </c>
      <c r="E11" s="123" t="str">
        <f>IFERROR(VLOOKUP(C11,'IDENTIFICACION Y ANALISIS'!$B$19:$F$41,3,FALSE()),"")</f>
        <v>Estatal</v>
      </c>
      <c r="F11" s="123" t="str">
        <f>IFERROR(VLOOKUP(C11,'IDENTIFICACION Y ANALISIS'!$B$19:$F$41,4,FALSE()),"")</f>
        <v>Interno</v>
      </c>
      <c r="G11" s="4" t="str">
        <f>+EVALUACION!H17</f>
        <v>Declaratoria de desierto del proceso de contratación</v>
      </c>
      <c r="H11" s="4">
        <f>+EVALUACION!I17</f>
        <v>1</v>
      </c>
      <c r="I11" s="4">
        <f>+EVALUACION!J17</f>
        <v>1</v>
      </c>
      <c r="J11" s="4">
        <f>+EVALUACION!K17</f>
        <v>2</v>
      </c>
      <c r="K11" s="123" t="str">
        <f>+EVALUACION!L17</f>
        <v>BAJO</v>
      </c>
      <c r="L11" s="4" t="s">
        <v>190</v>
      </c>
      <c r="M11" s="123">
        <v>100</v>
      </c>
      <c r="N11" s="4" t="str">
        <f>+'EVALUACION CON CONTROLES'!G16</f>
        <v>Revisión previa del proceso por parte del equipo de contratacipon y del Comité de Contratación de la entidad.</v>
      </c>
      <c r="O11" s="4">
        <f>+'EVALUACION CON CONTROLES'!I16</f>
        <v>1</v>
      </c>
      <c r="P11" s="4">
        <f>+'EVALUACION CON CONTROLES'!J16</f>
        <v>1</v>
      </c>
      <c r="Q11" s="4">
        <f>+'EVALUACION CON CONTROLES'!K16</f>
        <v>2</v>
      </c>
      <c r="R11" s="123" t="str">
        <f>+'EVALUACION CON CONTROLES'!L16</f>
        <v>BAJO</v>
      </c>
      <c r="S11" s="4" t="str">
        <f>+'EVALUACION CON CONTROLES'!M16</f>
        <v>NO</v>
      </c>
      <c r="T11" s="4" t="str">
        <f>+'EVALUACION CON CONTROLES'!N16</f>
        <v>FDLCH</v>
      </c>
      <c r="U11" s="4" t="str">
        <f>+'EVALUACION CON CONTROLES'!O16</f>
        <v>Desde la etapa de contrucción del proceso contractual</v>
      </c>
      <c r="V11" s="4" t="str">
        <f>+'EVALUACION CON CONTROLES'!P16</f>
        <v>Cuando se ha aprobado por parte del Comité de Contratación de la enridad.</v>
      </c>
      <c r="W11" s="4" t="str">
        <f>+'EVALUACION CON CONTROLES'!Q16</f>
        <v>Análisis de los motivos que dieron lugar a la declaratoria de desierta. Revisión y respuesta a las observaciones presentadas.</v>
      </c>
      <c r="X11" s="4" t="str">
        <f>+'EVALUACION CON CONTROLES'!R16</f>
        <v>Permanente durante la etapa precontractual</v>
      </c>
    </row>
    <row r="12" spans="2:24" ht="106.5" customHeight="1" x14ac:dyDescent="0.25">
      <c r="B12" s="4">
        <v>2</v>
      </c>
      <c r="C12" s="4" t="str">
        <f>+'EVALUACION CON CONTROLES'!C17:F17</f>
        <v>Inadecuado análisis  económico estimativo del valor del contrato</v>
      </c>
      <c r="D12" s="123" t="str">
        <f>+'EVALUACION CON CONTROLES'!B17</f>
        <v>PLANEACIÓN</v>
      </c>
      <c r="E12" s="123" t="str">
        <f>IFERROR(VLOOKUP(C12,'IDENTIFICACION Y ANALISIS'!$B$19:$F$41,3,FALSE()),"")</f>
        <v>Estatal</v>
      </c>
      <c r="F12" s="123" t="str">
        <f>IFERROR(VLOOKUP(C12,'IDENTIFICACION Y ANALISIS'!$B$19:$F$41,4,FALSE()),"")</f>
        <v>Interno</v>
      </c>
      <c r="G12" s="4" t="str">
        <f>+EVALUACION!H18</f>
        <v>Atraso en el cronograma del proceso</v>
      </c>
      <c r="H12" s="4">
        <f>+EVALUACION!I18</f>
        <v>1</v>
      </c>
      <c r="I12" s="4">
        <f>+EVALUACION!J18</f>
        <v>3</v>
      </c>
      <c r="J12" s="4">
        <f>+EVALUACION!K18</f>
        <v>4</v>
      </c>
      <c r="K12" s="123" t="str">
        <f>+EVALUACION!L18</f>
        <v>BAJO</v>
      </c>
      <c r="L12" s="4" t="s">
        <v>190</v>
      </c>
      <c r="M12" s="123">
        <v>100</v>
      </c>
      <c r="N12" s="4" t="str">
        <f>+'EVALUACION CON CONTROLES'!G17</f>
        <v>Revisión y ajustes a los procesos de costeo y cotización del proceso verificando que los mismos subsanen las falencias encontradas</v>
      </c>
      <c r="O12" s="4">
        <f>+'EVALUACION CON CONTROLES'!I17</f>
        <v>1</v>
      </c>
      <c r="P12" s="4">
        <f>+'EVALUACION CON CONTROLES'!J17</f>
        <v>1</v>
      </c>
      <c r="Q12" s="4">
        <f>+'EVALUACION CON CONTROLES'!K17</f>
        <v>2</v>
      </c>
      <c r="R12" s="123" t="str">
        <f>+'EVALUACION CON CONTROLES'!L17</f>
        <v>BAJO</v>
      </c>
      <c r="S12" s="4" t="str">
        <f>+'EVALUACION CON CONTROLES'!M17</f>
        <v>SI</v>
      </c>
      <c r="T12" s="4" t="str">
        <f>+'EVALUACION CON CONTROLES'!N17</f>
        <v>FDLCH</v>
      </c>
      <c r="U12" s="4" t="str">
        <f>+'EVALUACION CON CONTROLES'!O17</f>
        <v>Desde la etapa de contrucción del proceso contractual</v>
      </c>
      <c r="V12" s="4" t="str">
        <f>+'EVALUACION CON CONTROLES'!P17</f>
        <v>Cuando se ha aprobado por parte del Comité de Contratación de la enridad.</v>
      </c>
      <c r="W12" s="4" t="str">
        <f>+'EVALUACION CON CONTROLES'!Q17</f>
        <v>Análisis de los motivos que dieron lugar a la declaratoria de desierta. Revisión y respuesta a las observaciones presentadas.</v>
      </c>
      <c r="X12" s="4" t="str">
        <f>+'EVALUACION CON CONTROLES'!R17</f>
        <v>Permanente durante la etapa precontractual</v>
      </c>
    </row>
    <row r="13" spans="2:24" ht="106.5" customHeight="1" x14ac:dyDescent="0.25">
      <c r="B13" s="4">
        <v>3</v>
      </c>
      <c r="C13" s="4" t="str">
        <f>+'EVALUACION CON CONTROLES'!C18:F18</f>
        <v>Inadecuada elaboración de estudios y diseños</v>
      </c>
      <c r="D13" s="123" t="str">
        <f>+'EVALUACION CON CONTROLES'!B18</f>
        <v>PLANEACIÓN</v>
      </c>
      <c r="E13" s="123" t="str">
        <f>IFERROR(VLOOKUP(C13,'IDENTIFICACION Y ANALISIS'!$B$19:$F$41,3,FALSE()),"")</f>
        <v>Especifico</v>
      </c>
      <c r="F13" s="123" t="str">
        <f>IFERROR(VLOOKUP(C13,'IDENTIFICACION Y ANALISIS'!$B$19:$F$41,4,FALSE()),"")</f>
        <v>Interno</v>
      </c>
      <c r="G13" s="4" t="str">
        <f>+EVALUACION!H19</f>
        <v>Atraso en el cronograma del proceso</v>
      </c>
      <c r="H13" s="4">
        <f>+EVALUACION!I19</f>
        <v>1</v>
      </c>
      <c r="I13" s="4">
        <f>+EVALUACION!J19</f>
        <v>3</v>
      </c>
      <c r="J13" s="4">
        <f>+EVALUACION!K19</f>
        <v>4</v>
      </c>
      <c r="K13" s="123" t="str">
        <f>+EVALUACION!L19</f>
        <v>BAJO</v>
      </c>
      <c r="L13" s="4" t="s">
        <v>190</v>
      </c>
      <c r="M13" s="123">
        <v>100</v>
      </c>
      <c r="N13" s="4" t="str">
        <f>+'EVALUACION CON CONTROLES'!G18</f>
        <v>Revisión de las condiciones jurídicas, técnicas, financieras y operacionales habilitantes y revisión posterior de la invitacion para verificar que las mismas sean claras, precisas y no induzcan a error.</v>
      </c>
      <c r="O13" s="4">
        <f>+'EVALUACION CON CONTROLES'!I18</f>
        <v>1</v>
      </c>
      <c r="P13" s="4">
        <f>+'EVALUACION CON CONTROLES'!J18</f>
        <v>1</v>
      </c>
      <c r="Q13" s="4">
        <f>+'EVALUACION CON CONTROLES'!K18</f>
        <v>2</v>
      </c>
      <c r="R13" s="123" t="str">
        <f>+'EVALUACION CON CONTROLES'!L18</f>
        <v>BAJO</v>
      </c>
      <c r="S13" s="4" t="str">
        <f>+'EVALUACION CON CONTROLES'!M18</f>
        <v>NO</v>
      </c>
      <c r="T13" s="4" t="str">
        <f>+'EVALUACION CON CONTROLES'!N18</f>
        <v>FDLCH</v>
      </c>
      <c r="U13" s="4" t="str">
        <f>+'EVALUACION CON CONTROLES'!O18</f>
        <v>Desde la etapa de contrucción del proceso contractual</v>
      </c>
      <c r="V13" s="4" t="str">
        <f>+'EVALUACION CON CONTROLES'!P18</f>
        <v>Cuando se ha aprobado por parte del Comité de Contratación de la enridad.</v>
      </c>
      <c r="W13" s="4" t="str">
        <f>+'EVALUACION CON CONTROLES'!Q18</f>
        <v>Análisis de los motivos que dieron lugar a la declaratoria de desierta. Revisión y respuesta a las observaciones presentadas.</v>
      </c>
      <c r="X13" s="4" t="str">
        <f>+'EVALUACION CON CONTROLES'!R18</f>
        <v>Permanente durante la etapa precontractual</v>
      </c>
    </row>
    <row r="14" spans="2:24" ht="106.5" customHeight="1" x14ac:dyDescent="0.25">
      <c r="B14" s="4">
        <v>4</v>
      </c>
      <c r="C14" s="4" t="str">
        <f>+'EVALUACION CON CONTROLES'!C19:F19</f>
        <v xml:space="preserve">Falta de profundidad en el estudio de sector no identificandose claramente aspectos de oferta y demanda </v>
      </c>
      <c r="D14" s="123" t="str">
        <f>+'EVALUACION CON CONTROLES'!B19</f>
        <v>PLANEACIÓN</v>
      </c>
      <c r="E14" s="123" t="str">
        <f>IFERROR(VLOOKUP(C14,'IDENTIFICACION Y ANALISIS'!$B$19:$F$41,3,FALSE()),"")</f>
        <v>Especifico</v>
      </c>
      <c r="F14" s="123" t="str">
        <f>IFERROR(VLOOKUP(C14,'IDENTIFICACION Y ANALISIS'!$B$19:$F$41,4,FALSE()),"")</f>
        <v>Interno</v>
      </c>
      <c r="G14" s="4" t="str">
        <f>+EVALUACION!H20</f>
        <v>Adquisición de bienes sin cumplir con los requisitos minimos señalados</v>
      </c>
      <c r="H14" s="4">
        <f>+EVALUACION!I20</f>
        <v>2</v>
      </c>
      <c r="I14" s="4">
        <f>+EVALUACION!J20</f>
        <v>3</v>
      </c>
      <c r="J14" s="4">
        <f>+EVALUACION!K20</f>
        <v>5</v>
      </c>
      <c r="K14" s="123" t="str">
        <f>+EVALUACION!L20</f>
        <v>MEDIO</v>
      </c>
      <c r="L14" s="4" t="s">
        <v>190</v>
      </c>
      <c r="M14" s="123">
        <v>100</v>
      </c>
      <c r="N14" s="4" t="str">
        <f>+'EVALUACION CON CONTROLES'!G19</f>
        <v>Revisión y ajuste que permita establecer que el documento cumple con las condiciones técnicas, juridicas y financieras adecuadas para continuar el proceso de contratación previsto.</v>
      </c>
      <c r="O14" s="4">
        <f>+'EVALUACION CON CONTROLES'!I19</f>
        <v>2</v>
      </c>
      <c r="P14" s="4">
        <f>+'EVALUACION CON CONTROLES'!J19</f>
        <v>1</v>
      </c>
      <c r="Q14" s="4">
        <f>+'EVALUACION CON CONTROLES'!K19</f>
        <v>3</v>
      </c>
      <c r="R14" s="123" t="str">
        <f>+'EVALUACION CON CONTROLES'!L19</f>
        <v>BAJO</v>
      </c>
      <c r="S14" s="4" t="str">
        <f>+'EVALUACION CON CONTROLES'!M19</f>
        <v>NO</v>
      </c>
      <c r="T14" s="4" t="str">
        <f>+'EVALUACION CON CONTROLES'!N19</f>
        <v>FDLCH</v>
      </c>
      <c r="U14" s="4" t="str">
        <f>+'EVALUACION CON CONTROLES'!O19</f>
        <v>Desde la etapa de contrucción del proceso contractual</v>
      </c>
      <c r="V14" s="4" t="str">
        <f>+'EVALUACION CON CONTROLES'!P19</f>
        <v>Cuando se ha aprobado por parte del Comité de Contratación de la enridad.</v>
      </c>
      <c r="W14" s="4" t="str">
        <f>+'EVALUACION CON CONTROLES'!Q19</f>
        <v>Análisis de los motivos que dieron lugar a la declaratoria de desierta. Revisión y respuesta a las observaciones presentadas.</v>
      </c>
      <c r="X14" s="4" t="str">
        <f>+'EVALUACION CON CONTROLES'!R19</f>
        <v>Permanente durante la etapa precontractual</v>
      </c>
    </row>
    <row r="15" spans="2:24" ht="106.5" customHeight="1" x14ac:dyDescent="0.25">
      <c r="B15" s="4">
        <v>5</v>
      </c>
      <c r="C15" s="4" t="str">
        <f>+'EVALUACION CON CONTROLES'!C20:F20</f>
        <v>Inadecuada identificación de las condiciones contractuales</v>
      </c>
      <c r="D15" s="123" t="str">
        <f>+'EVALUACION CON CONTROLES'!B20</f>
        <v>PLANEACIÓN</v>
      </c>
      <c r="E15" s="123" t="str">
        <f>IFERROR(VLOOKUP(C15,'IDENTIFICACION Y ANALISIS'!$B$19:$F$41,3,FALSE()),"")</f>
        <v>Especifico</v>
      </c>
      <c r="F15" s="123" t="str">
        <f>IFERROR(VLOOKUP(C15,'IDENTIFICACION Y ANALISIS'!$B$19:$F$41,4,FALSE()),"")</f>
        <v>Interno</v>
      </c>
      <c r="G15" s="4" t="str">
        <f>+EVALUACION!H21</f>
        <v>Ofrecimiento de bienes y/o servicios sin las condiciones minimas de calidad.</v>
      </c>
      <c r="H15" s="4">
        <f>+EVALUACION!I21</f>
        <v>1</v>
      </c>
      <c r="I15" s="4">
        <f>+EVALUACION!J21</f>
        <v>3</v>
      </c>
      <c r="J15" s="4">
        <f>+EVALUACION!K21</f>
        <v>4</v>
      </c>
      <c r="K15" s="123" t="str">
        <f>+EVALUACION!L21</f>
        <v>BAJO</v>
      </c>
      <c r="L15" s="4" t="s">
        <v>190</v>
      </c>
      <c r="M15" s="123">
        <v>100</v>
      </c>
      <c r="N15" s="4" t="str">
        <f>+'EVALUACION CON CONTROLES'!G20</f>
        <v>Revisión y ajuste que permita establecer que el documento cumple con las condiciones técnicas, juridicas y financieras adecuadas para continuar el proceso de contratación previsto.</v>
      </c>
      <c r="O15" s="4">
        <f>+'EVALUACION CON CONTROLES'!I20</f>
        <v>1</v>
      </c>
      <c r="P15" s="4">
        <f>+'EVALUACION CON CONTROLES'!J20</f>
        <v>3</v>
      </c>
      <c r="Q15" s="4">
        <f>+'EVALUACION CON CONTROLES'!K20</f>
        <v>4</v>
      </c>
      <c r="R15" s="123" t="str">
        <f>+'EVALUACION CON CONTROLES'!L20</f>
        <v>BAJO</v>
      </c>
      <c r="S15" s="4" t="str">
        <f>+'EVALUACION CON CONTROLES'!M20</f>
        <v>NO</v>
      </c>
      <c r="T15" s="4" t="str">
        <f>+'EVALUACION CON CONTROLES'!N20</f>
        <v>FDLCH</v>
      </c>
      <c r="U15" s="4" t="str">
        <f>+'EVALUACION CON CONTROLES'!O20</f>
        <v>Desde la etapa de contrucción del proceso contractual</v>
      </c>
      <c r="V15" s="4" t="str">
        <f>+'EVALUACION CON CONTROLES'!P20</f>
        <v>Cuando se ha aprobado por parte del Comité de Contratación de la enridad.</v>
      </c>
      <c r="W15" s="4" t="str">
        <f>+'EVALUACION CON CONTROLES'!Q20</f>
        <v>Análisis de los motivos que dieron lugar a la declaratoria de desierta. Revisión y respuesta a las observaciones presentadas.</v>
      </c>
      <c r="X15" s="4" t="str">
        <f>+'EVALUACION CON CONTROLES'!R20</f>
        <v>Permanente durante la etapa precontractual</v>
      </c>
    </row>
    <row r="16" spans="2:24" ht="106.5" customHeight="1" x14ac:dyDescent="0.25">
      <c r="B16" s="124">
        <v>6</v>
      </c>
      <c r="C16" s="124" t="str">
        <f>+'EVALUACION CON CONTROLES'!C21:F21</f>
        <v>Apertura de procesos sin disponibilidad  presupuestal</v>
      </c>
      <c r="D16" s="125" t="str">
        <f>+'EVALUACION CON CONTROLES'!B21</f>
        <v>PLANEACIÓN</v>
      </c>
      <c r="E16" s="125" t="str">
        <f>IFERROR(VLOOKUP(C16,'IDENTIFICACION Y ANALISIS'!$B$19:$F$41,3,FALSE()),"")</f>
        <v>Estatal</v>
      </c>
      <c r="F16" s="125" t="str">
        <f>IFERROR(VLOOKUP(C16,'IDENTIFICACION Y ANALISIS'!$B$19:$F$41,4,FALSE()),"")</f>
        <v>Interno</v>
      </c>
      <c r="G16" s="124" t="str">
        <f>+EVALUACION!H22</f>
        <v>Declaratoria de desierto del proceso de contratación</v>
      </c>
      <c r="H16" s="124">
        <f>+EVALUACION!I22</f>
        <v>1</v>
      </c>
      <c r="I16" s="124">
        <f>+EVALUACION!J22</f>
        <v>3</v>
      </c>
      <c r="J16" s="124">
        <f>+EVALUACION!K22</f>
        <v>4</v>
      </c>
      <c r="K16" s="125" t="str">
        <f>+EVALUACION!L22</f>
        <v>BAJO</v>
      </c>
      <c r="L16" s="4" t="s">
        <v>190</v>
      </c>
      <c r="M16" s="125">
        <v>100</v>
      </c>
      <c r="N16" s="124" t="str">
        <f>+'EVALUACION CON CONTROLES'!G21</f>
        <v>Expedición del documento de disponibilidad presupuestal en los tiempos y etapas previstas en el cronograma</v>
      </c>
      <c r="O16" s="124">
        <f>+'EVALUACION CON CONTROLES'!I21</f>
        <v>1</v>
      </c>
      <c r="P16" s="124">
        <f>+'EVALUACION CON CONTROLES'!J21</f>
        <v>3</v>
      </c>
      <c r="Q16" s="124">
        <f>+'EVALUACION CON CONTROLES'!K21</f>
        <v>4</v>
      </c>
      <c r="R16" s="125" t="str">
        <f>+'EVALUACION CON CONTROLES'!L21</f>
        <v>BAJO</v>
      </c>
      <c r="S16" s="124" t="str">
        <f>+'EVALUACION CON CONTROLES'!M21</f>
        <v>NO</v>
      </c>
      <c r="T16" s="124" t="str">
        <f>+'EVALUACION CON CONTROLES'!N21</f>
        <v>FDLCH</v>
      </c>
      <c r="U16" s="124" t="str">
        <f>+'EVALUACION CON CONTROLES'!O21</f>
        <v>Desde la etapa de contrucción del proceso contractual</v>
      </c>
      <c r="V16" s="124" t="str">
        <f>+'EVALUACION CON CONTROLES'!P21</f>
        <v>Hasta el cargue del proceso definitivo en la paltaforma SECOP II</v>
      </c>
      <c r="W16" s="124" t="str">
        <f>+'EVALUACION CON CONTROLES'!Q21</f>
        <v>Análisis de los motivos que dieron lugar a la declaratoria de desierta. Revisión y respuesta a las observaciones presentadas.</v>
      </c>
      <c r="X16" s="124" t="str">
        <f>+'EVALUACION CON CONTROLES'!R21</f>
        <v>Permanente durante la etapa precontractual</v>
      </c>
    </row>
    <row r="17" spans="2:24" ht="106.5" customHeight="1" x14ac:dyDescent="0.25">
      <c r="B17" s="126">
        <v>7</v>
      </c>
      <c r="C17" s="126" t="str">
        <f>+'EVALUACION CON CONTROLES'!C22:F22</f>
        <v>Selección  de  contratista que no cuente con la capacidad financiera y/o técnica y/o jurídicas necesarias parala ejecución del contrato.</v>
      </c>
      <c r="D17" s="127" t="str">
        <f>+'EVALUACION CON CONTROLES'!B22</f>
        <v>SELECCIÓN</v>
      </c>
      <c r="E17" s="127" t="str">
        <f>IFERROR(VLOOKUP(C17,'IDENTIFICACION Y ANALISIS'!$B$19:$F$41,3,FALSE()),"")</f>
        <v>General</v>
      </c>
      <c r="F17" s="127" t="str">
        <f>IFERROR(VLOOKUP(C17,'IDENTIFICACION Y ANALISIS'!$B$19:$F$41,4,FALSE()),"")</f>
        <v>Interno</v>
      </c>
      <c r="G17" s="126" t="str">
        <f>+EVALUACION!H23</f>
        <v>-Investigaciones disciplinarias, fiscales y penales.
-Demandas.
-Pone en riesgo la adecuada ejecución del contrato.
-  sanciones  disciplinarias,  fiscales  y/o penales.</v>
      </c>
      <c r="H17" s="126">
        <f>+EVALUACION!I23</f>
        <v>1</v>
      </c>
      <c r="I17" s="126">
        <f>+EVALUACION!J23</f>
        <v>4</v>
      </c>
      <c r="J17" s="126">
        <f>+EVALUACION!K23</f>
        <v>5</v>
      </c>
      <c r="K17" s="127" t="str">
        <f>+EVALUACION!L23</f>
        <v>MEDIO</v>
      </c>
      <c r="L17" s="4" t="s">
        <v>190</v>
      </c>
      <c r="M17" s="127">
        <v>100</v>
      </c>
      <c r="N17" s="126" t="str">
        <f>+'EVALUACION CON CONTROLES'!G22</f>
        <v>Evaluación detallada de los requisitos habilitantes y ponderantes, establecidos dentro de los documentos del proceso.</v>
      </c>
      <c r="O17" s="126">
        <f>+'EVALUACION CON CONTROLES'!I22</f>
        <v>1</v>
      </c>
      <c r="P17" s="126">
        <f>+'EVALUACION CON CONTROLES'!J22</f>
        <v>1</v>
      </c>
      <c r="Q17" s="126">
        <f>+'EVALUACION CON CONTROLES'!K22</f>
        <v>2</v>
      </c>
      <c r="R17" s="127" t="str">
        <f>+'EVALUACION CON CONTROLES'!L22</f>
        <v>BAJO</v>
      </c>
      <c r="S17" s="126" t="str">
        <f>+'EVALUACION CON CONTROLES'!M22</f>
        <v>NO</v>
      </c>
      <c r="T17" s="126" t="str">
        <f>+'EVALUACION CON CONTROLES'!N22</f>
        <v>FDLCH</v>
      </c>
      <c r="U17" s="126" t="str">
        <f>+'EVALUACION CON CONTROLES'!O22</f>
        <v>Evaluacion del proceso</v>
      </c>
      <c r="V17" s="126" t="str">
        <f>+'EVALUACION CON CONTROLES'!P22</f>
        <v>Etapa de Evaluación</v>
      </c>
      <c r="W17" s="126" t="str">
        <f>+'EVALUACION CON CONTROLES'!Q22</f>
        <v>Aceptación de la oferta</v>
      </c>
      <c r="X17" s="126" t="str">
        <f>+'EVALUACION CON CONTROLES'!R22</f>
        <v>Etapa evaluación</v>
      </c>
    </row>
    <row r="18" spans="2:24" ht="106.5" customHeight="1" x14ac:dyDescent="0.25">
      <c r="B18" s="4">
        <v>8</v>
      </c>
      <c r="C18" s="4" t="str">
        <f>+'EVALUACION CON CONTROLES'!C23:F23</f>
        <v>Suspensión  del  Proceso de selección</v>
      </c>
      <c r="D18" s="123" t="str">
        <f>+'EVALUACION CON CONTROLES'!B23</f>
        <v>SELECCIÓN</v>
      </c>
      <c r="E18" s="123" t="str">
        <f>IFERROR(VLOOKUP(C18,'IDENTIFICACION Y ANALISIS'!$B$19:$F$41,3,FALSE()),"")</f>
        <v>General</v>
      </c>
      <c r="F18" s="123" t="str">
        <f>IFERROR(VLOOKUP(C18,'IDENTIFICACION Y ANALISIS'!$B$19:$F$41,4,FALSE()),"")</f>
        <v>Interno</v>
      </c>
      <c r="G18" s="4" t="str">
        <f>+EVALUACION!H24</f>
        <v>Retraso en el cumplimiento de las metas de la entidad</v>
      </c>
      <c r="H18" s="4">
        <f>+EVALUACION!I24</f>
        <v>1</v>
      </c>
      <c r="I18" s="4">
        <f>+EVALUACION!J24</f>
        <v>1</v>
      </c>
      <c r="J18" s="4">
        <f>+EVALUACION!K24</f>
        <v>2</v>
      </c>
      <c r="K18" s="123" t="str">
        <f>+EVALUACION!L24</f>
        <v>BAJO</v>
      </c>
      <c r="L18" s="4" t="s">
        <v>190</v>
      </c>
      <c r="M18" s="123">
        <v>100</v>
      </c>
      <c r="N18" s="4" t="str">
        <f>+'EVALUACION CON CONTROLES'!G23</f>
        <v>Verificación de definición de requisitos técnicos, jurídicos y financieros, así como de los términos del proceso.</v>
      </c>
      <c r="O18" s="4">
        <f>+'EVALUACION CON CONTROLES'!I23</f>
        <v>1</v>
      </c>
      <c r="P18" s="4">
        <f>+'EVALUACION CON CONTROLES'!J23</f>
        <v>1</v>
      </c>
      <c r="Q18" s="4">
        <f>+'EVALUACION CON CONTROLES'!K23</f>
        <v>2</v>
      </c>
      <c r="R18" s="123" t="str">
        <f>+'EVALUACION CON CONTROLES'!L23</f>
        <v>BAJO</v>
      </c>
      <c r="S18" s="4" t="str">
        <f>+'EVALUACION CON CONTROLES'!M23</f>
        <v>NO</v>
      </c>
      <c r="T18" s="4" t="str">
        <f>+'EVALUACION CON CONTROLES'!N23</f>
        <v>FDLCH</v>
      </c>
      <c r="U18" s="4" t="str">
        <f>+'EVALUACION CON CONTROLES'!O23</f>
        <v>Evaluacion del proceso</v>
      </c>
      <c r="V18" s="4" t="str">
        <f>+'EVALUACION CON CONTROLES'!P23</f>
        <v>Etapa de Planeación y selección</v>
      </c>
      <c r="W18" s="4" t="str">
        <f>+'EVALUACION CON CONTROLES'!Q23</f>
        <v>Aceptación</v>
      </c>
      <c r="X18" s="4" t="str">
        <f>+'EVALUACION CON CONTROLES'!R23</f>
        <v>Durante comités contratación</v>
      </c>
    </row>
    <row r="19" spans="2:24" ht="106.5" customHeight="1" x14ac:dyDescent="0.25">
      <c r="B19" s="4">
        <v>9</v>
      </c>
      <c r="C19" s="4" t="str">
        <f>+'EVALUACION CON CONTROLES'!C24:F24</f>
        <v>Declaratoria  de  desierta del Proceso de selección</v>
      </c>
      <c r="D19" s="123" t="str">
        <f>+'EVALUACION CON CONTROLES'!B24</f>
        <v>SELECCIÓN</v>
      </c>
      <c r="E19" s="123" t="str">
        <f>IFERROR(VLOOKUP(C19,'IDENTIFICACION Y ANALISIS'!$B$19:$F$41,3,FALSE()),"")</f>
        <v>General</v>
      </c>
      <c r="F19" s="123" t="str">
        <f>IFERROR(VLOOKUP(C19,'IDENTIFICACION Y ANALISIS'!$B$19:$F$41,4,FALSE()),"")</f>
        <v>Interno</v>
      </c>
      <c r="G19" s="4" t="str">
        <f>+EVALUACION!H25</f>
        <v>-Incumplimiento en la satisfacción de las necesidades de la entidad.
-Incumplimiento       de       las       metas propuestas por la entidad.</v>
      </c>
      <c r="H19" s="4">
        <f>+EVALUACION!I25</f>
        <v>2</v>
      </c>
      <c r="I19" s="4">
        <f>+EVALUACION!J25</f>
        <v>2</v>
      </c>
      <c r="J19" s="4">
        <f>+EVALUACION!K25</f>
        <v>4</v>
      </c>
      <c r="K19" s="123" t="str">
        <f>+EVALUACION!L25</f>
        <v>BAJO</v>
      </c>
      <c r="L19" s="4" t="s">
        <v>190</v>
      </c>
      <c r="M19" s="123">
        <v>100</v>
      </c>
      <c r="N19" s="4" t="str">
        <f>+'EVALUACION CON CONTROLES'!G24</f>
        <v>Revisión de los documentos del proceso por el comité de contratación de la entidad, haciendo énfasis en que los requisitos habilitantes estén acorde al objeto a contratar.</v>
      </c>
      <c r="O19" s="4">
        <f>+'EVALUACION CON CONTROLES'!I24</f>
        <v>2</v>
      </c>
      <c r="P19" s="4">
        <f>+'EVALUACION CON CONTROLES'!J24</f>
        <v>2</v>
      </c>
      <c r="Q19" s="4">
        <f>+'EVALUACION CON CONTROLES'!K24</f>
        <v>4</v>
      </c>
      <c r="R19" s="123" t="str">
        <f>+'EVALUACION CON CONTROLES'!L24</f>
        <v>BAJO</v>
      </c>
      <c r="S19" s="4" t="str">
        <f>+'EVALUACION CON CONTROLES'!M24</f>
        <v>NO</v>
      </c>
      <c r="T19" s="4" t="str">
        <f>+'EVALUACION CON CONTROLES'!N24</f>
        <v>FDLCH</v>
      </c>
      <c r="U19" s="4" t="str">
        <f>+'EVALUACION CON CONTROLES'!O24</f>
        <v>Evaluacion del proceso</v>
      </c>
      <c r="V19" s="4" t="str">
        <f>+'EVALUACION CON CONTROLES'!P24</f>
        <v>Etapa de planeación</v>
      </c>
      <c r="W19" s="4" t="str">
        <f>+'EVALUACION CON CONTROLES'!Q24</f>
        <v>Al momento de la publicación del proceso</v>
      </c>
      <c r="X19" s="4" t="str">
        <f>+'EVALUACION CON CONTROLES'!R24</f>
        <v>Acorde cronograma Comité contratación.</v>
      </c>
    </row>
    <row r="20" spans="2:24" ht="106.5" customHeight="1" x14ac:dyDescent="0.25">
      <c r="B20" s="124">
        <v>10</v>
      </c>
      <c r="C20" s="124" t="str">
        <f>+'EVALUACION CON CONTROLES'!C25:F25</f>
        <v>Aceptación viciada   por error</v>
      </c>
      <c r="D20" s="125" t="str">
        <f>+'EVALUACION CON CONTROLES'!B25</f>
        <v>SELECCIÓN</v>
      </c>
      <c r="E20" s="125" t="str">
        <f>IFERROR(VLOOKUP(C20,'IDENTIFICACION Y ANALISIS'!$B$19:$F$41,3,FALSE()),"")</f>
        <v>General</v>
      </c>
      <c r="F20" s="125" t="str">
        <f>IFERROR(VLOOKUP(C20,'IDENTIFICACION Y ANALISIS'!$B$19:$F$41,4,FALSE()),"")</f>
        <v>Externo</v>
      </c>
      <c r="G20" s="124" t="str">
        <f>+EVALUACION!H26</f>
        <v>-Demandas.
-Investigaciones disciplinarias, fiscales y penales.</v>
      </c>
      <c r="H20" s="124">
        <f>+EVALUACION!I26</f>
        <v>2</v>
      </c>
      <c r="I20" s="124">
        <f>+EVALUACION!J26</f>
        <v>2</v>
      </c>
      <c r="J20" s="124">
        <f>+EVALUACION!K26</f>
        <v>4</v>
      </c>
      <c r="K20" s="125" t="str">
        <f>+EVALUACION!L26</f>
        <v>BAJO</v>
      </c>
      <c r="L20" s="124" t="s">
        <v>191</v>
      </c>
      <c r="M20" s="128">
        <v>0.5</v>
      </c>
      <c r="N20" s="124" t="str">
        <f>+'EVALUACION CON CONTROLES'!G25</f>
        <v>Verificación detallada de los documentos presentados por los oferentes</v>
      </c>
      <c r="O20" s="124">
        <f>+'EVALUACION CON CONTROLES'!I25</f>
        <v>2</v>
      </c>
      <c r="P20" s="124">
        <f>+'EVALUACION CON CONTROLES'!J25</f>
        <v>2</v>
      </c>
      <c r="Q20" s="124">
        <f>+'EVALUACION CON CONTROLES'!K25</f>
        <v>4</v>
      </c>
      <c r="R20" s="125" t="str">
        <f>+'EVALUACION CON CONTROLES'!L25</f>
        <v>BAJO</v>
      </c>
      <c r="S20" s="124" t="str">
        <f>+'EVALUACION CON CONTROLES'!M25</f>
        <v>SI</v>
      </c>
      <c r="T20" s="124" t="str">
        <f>+'EVALUACION CON CONTROLES'!N25</f>
        <v>FDLCH</v>
      </c>
      <c r="U20" s="124" t="str">
        <f>+'EVALUACION CON CONTROLES'!O25</f>
        <v>Evaluacion del proceso</v>
      </c>
      <c r="V20" s="124" t="str">
        <f>+'EVALUACION CON CONTROLES'!P25</f>
        <v>Etapa de evaluación</v>
      </c>
      <c r="W20" s="124" t="str">
        <f>+'EVALUACION CON CONTROLES'!Q25</f>
        <v>Al momento de la aceptación</v>
      </c>
      <c r="X20" s="124" t="str">
        <f>+'EVALUACION CON CONTROLES'!R25</f>
        <v>Etapa evaluación.</v>
      </c>
    </row>
    <row r="21" spans="2:24" ht="106.5" customHeight="1" x14ac:dyDescent="0.25">
      <c r="B21" s="126">
        <v>11</v>
      </c>
      <c r="C21" s="126" t="str">
        <f>+'EVALUACION CON CONTROLES'!C26:F26</f>
        <v>Permitir  la  ejecución del contrato  sin  el  lleno  de requisitos legales</v>
      </c>
      <c r="D21" s="127" t="str">
        <f>+'EVALUACION CON CONTROLES'!B26</f>
        <v>CONTRATACIÓN</v>
      </c>
      <c r="E21" s="127" t="str">
        <f>IFERROR(VLOOKUP(C21,'IDENTIFICACION Y ANALISIS'!$B$19:$F$41,3,FALSE()),"")</f>
        <v>General</v>
      </c>
      <c r="F21" s="127" t="str">
        <f>IFERROR(VLOOKUP(C21,'IDENTIFICACION Y ANALISIS'!$B$19:$F$41,4,FALSE()),"")</f>
        <v>Interno</v>
      </c>
      <c r="G21" s="126" t="str">
        <f>+EVALUACION!H27</f>
        <v>-Posible incumplimiento en el objeto del contrato.
-Los bienes, obras y/o servicios no están amparados por una garantía de seguros.</v>
      </c>
      <c r="H21" s="126">
        <f>+EVALUACION!I27</f>
        <v>1</v>
      </c>
      <c r="I21" s="126">
        <f>+EVALUACION!J27</f>
        <v>3</v>
      </c>
      <c r="J21" s="126">
        <f>+EVALUACION!K27</f>
        <v>4</v>
      </c>
      <c r="K21" s="127" t="str">
        <f>+EVALUACION!L27</f>
        <v>BAJO</v>
      </c>
      <c r="L21" s="4" t="s">
        <v>190</v>
      </c>
      <c r="M21" s="127">
        <v>100</v>
      </c>
      <c r="N21" s="126" t="str">
        <f>+'EVALUACION CON CONTROLES'!G26</f>
        <v>Realizar control por parte del supervisor del lleno  de los requisitos exigidos por parte de la entidad, antes de la celebración del acta de inicio.</v>
      </c>
      <c r="O21" s="126">
        <f>+'EVALUACION CON CONTROLES'!I26</f>
        <v>1</v>
      </c>
      <c r="P21" s="126">
        <f>+'EVALUACION CON CONTROLES'!J26</f>
        <v>3</v>
      </c>
      <c r="Q21" s="126">
        <f>+'EVALUACION CON CONTROLES'!K26</f>
        <v>4</v>
      </c>
      <c r="R21" s="127" t="str">
        <f>+'EVALUACION CON CONTROLES'!L26</f>
        <v>BAJO</v>
      </c>
      <c r="S21" s="126" t="str">
        <f>+'EVALUACION CON CONTROLES'!M26</f>
        <v>SI</v>
      </c>
      <c r="T21" s="126" t="str">
        <f>+'EVALUACION CON CONTROLES'!N26</f>
        <v>FDLCH</v>
      </c>
      <c r="U21" s="126" t="str">
        <f>+'EVALUACION CON CONTROLES'!O26</f>
        <v>Supervisor</v>
      </c>
      <c r="V21" s="126" t="str">
        <f>+'EVALUACION CON CONTROLES'!P26</f>
        <v>Al momento de la aceptación de la oferta</v>
      </c>
      <c r="W21" s="126" t="str">
        <f>+'EVALUACION CON CONTROLES'!Q26</f>
        <v>Al momento de la firma del acta de inicio.</v>
      </c>
      <c r="X21" s="126" t="str">
        <f>+'EVALUACION CON CONTROLES'!R26</f>
        <v>Entre la aceptación de  la oferta y la firma del  acta  de inicio</v>
      </c>
    </row>
    <row r="22" spans="2:24" ht="106.5" customHeight="1" x14ac:dyDescent="0.25">
      <c r="B22" s="124">
        <v>12</v>
      </c>
      <c r="C22" s="124" t="str">
        <f>+'EVALUACION CON CONTROLES'!C27:F27</f>
        <v>Indebida aprobación de las garantías contractuales</v>
      </c>
      <c r="D22" s="125" t="str">
        <f>+'EVALUACION CON CONTROLES'!B27</f>
        <v>CONTRATACIÓN</v>
      </c>
      <c r="E22" s="125" t="str">
        <f>IFERROR(VLOOKUP(C22,'IDENTIFICACION Y ANALISIS'!$B$19:$F$41,3,FALSE()),"")</f>
        <v>General</v>
      </c>
      <c r="F22" s="125" t="str">
        <f>IFERROR(VLOOKUP(C22,'IDENTIFICACION Y ANALISIS'!$B$19:$F$41,4,FALSE()),"")</f>
        <v>Interno</v>
      </c>
      <c r="G22" s="124" t="str">
        <f>+EVALUACION!H28</f>
        <v>-Los bienes, obras y/o servicios no están amparados de manera adecuada por una garantía de seguro</v>
      </c>
      <c r="H22" s="124">
        <f>+EVALUACION!I28</f>
        <v>1</v>
      </c>
      <c r="I22" s="124">
        <f>+EVALUACION!J28</f>
        <v>3</v>
      </c>
      <c r="J22" s="124">
        <f>+EVALUACION!K28</f>
        <v>4</v>
      </c>
      <c r="K22" s="125" t="str">
        <f>+EVALUACION!L28</f>
        <v>BAJO</v>
      </c>
      <c r="L22" s="4" t="s">
        <v>190</v>
      </c>
      <c r="M22" s="125">
        <v>100</v>
      </c>
      <c r="N22" s="124" t="str">
        <f>+'EVALUACION CON CONTROLES'!G27</f>
        <v>Verificación detallada de la póliza de  acuerdo a las exigencias de  la invitación, revisión de la aprobación de la póliza por parte del supervisor antes de la firma del acta de inicio.</v>
      </c>
      <c r="O22" s="124">
        <f>+'EVALUACION CON CONTROLES'!I27</f>
        <v>1</v>
      </c>
      <c r="P22" s="124">
        <f>+'EVALUACION CON CONTROLES'!J27</f>
        <v>3</v>
      </c>
      <c r="Q22" s="124">
        <f>+'EVALUACION CON CONTROLES'!K27</f>
        <v>4</v>
      </c>
      <c r="R22" s="125" t="str">
        <f>+'EVALUACION CON CONTROLES'!L27</f>
        <v>BAJO</v>
      </c>
      <c r="S22" s="124" t="str">
        <f>+'EVALUACION CON CONTROLES'!M27</f>
        <v>SI</v>
      </c>
      <c r="T22" s="124" t="str">
        <f>+'EVALUACION CON CONTROLES'!N27</f>
        <v>FDLCH</v>
      </c>
      <c r="U22" s="124" t="str">
        <f>+'EVALUACION CON CONTROLES'!O27</f>
        <v>Supervisor</v>
      </c>
      <c r="V22" s="124" t="str">
        <f>+'EVALUACION CON CONTROLES'!P27</f>
        <v>Entrega de garantías</v>
      </c>
      <c r="W22" s="124" t="str">
        <f>+'EVALUACION CON CONTROLES'!Q27</f>
        <v>Al momento de la firma del acta de inicio.</v>
      </c>
      <c r="X22" s="124" t="str">
        <f>+'EVALUACION CON CONTROLES'!R27</f>
        <v>Entre el recibo de la garantía y la firma del acta de inicio.</v>
      </c>
    </row>
    <row r="23" spans="2:24" ht="106.5" customHeight="1" x14ac:dyDescent="0.25">
      <c r="B23" s="126">
        <v>13</v>
      </c>
      <c r="C23" s="126" t="str">
        <f>+'EVALUACION CON CONTROLES'!C28:F28</f>
        <v>Variación de los precios del mercado</v>
      </c>
      <c r="D23" s="127" t="str">
        <f>+'EVALUACION CON CONTROLES'!B28</f>
        <v>EJECUCIÓN</v>
      </c>
      <c r="E23" s="127" t="str">
        <f>IFERROR(VLOOKUP(C23,'IDENTIFICACION Y ANALISIS'!$B$19:$F$41,3,FALSE()),"")</f>
        <v>General</v>
      </c>
      <c r="F23" s="127" t="str">
        <f>IFERROR(VLOOKUP(C23,'IDENTIFICACION Y ANALISIS'!$B$19:$F$41,4,FALSE()),"")</f>
        <v>Externo</v>
      </c>
      <c r="G23" s="126" t="str">
        <f>+EVALUACION!H29</f>
        <v>Disminución de la oferta y la demanda de mobiliario, equipos tecnológicos y de sonido necesarios.</v>
      </c>
      <c r="H23" s="126">
        <f>+EVALUACION!I29</f>
        <v>2</v>
      </c>
      <c r="I23" s="126">
        <f>+EVALUACION!J29</f>
        <v>3</v>
      </c>
      <c r="J23" s="126">
        <f>+EVALUACION!K29</f>
        <v>5</v>
      </c>
      <c r="K23" s="127" t="str">
        <f>+EVALUACION!L29</f>
        <v>MEDIO</v>
      </c>
      <c r="L23" s="126" t="s">
        <v>192</v>
      </c>
      <c r="M23" s="127">
        <v>100</v>
      </c>
      <c r="N23" s="126" t="str">
        <f>+'EVALUACION CON CONTROLES'!G28</f>
        <v>Seguimiento y control por parte del supervisor del contrato al contratista, de acuerdo a las exigencias establecidas en el proceso y al plazo de ejecución.</v>
      </c>
      <c r="O23" s="126">
        <f>+'EVALUACION CON CONTROLES'!I28</f>
        <v>2</v>
      </c>
      <c r="P23" s="126">
        <f>+'EVALUACION CON CONTROLES'!J28</f>
        <v>2</v>
      </c>
      <c r="Q23" s="126">
        <f>+'EVALUACION CON CONTROLES'!K28</f>
        <v>4</v>
      </c>
      <c r="R23" s="127" t="str">
        <f>+'EVALUACION CON CONTROLES'!L28</f>
        <v>BAJO</v>
      </c>
      <c r="S23" s="126" t="str">
        <f>+'EVALUACION CON CONTROLES'!M28</f>
        <v>SI</v>
      </c>
      <c r="T23" s="126" t="str">
        <f>+'EVALUACION CON CONTROLES'!N28</f>
        <v>Contratista</v>
      </c>
      <c r="U23" s="126" t="str">
        <f>+'EVALUACION CON CONTROLES'!O28</f>
        <v>Supervisor</v>
      </c>
      <c r="V23" s="126" t="str">
        <f>+'EVALUACION CON CONTROLES'!P28</f>
        <v>Durante la ejecución del contrato</v>
      </c>
      <c r="W23" s="126" t="str">
        <f>+'EVALUACION CON CONTROLES'!Q28</f>
        <v>Durante la etapa de ejecución</v>
      </c>
      <c r="X23" s="126" t="str">
        <f>+'EVALUACION CON CONTROLES'!R28</f>
        <v>Durante la etapa de ejecución</v>
      </c>
    </row>
    <row r="24" spans="2:24" ht="106.5" customHeight="1" x14ac:dyDescent="0.25">
      <c r="B24" s="4">
        <v>14</v>
      </c>
      <c r="C24" s="126" t="str">
        <f>+'EVALUACION CON CONTROLES'!C29:F29</f>
        <v>Cancelación de pedidos de mobiliario, equipos tecnológicos y/o de sonido por parte del proveedor.</v>
      </c>
      <c r="D24" s="127" t="str">
        <f>+'EVALUACION CON CONTROLES'!B29</f>
        <v>EJECUCIÓN</v>
      </c>
      <c r="E24" s="127" t="str">
        <f>IFERROR(VLOOKUP(C24,'IDENTIFICACION Y ANALISIS'!$B$19:$F$41,3,FALSE()),"")</f>
        <v>General</v>
      </c>
      <c r="F24" s="127" t="str">
        <f>IFERROR(VLOOKUP(C24,'IDENTIFICACION Y ANALISIS'!$B$19:$F$41,4,FALSE()),"")</f>
        <v>Externo</v>
      </c>
      <c r="G24" s="126" t="str">
        <f>+EVALUACION!H30</f>
        <v>No entrega del mobiliario, equipos tecnológicos y/o de sonido requeridos, retraso en el ingreso a Almacén.</v>
      </c>
      <c r="H24" s="126">
        <f>+EVALUACION!I30</f>
        <v>2</v>
      </c>
      <c r="I24" s="126">
        <f>+EVALUACION!J30</f>
        <v>3</v>
      </c>
      <c r="J24" s="126">
        <f>+EVALUACION!K30</f>
        <v>5</v>
      </c>
      <c r="K24" s="127" t="str">
        <f>+EVALUACION!L30</f>
        <v>MEDIO</v>
      </c>
      <c r="L24" s="126" t="s">
        <v>192</v>
      </c>
      <c r="M24" s="123">
        <v>100</v>
      </c>
      <c r="N24" s="126" t="str">
        <f>+'EVALUACION CON CONTROLES'!G29</f>
        <v>Seguimiento y  control  por  parte del  supervisor del contrato al contratista, de acuerdo a las exigencias establecidas en el proceso y al plazo de ejecución.</v>
      </c>
      <c r="O24" s="126">
        <f>+'EVALUACION CON CONTROLES'!I29</f>
        <v>2</v>
      </c>
      <c r="P24" s="126">
        <f>+'EVALUACION CON CONTROLES'!J29</f>
        <v>3</v>
      </c>
      <c r="Q24" s="126">
        <f>+'EVALUACION CON CONTROLES'!K29</f>
        <v>5</v>
      </c>
      <c r="R24" s="127" t="str">
        <f>+'EVALUACION CON CONTROLES'!L29</f>
        <v>MEDIO</v>
      </c>
      <c r="S24" s="126" t="str">
        <f>+'EVALUACION CON CONTROLES'!M29</f>
        <v>SI</v>
      </c>
      <c r="T24" s="126" t="str">
        <f>+'EVALUACION CON CONTROLES'!N29</f>
        <v>Contratista</v>
      </c>
      <c r="U24" s="126" t="str">
        <f>+'EVALUACION CON CONTROLES'!O29</f>
        <v>Supervisor</v>
      </c>
      <c r="V24" s="126" t="str">
        <f>+'EVALUACION CON CONTROLES'!P29</f>
        <v>Durante la ejecución del contrato</v>
      </c>
      <c r="W24" s="126" t="str">
        <f>+'EVALUACION CON CONTROLES'!Q29</f>
        <v>Durante la etapa de ejecución</v>
      </c>
      <c r="X24" s="126" t="str">
        <f>+'EVALUACION CON CONTROLES'!R29</f>
        <v>Durante la etapa de ejecución</v>
      </c>
    </row>
    <row r="25" spans="2:24" ht="106.5" customHeight="1" x14ac:dyDescent="0.25">
      <c r="B25" s="4">
        <v>15</v>
      </c>
      <c r="C25" s="126" t="str">
        <f>+'EVALUACION CON CONTROLES'!C30:F30</f>
        <v>Incumplimiento de compromisos adquiridos por el contratista seleccionado con sus subcontratistas, suministradores de bienes y servicios.</v>
      </c>
      <c r="D25" s="127" t="str">
        <f>+'EVALUACION CON CONTROLES'!B30</f>
        <v>EJECUCIÓN</v>
      </c>
      <c r="E25" s="127" t="str">
        <f>IFERROR(VLOOKUP(C25,'IDENTIFICACION Y ANALISIS'!$B$19:$F$41,3,FALSE()),"")</f>
        <v>General</v>
      </c>
      <c r="F25" s="127" t="str">
        <f>IFERROR(VLOOKUP(C25,'IDENTIFICACION Y ANALISIS'!$B$19:$F$41,4,FALSE()),"")</f>
        <v>Externo</v>
      </c>
      <c r="G25" s="126" t="str">
        <f>+EVALUACION!H31</f>
        <v>No entrega, entrega tardía o incompleta de los bienes; entrega de elementos defectuosos o que incumplan las especificaciones técnicas; o imposibilidad de realizar su armado, instalación y puesta en funcionamiento cuando aplique.</v>
      </c>
      <c r="H25" s="126">
        <f>+EVALUACION!I31</f>
        <v>2</v>
      </c>
      <c r="I25" s="126">
        <f>+EVALUACION!J31</f>
        <v>3</v>
      </c>
      <c r="J25" s="126">
        <f>+EVALUACION!K31</f>
        <v>5</v>
      </c>
      <c r="K25" s="127" t="str">
        <f>+EVALUACION!L31</f>
        <v>MEDIO</v>
      </c>
      <c r="L25" s="126" t="s">
        <v>192</v>
      </c>
      <c r="M25" s="123">
        <v>100</v>
      </c>
      <c r="N25" s="126" t="str">
        <f>+'EVALUACION CON CONTROLES'!G30</f>
        <v>Seguimiento y  control  por  parte del  supervisor del contrato al contratista, de acuerdo a las exigencias establecidas en el proceso y al plazo de ejecución.</v>
      </c>
      <c r="O25" s="126">
        <f>+'EVALUACION CON CONTROLES'!I30</f>
        <v>2</v>
      </c>
      <c r="P25" s="126">
        <f>+'EVALUACION CON CONTROLES'!J30</f>
        <v>3</v>
      </c>
      <c r="Q25" s="126">
        <f>+'EVALUACION CON CONTROLES'!K30</f>
        <v>5</v>
      </c>
      <c r="R25" s="127" t="str">
        <f>+'EVALUACION CON CONTROLES'!L30</f>
        <v>MEDIO</v>
      </c>
      <c r="S25" s="126" t="str">
        <f>+'EVALUACION CON CONTROLES'!M30</f>
        <v>NO</v>
      </c>
      <c r="T25" s="126" t="str">
        <f>+'EVALUACION CON CONTROLES'!N30</f>
        <v>Contratista</v>
      </c>
      <c r="U25" s="126" t="str">
        <f>+'EVALUACION CON CONTROLES'!O30</f>
        <v>Supervisor</v>
      </c>
      <c r="V25" s="126" t="str">
        <f>+'EVALUACION CON CONTROLES'!P30</f>
        <v>Durante la ejecución del contrato</v>
      </c>
      <c r="W25" s="126" t="str">
        <f>+'EVALUACION CON CONTROLES'!Q30</f>
        <v>Durante la etapa de ejecución</v>
      </c>
      <c r="X25" s="126" t="str">
        <f>+'EVALUACION CON CONTROLES'!R30</f>
        <v>Durante la etapa de ejecución</v>
      </c>
    </row>
    <row r="26" spans="2:24" ht="106.5" customHeight="1" x14ac:dyDescent="0.25">
      <c r="B26" s="4">
        <v>16</v>
      </c>
      <c r="C26" s="126" t="str">
        <f>+'EVALUACION CON CONTROLES'!C31:F31</f>
        <v>Incumplimiento de la administración en los pagos.</v>
      </c>
      <c r="D26" s="127" t="str">
        <f>+'EVALUACION CON CONTROLES'!B31</f>
        <v>EJECUCIÓN</v>
      </c>
      <c r="E26" s="127" t="str">
        <f>IFERROR(VLOOKUP(C26,'IDENTIFICACION Y ANALISIS'!$B$19:$F$41,3,FALSE()),"")</f>
        <v>Especifico</v>
      </c>
      <c r="F26" s="127" t="str">
        <f>IFERROR(VLOOKUP(C26,'IDENTIFICACION Y ANALISIS'!$B$19:$F$41,4,FALSE()),"")</f>
        <v>Interno</v>
      </c>
      <c r="G26" s="126" t="str">
        <f>+EVALUACION!H32</f>
        <v xml:space="preserve">Retrasos administrativos y ejecución del contrato </v>
      </c>
      <c r="H26" s="126">
        <f>+EVALUACION!I32</f>
        <v>2</v>
      </c>
      <c r="I26" s="126">
        <f>+EVALUACION!J32</f>
        <v>3</v>
      </c>
      <c r="J26" s="126">
        <f>+EVALUACION!K32</f>
        <v>5</v>
      </c>
      <c r="K26" s="127" t="str">
        <f>+EVALUACION!L32</f>
        <v>MEDIO</v>
      </c>
      <c r="L26" s="126" t="s">
        <v>190</v>
      </c>
      <c r="M26" s="123">
        <v>100</v>
      </c>
      <c r="N26" s="126" t="str">
        <f>+'EVALUACION CON CONTROLES'!G31</f>
        <v>Seguimiento y  control  por  parte del  supervisor del contrato al contratista, de acuerdo a las exigencias establecidas en el proceso y al plazo de ejecución.</v>
      </c>
      <c r="O26" s="126">
        <f>+'EVALUACION CON CONTROLES'!I31</f>
        <v>2</v>
      </c>
      <c r="P26" s="126">
        <f>+'EVALUACION CON CONTROLES'!J31</f>
        <v>2</v>
      </c>
      <c r="Q26" s="126">
        <f>+'EVALUACION CON CONTROLES'!K31</f>
        <v>4</v>
      </c>
      <c r="R26" s="127" t="str">
        <f>+'EVALUACION CON CONTROLES'!L31</f>
        <v>BAJO</v>
      </c>
      <c r="S26" s="126" t="str">
        <f>+'EVALUACION CON CONTROLES'!M31</f>
        <v>SI</v>
      </c>
      <c r="T26" s="126" t="str">
        <f>+'EVALUACION CON CONTROLES'!N31</f>
        <v>FDLCH</v>
      </c>
      <c r="U26" s="126" t="str">
        <f>+'EVALUACION CON CONTROLES'!O31</f>
        <v>Supervisor</v>
      </c>
      <c r="V26" s="126" t="str">
        <f>+'EVALUACION CON CONTROLES'!P31</f>
        <v>Durante la ejecución del contrato</v>
      </c>
      <c r="W26" s="126" t="str">
        <f>+'EVALUACION CON CONTROLES'!Q31</f>
        <v>Durante la etapa de ejecución</v>
      </c>
      <c r="X26" s="126" t="str">
        <f>+'EVALUACION CON CONTROLES'!R31</f>
        <v>Durante la etapa de ejecución</v>
      </c>
    </row>
    <row r="27" spans="2:24" ht="106.5" customHeight="1" x14ac:dyDescent="0.25">
      <c r="B27" s="4">
        <v>17</v>
      </c>
      <c r="C27" s="126" t="str">
        <f>+'EVALUACION CON CONTROLES'!C32:F32</f>
        <v>Fallas técnicas en el mobiliario, equipos tecnológicos y/o de sonido entregados.</v>
      </c>
      <c r="D27" s="127" t="str">
        <f>+'EVALUACION CON CONTROLES'!B32</f>
        <v>EJECUCIÓN</v>
      </c>
      <c r="E27" s="127" t="str">
        <f>IFERROR(VLOOKUP(C27,'IDENTIFICACION Y ANALISIS'!$B$19:$F$41,3,FALSE()),"")</f>
        <v>Especifico</v>
      </c>
      <c r="F27" s="127" t="str">
        <f>IFERROR(VLOOKUP(C27,'IDENTIFICACION Y ANALISIS'!$B$19:$F$41,4,FALSE()),"")</f>
        <v>Externo</v>
      </c>
      <c r="G27" s="126" t="str">
        <f>+EVALUACION!H33</f>
        <v>Imposibilidad de uso del mobiliario, equipos tecnológicos y/o de sonido adquiridos.</v>
      </c>
      <c r="H27" s="126">
        <f>+EVALUACION!I33</f>
        <v>2</v>
      </c>
      <c r="I27" s="126">
        <f>+EVALUACION!J33</f>
        <v>3</v>
      </c>
      <c r="J27" s="126">
        <f>+EVALUACION!K33</f>
        <v>5</v>
      </c>
      <c r="K27" s="127" t="str">
        <f>+EVALUACION!L33</f>
        <v>MEDIO</v>
      </c>
      <c r="L27" s="4" t="s">
        <v>191</v>
      </c>
      <c r="M27" s="129">
        <v>0.5</v>
      </c>
      <c r="N27" s="126" t="str">
        <f>+'EVALUACION CON CONTROLES'!G32</f>
        <v>Seguimiento y  control  por  parte del  supervisor del contrato al contratista, de acuerdo a las exigencias establecidas en el proceso y al plazo de ejecución.</v>
      </c>
      <c r="O27" s="126">
        <f>+'EVALUACION CON CONTROLES'!I32</f>
        <v>2</v>
      </c>
      <c r="P27" s="126">
        <f>+'EVALUACION CON CONTROLES'!J32</f>
        <v>3</v>
      </c>
      <c r="Q27" s="126">
        <f>+'EVALUACION CON CONTROLES'!K32</f>
        <v>5</v>
      </c>
      <c r="R27" s="127" t="str">
        <f>+'EVALUACION CON CONTROLES'!L32</f>
        <v>MEDIO</v>
      </c>
      <c r="S27" s="126" t="str">
        <f>+'EVALUACION CON CONTROLES'!M32</f>
        <v>NO</v>
      </c>
      <c r="T27" s="126" t="str">
        <f>+'EVALUACION CON CONTROLES'!N32</f>
        <v>Contratista</v>
      </c>
      <c r="U27" s="126" t="str">
        <f>+'EVALUACION CON CONTROLES'!O32</f>
        <v>Supervisor</v>
      </c>
      <c r="V27" s="126" t="str">
        <f>+'EVALUACION CON CONTROLES'!P32</f>
        <v>Durante la ejecución del contrato</v>
      </c>
      <c r="W27" s="126" t="str">
        <f>+'EVALUACION CON CONTROLES'!Q32</f>
        <v>Durante la etapa de ejecución</v>
      </c>
      <c r="X27" s="126" t="str">
        <f>+'EVALUACION CON CONTROLES'!R32</f>
        <v>Durante la etapa de ejecución</v>
      </c>
    </row>
    <row r="28" spans="2:24" ht="106.5" customHeight="1" x14ac:dyDescent="0.25">
      <c r="B28" s="4">
        <v>18</v>
      </c>
      <c r="C28" s="126" t="str">
        <f>+'EVALUACION CON CONTROLES'!C33:F33</f>
        <v>Incumplimiento de las características técnicas, referencias, marcas o especificaciones pactadas para el mobiliario, los equipos tecnológicos y de sonido.</v>
      </c>
      <c r="D28" s="127" t="str">
        <f>+'EVALUACION CON CONTROLES'!B33</f>
        <v>EJECUCIÓN</v>
      </c>
      <c r="E28" s="127" t="str">
        <f>IFERROR(VLOOKUP(C28,'IDENTIFICACION Y ANALISIS'!$B$19:$F$41,3,FALSE()),"")</f>
        <v>Especifico</v>
      </c>
      <c r="F28" s="127" t="str">
        <f>IFERROR(VLOOKUP(C28,'IDENTIFICACION Y ANALISIS'!$B$19:$F$41,4,FALSE()),"")</f>
        <v>Externo</v>
      </c>
      <c r="G28" s="126" t="str">
        <f>+EVALUACION!H34</f>
        <v>Retraso en el ingreso a Almacén y en la ejecución del contrato por incumplimiento de las especificaciones técnicas ofertadas.</v>
      </c>
      <c r="H28" s="126">
        <f>+EVALUACION!I34</f>
        <v>2</v>
      </c>
      <c r="I28" s="126">
        <f>+EVALUACION!J34</f>
        <v>3</v>
      </c>
      <c r="J28" s="126">
        <f>+EVALUACION!K34</f>
        <v>5</v>
      </c>
      <c r="K28" s="127" t="str">
        <f>+EVALUACION!L34</f>
        <v>MEDIO</v>
      </c>
      <c r="L28" s="4" t="s">
        <v>192</v>
      </c>
      <c r="M28" s="123">
        <v>100</v>
      </c>
      <c r="N28" s="126" t="str">
        <f>+'EVALUACION CON CONTROLES'!G33</f>
        <v>Seguimiento y  control  por  parte del  supervisor del contrato al contratista, de acuerdo a las exigencias establecidas en el proceso y al plazo de ejecución.</v>
      </c>
      <c r="O28" s="126">
        <f>+'EVALUACION CON CONTROLES'!I33</f>
        <v>2</v>
      </c>
      <c r="P28" s="126">
        <f>+'EVALUACION CON CONTROLES'!J33</f>
        <v>2</v>
      </c>
      <c r="Q28" s="126">
        <f>+'EVALUACION CON CONTROLES'!K33</f>
        <v>4</v>
      </c>
      <c r="R28" s="127" t="str">
        <f>+'EVALUACION CON CONTROLES'!L33</f>
        <v>BAJO</v>
      </c>
      <c r="S28" s="126" t="str">
        <f>+'EVALUACION CON CONTROLES'!M33</f>
        <v>NO</v>
      </c>
      <c r="T28" s="126" t="str">
        <f>+'EVALUACION CON CONTROLES'!N33</f>
        <v>Contratista</v>
      </c>
      <c r="U28" s="126" t="str">
        <f>+'EVALUACION CON CONTROLES'!O33</f>
        <v>Proponente/contratista</v>
      </c>
      <c r="V28" s="126" t="str">
        <f>+'EVALUACION CON CONTROLES'!P33</f>
        <v>Durante la ejecución del contrato</v>
      </c>
      <c r="W28" s="126" t="str">
        <f>+'EVALUACION CON CONTROLES'!Q33</f>
        <v>Durante la etapa de ejecución</v>
      </c>
      <c r="X28" s="126" t="str">
        <f>+'EVALUACION CON CONTROLES'!R33</f>
        <v>Durante la etapa de ejecución</v>
      </c>
    </row>
    <row r="29" spans="2:24" ht="106.5" customHeight="1" x14ac:dyDescent="0.25">
      <c r="B29" s="4">
        <v>19</v>
      </c>
      <c r="C29" s="126" t="str">
        <f>+'EVALUACION CON CONTROLES'!C34:F34</f>
        <v>No entrega o incumplimiento de las garantías técnicas y comerciales del mobiliario, equipos tecnológicos y de sonido suministrados.</v>
      </c>
      <c r="D29" s="127" t="str">
        <f>+'EVALUACION CON CONTROLES'!B34</f>
        <v>EJECUCIÓN</v>
      </c>
      <c r="E29" s="127" t="str">
        <f>IFERROR(VLOOKUP(C29,'IDENTIFICACION Y ANALISIS'!$B$19:$F$41,3,FALSE()),"")</f>
        <v>General</v>
      </c>
      <c r="F29" s="127" t="str">
        <f>IFERROR(VLOOKUP(C29,'IDENTIFICACION Y ANALISIS'!$B$19:$F$41,4,FALSE()),"")</f>
        <v>Externo</v>
      </c>
      <c r="G29" s="126" t="str">
        <f>+EVALUACION!H35</f>
        <v>Imposibilidad de hacer efectiva la garantía y de dar uso continuo al mobiliario, equipos tecnológicos y/o de sonido adquiridos.</v>
      </c>
      <c r="H29" s="126">
        <f>+EVALUACION!I35</f>
        <v>2</v>
      </c>
      <c r="I29" s="126">
        <f>+EVALUACION!J35</f>
        <v>3</v>
      </c>
      <c r="J29" s="126">
        <f>+EVALUACION!K35</f>
        <v>5</v>
      </c>
      <c r="K29" s="127" t="str">
        <f>+EVALUACION!L35</f>
        <v>MEDIO</v>
      </c>
      <c r="L29" s="4" t="s">
        <v>192</v>
      </c>
      <c r="M29" s="123">
        <v>100</v>
      </c>
      <c r="N29" s="126" t="str">
        <f>+'EVALUACION CON CONTROLES'!G34</f>
        <v>Seguimiento y control por parte del supervisor a la entrega oportuna y completa de los bienes, verificando cantidades, calidad, especificaciones técnicas, instalación y puesta en funcionamiento cuando aplique, y requiriendo oportunamente la corrección o reposición ante cualquier incumplimiento.</v>
      </c>
      <c r="O29" s="126">
        <f>+'EVALUACION CON CONTROLES'!I34</f>
        <v>2</v>
      </c>
      <c r="P29" s="126">
        <f>+'EVALUACION CON CONTROLES'!J34</f>
        <v>2</v>
      </c>
      <c r="Q29" s="126">
        <f>+'EVALUACION CON CONTROLES'!K34</f>
        <v>4</v>
      </c>
      <c r="R29" s="127" t="str">
        <f>+'EVALUACION CON CONTROLES'!L34</f>
        <v>BAJO</v>
      </c>
      <c r="S29" s="126" t="str">
        <f>+'EVALUACION CON CONTROLES'!M34</f>
        <v>NO</v>
      </c>
      <c r="T29" s="126" t="str">
        <f>+'EVALUACION CON CONTROLES'!N34</f>
        <v>Contratista</v>
      </c>
      <c r="U29" s="126" t="str">
        <f>+'EVALUACION CON CONTROLES'!O34</f>
        <v>Proponente/contratista</v>
      </c>
      <c r="V29" s="126" t="str">
        <f>+'EVALUACION CON CONTROLES'!P34</f>
        <v>Durante la ejecución del contrato</v>
      </c>
      <c r="W29" s="126" t="str">
        <f>+'EVALUACION CON CONTROLES'!Q34</f>
        <v>Durante la etapa de ejecución</v>
      </c>
      <c r="X29" s="126" t="str">
        <f>+'EVALUACION CON CONTROLES'!R34</f>
        <v>Durante la etapa de ejecución</v>
      </c>
    </row>
    <row r="30" spans="2:24" ht="106.5" customHeight="1" x14ac:dyDescent="0.25">
      <c r="B30" s="4">
        <v>20</v>
      </c>
      <c r="C30" s="126" t="str">
        <f>+'EVALUACION CON CONTROLES'!C35:F35</f>
        <v>Incompatibilidad técnica o funcional de los equipos tecnológicos y de sonido con la infraestructura eléctrica, de redes o física de la Casa de Justicia de Chapinero.</v>
      </c>
      <c r="D30" s="127" t="str">
        <f>+'EVALUACION CON CONTROLES'!B35</f>
        <v>EJECUCIÓN</v>
      </c>
      <c r="E30" s="127" t="str">
        <f>IFERROR(VLOOKUP(C30,'IDENTIFICACION Y ANALISIS'!$B$19:$F$41,3,FALSE()),"")</f>
        <v>Especifico</v>
      </c>
      <c r="F30" s="127" t="str">
        <f>IFERROR(VLOOKUP(C30,'IDENTIFICACION Y ANALISIS'!$B$19:$F$41,4,FALSE()),"")</f>
        <v>Externo</v>
      </c>
      <c r="G30" s="126" t="str">
        <f>+EVALUACION!H36</f>
        <v>Imposibilidad de uso de los equipos adquiridos y necesidad de adecuaciones adicionales no previstas en el contrato.</v>
      </c>
      <c r="H30" s="126">
        <f>+EVALUACION!I36</f>
        <v>2</v>
      </c>
      <c r="I30" s="126">
        <f>+EVALUACION!J36</f>
        <v>3</v>
      </c>
      <c r="J30" s="126">
        <f>+EVALUACION!K36</f>
        <v>5</v>
      </c>
      <c r="K30" s="140" t="str">
        <f>+EVALUACION!L36</f>
        <v>MEDIO</v>
      </c>
      <c r="L30" s="4" t="s">
        <v>192</v>
      </c>
      <c r="M30" s="123">
        <v>100</v>
      </c>
      <c r="N30" s="126" t="str">
        <f>+'EVALUACION CON CONTROLES'!G35</f>
        <v>Verificación técnica previa (site survey) de las condiciones eléctricas, de redes y de espacio físico de la Casa de Justicia de Chapinero, así como la validación de compatibilidad de los equipos tecnológicos y de sonido ofertados frente a dichas condiciones antes de su instalación.</v>
      </c>
      <c r="O30" s="126">
        <f>+'EVALUACION CON CONTROLES'!I35</f>
        <v>2</v>
      </c>
      <c r="P30" s="126">
        <f>+'EVALUACION CON CONTROLES'!J35</f>
        <v>3</v>
      </c>
      <c r="Q30" s="126">
        <f>+'EVALUACION CON CONTROLES'!K35</f>
        <v>5</v>
      </c>
      <c r="R30" s="140" t="str">
        <f>+'EVALUACION CON CONTROLES'!L35</f>
        <v>MEDIO</v>
      </c>
      <c r="S30" s="126" t="str">
        <f>+'EVALUACION CON CONTROLES'!M35</f>
        <v>SI</v>
      </c>
      <c r="T30" s="126" t="str">
        <f>+'EVALUACION CON CONTROLES'!N35</f>
        <v>Contratista</v>
      </c>
      <c r="U30" s="126" t="str">
        <f>+'EVALUACION CON CONTROLES'!O35</f>
        <v>Proponente/contratista</v>
      </c>
      <c r="V30" s="126" t="str">
        <f>+'EVALUACION CON CONTROLES'!P35</f>
        <v>Durante la ejecución del contrato</v>
      </c>
      <c r="W30" s="126" t="str">
        <f>+'EVALUACION CON CONTROLES'!Q35</f>
        <v>Durante la etapa de ejecución</v>
      </c>
      <c r="X30" s="126" t="str">
        <f>+'EVALUACION CON CONTROLES'!R35</f>
        <v>Durante la etapa de ejecución</v>
      </c>
    </row>
    <row r="31" spans="2:24" ht="13.5" customHeight="1" x14ac:dyDescent="0.25">
      <c r="B31" s="130"/>
      <c r="E31" s="116"/>
      <c r="F31" s="206" t="s">
        <v>193</v>
      </c>
      <c r="G31" s="206"/>
      <c r="H31" s="116"/>
      <c r="I31" s="116"/>
      <c r="J31" s="207" t="s">
        <v>180</v>
      </c>
      <c r="K31" s="207"/>
      <c r="L31" s="207"/>
      <c r="M31" s="207"/>
      <c r="X31" s="120"/>
    </row>
    <row r="32" spans="2:24" ht="13.5" customHeight="1" x14ac:dyDescent="0.25">
      <c r="B32" s="130"/>
      <c r="E32" s="208" t="s">
        <v>88</v>
      </c>
      <c r="F32" s="5" t="s">
        <v>89</v>
      </c>
      <c r="G32" s="5" t="s">
        <v>90</v>
      </c>
      <c r="H32" s="116"/>
      <c r="I32" s="116"/>
      <c r="J32" s="209" t="s">
        <v>91</v>
      </c>
      <c r="K32" s="209"/>
      <c r="L32" s="209" t="s">
        <v>90</v>
      </c>
      <c r="M32" s="209"/>
      <c r="X32" s="120"/>
    </row>
    <row r="33" spans="2:24" ht="13.5" customHeight="1" x14ac:dyDescent="0.25">
      <c r="B33" s="130"/>
      <c r="E33" s="208"/>
      <c r="F33" s="4" t="s">
        <v>92</v>
      </c>
      <c r="G33" s="4">
        <v>1</v>
      </c>
      <c r="H33" s="116"/>
      <c r="I33" s="116"/>
      <c r="J33" s="210" t="s">
        <v>93</v>
      </c>
      <c r="K33" s="210"/>
      <c r="L33" s="210">
        <v>1</v>
      </c>
      <c r="M33" s="210"/>
      <c r="X33" s="120"/>
    </row>
    <row r="34" spans="2:24" ht="13.5" customHeight="1" x14ac:dyDescent="0.25">
      <c r="B34" s="130"/>
      <c r="E34" s="208"/>
      <c r="F34" s="4" t="s">
        <v>94</v>
      </c>
      <c r="G34" s="4">
        <v>2</v>
      </c>
      <c r="H34" s="116"/>
      <c r="I34" s="116"/>
      <c r="J34" s="210" t="s">
        <v>95</v>
      </c>
      <c r="K34" s="210"/>
      <c r="L34" s="210">
        <v>2</v>
      </c>
      <c r="M34" s="210"/>
      <c r="X34" s="120"/>
    </row>
    <row r="35" spans="2:24" ht="13.5" customHeight="1" x14ac:dyDescent="0.25">
      <c r="B35" s="130"/>
      <c r="E35" s="208"/>
      <c r="F35" s="4" t="s">
        <v>96</v>
      </c>
      <c r="G35" s="4">
        <v>3</v>
      </c>
      <c r="H35" s="116"/>
      <c r="I35" s="116"/>
      <c r="J35" s="210" t="s">
        <v>97</v>
      </c>
      <c r="K35" s="210"/>
      <c r="L35" s="210">
        <v>3</v>
      </c>
      <c r="M35" s="210"/>
      <c r="X35" s="120"/>
    </row>
    <row r="36" spans="2:24" ht="13.5" customHeight="1" x14ac:dyDescent="0.25">
      <c r="B36" s="130"/>
      <c r="E36" s="208"/>
      <c r="F36" s="4" t="s">
        <v>98</v>
      </c>
      <c r="G36" s="4">
        <v>4</v>
      </c>
      <c r="H36" s="116"/>
      <c r="I36" s="116"/>
      <c r="J36" s="210" t="s">
        <v>99</v>
      </c>
      <c r="K36" s="210"/>
      <c r="L36" s="210">
        <v>4</v>
      </c>
      <c r="M36" s="210"/>
      <c r="X36" s="120"/>
    </row>
    <row r="37" spans="2:24" ht="13.5" customHeight="1" x14ac:dyDescent="0.25">
      <c r="B37" s="130"/>
      <c r="E37" s="208"/>
      <c r="F37" s="4" t="s">
        <v>100</v>
      </c>
      <c r="G37" s="4">
        <v>5</v>
      </c>
      <c r="H37" s="116"/>
      <c r="I37" s="116"/>
      <c r="J37" s="210" t="s">
        <v>101</v>
      </c>
      <c r="K37" s="210"/>
      <c r="L37" s="210">
        <v>5</v>
      </c>
      <c r="M37" s="210"/>
      <c r="X37" s="120"/>
    </row>
    <row r="38" spans="2:24" ht="13.5" customHeight="1" x14ac:dyDescent="0.25">
      <c r="B38" s="130"/>
      <c r="D38" s="116"/>
      <c r="E38" s="116"/>
      <c r="F38" s="116"/>
      <c r="G38" s="116"/>
      <c r="H38" s="116"/>
      <c r="I38" s="116"/>
      <c r="J38" s="116"/>
      <c r="K38" s="116"/>
      <c r="L38" s="116"/>
      <c r="M38" s="116"/>
      <c r="X38" s="120"/>
    </row>
    <row r="39" spans="2:24" ht="13.5" customHeight="1" x14ac:dyDescent="0.25">
      <c r="B39" s="130"/>
      <c r="D39" s="207" t="s">
        <v>102</v>
      </c>
      <c r="E39" s="207"/>
      <c r="F39" s="207"/>
      <c r="G39" s="207"/>
      <c r="H39" s="207"/>
      <c r="I39" s="207"/>
      <c r="J39" s="207"/>
      <c r="K39" s="207"/>
      <c r="X39" s="120"/>
    </row>
    <row r="40" spans="2:24" ht="13.5" customHeight="1" x14ac:dyDescent="0.25">
      <c r="B40" s="130"/>
      <c r="D40" s="209" t="s">
        <v>89</v>
      </c>
      <c r="E40" s="209" t="s">
        <v>90</v>
      </c>
      <c r="F40" s="211" t="s">
        <v>93</v>
      </c>
      <c r="G40" s="211"/>
      <c r="H40" s="211" t="s">
        <v>95</v>
      </c>
      <c r="I40" s="211"/>
      <c r="J40" s="3" t="s">
        <v>97</v>
      </c>
      <c r="K40" s="3" t="s">
        <v>99</v>
      </c>
      <c r="L40" s="5" t="s">
        <v>101</v>
      </c>
      <c r="P40" s="207" t="s">
        <v>116</v>
      </c>
      <c r="Q40" s="207"/>
      <c r="R40" s="207"/>
      <c r="S40" s="207"/>
      <c r="T40" s="207"/>
      <c r="X40" s="120"/>
    </row>
    <row r="41" spans="2:24" ht="13.5" customHeight="1" x14ac:dyDescent="0.25">
      <c r="B41" s="130"/>
      <c r="D41" s="209"/>
      <c r="E41" s="209"/>
      <c r="F41" s="212">
        <v>1</v>
      </c>
      <c r="G41" s="212"/>
      <c r="H41" s="212">
        <v>2</v>
      </c>
      <c r="I41" s="212"/>
      <c r="J41" s="2">
        <v>3</v>
      </c>
      <c r="K41" s="2">
        <v>4</v>
      </c>
      <c r="L41" s="2">
        <v>5</v>
      </c>
      <c r="P41" s="211" t="s">
        <v>102</v>
      </c>
      <c r="Q41" s="211"/>
      <c r="R41" s="211"/>
      <c r="S41" s="211" t="s">
        <v>115</v>
      </c>
      <c r="T41" s="211"/>
      <c r="X41" s="120"/>
    </row>
    <row r="42" spans="2:24" ht="13.5" customHeight="1" x14ac:dyDescent="0.25">
      <c r="B42" s="130"/>
      <c r="D42" s="4" t="s">
        <v>92</v>
      </c>
      <c r="E42" s="131">
        <v>1</v>
      </c>
      <c r="F42" s="213">
        <v>2</v>
      </c>
      <c r="G42" s="213"/>
      <c r="H42" s="213">
        <v>3</v>
      </c>
      <c r="I42" s="213"/>
      <c r="J42" s="1">
        <v>4</v>
      </c>
      <c r="K42" s="132">
        <v>5</v>
      </c>
      <c r="L42" s="133">
        <v>6</v>
      </c>
      <c r="P42" s="214" t="s">
        <v>117</v>
      </c>
      <c r="Q42" s="214"/>
      <c r="R42" s="214"/>
      <c r="S42" s="215" t="s">
        <v>118</v>
      </c>
      <c r="T42" s="215"/>
      <c r="X42" s="120"/>
    </row>
    <row r="43" spans="2:24" ht="13.5" customHeight="1" x14ac:dyDescent="0.25">
      <c r="B43" s="130"/>
      <c r="D43" s="4" t="s">
        <v>94</v>
      </c>
      <c r="E43" s="131">
        <v>2</v>
      </c>
      <c r="F43" s="213">
        <v>3</v>
      </c>
      <c r="G43" s="213"/>
      <c r="H43" s="213">
        <v>4</v>
      </c>
      <c r="I43" s="213"/>
      <c r="J43" s="132">
        <v>5</v>
      </c>
      <c r="K43" s="133">
        <v>6</v>
      </c>
      <c r="L43" s="133">
        <v>7</v>
      </c>
      <c r="P43" s="216" t="s">
        <v>119</v>
      </c>
      <c r="Q43" s="216"/>
      <c r="R43" s="216"/>
      <c r="S43" s="215" t="s">
        <v>120</v>
      </c>
      <c r="T43" s="215"/>
      <c r="X43" s="120"/>
    </row>
    <row r="44" spans="2:24" ht="13.5" customHeight="1" x14ac:dyDescent="0.25">
      <c r="B44" s="130"/>
      <c r="D44" s="4" t="s">
        <v>96</v>
      </c>
      <c r="E44" s="131">
        <v>3</v>
      </c>
      <c r="F44" s="213">
        <v>4</v>
      </c>
      <c r="G44" s="213"/>
      <c r="H44" s="217">
        <v>5</v>
      </c>
      <c r="I44" s="217"/>
      <c r="J44" s="133">
        <v>6</v>
      </c>
      <c r="K44" s="133">
        <v>7</v>
      </c>
      <c r="L44" s="134">
        <v>8</v>
      </c>
      <c r="P44" s="217">
        <v>5</v>
      </c>
      <c r="Q44" s="217"/>
      <c r="R44" s="217"/>
      <c r="S44" s="215" t="s">
        <v>121</v>
      </c>
      <c r="T44" s="215"/>
      <c r="X44" s="120"/>
    </row>
    <row r="45" spans="2:24" ht="13.5" customHeight="1" x14ac:dyDescent="0.25">
      <c r="B45" s="130"/>
      <c r="D45" s="4" t="s">
        <v>98</v>
      </c>
      <c r="E45" s="131">
        <v>4</v>
      </c>
      <c r="F45" s="217">
        <v>5</v>
      </c>
      <c r="G45" s="217"/>
      <c r="H45" s="216">
        <v>6</v>
      </c>
      <c r="I45" s="216"/>
      <c r="J45" s="133">
        <v>7</v>
      </c>
      <c r="K45" s="134">
        <v>8</v>
      </c>
      <c r="L45" s="134">
        <v>9</v>
      </c>
      <c r="P45" s="213" t="s">
        <v>122</v>
      </c>
      <c r="Q45" s="213"/>
      <c r="R45" s="213"/>
      <c r="S45" s="215" t="s">
        <v>123</v>
      </c>
      <c r="T45" s="215"/>
      <c r="X45" s="120"/>
    </row>
    <row r="46" spans="2:24" ht="13.5" customHeight="1" x14ac:dyDescent="0.25">
      <c r="B46" s="130"/>
      <c r="D46" s="4" t="s">
        <v>100</v>
      </c>
      <c r="E46" s="131">
        <v>5</v>
      </c>
      <c r="F46" s="216">
        <v>6</v>
      </c>
      <c r="G46" s="216"/>
      <c r="H46" s="216">
        <v>7</v>
      </c>
      <c r="I46" s="216"/>
      <c r="J46" s="134">
        <v>8</v>
      </c>
      <c r="K46" s="134">
        <v>9</v>
      </c>
      <c r="L46" s="134">
        <v>10</v>
      </c>
      <c r="X46" s="120"/>
    </row>
    <row r="47" spans="2:24" ht="13.5" customHeight="1" x14ac:dyDescent="0.25">
      <c r="B47" s="135"/>
      <c r="C47" s="136"/>
      <c r="D47" s="137"/>
      <c r="E47" s="137"/>
      <c r="F47" s="137"/>
      <c r="G47" s="137"/>
      <c r="H47" s="137"/>
      <c r="I47" s="137"/>
      <c r="J47" s="137"/>
      <c r="K47" s="137"/>
      <c r="L47" s="137"/>
      <c r="M47" s="137"/>
      <c r="N47" s="136"/>
      <c r="O47" s="136"/>
      <c r="P47" s="136"/>
      <c r="Q47" s="136"/>
      <c r="R47" s="136"/>
      <c r="S47" s="136"/>
      <c r="T47" s="136"/>
      <c r="U47" s="136"/>
      <c r="V47" s="136"/>
      <c r="W47" s="136"/>
      <c r="X47" s="138"/>
    </row>
    <row r="48" spans="2:24" ht="16.5" customHeight="1" x14ac:dyDescent="0.25">
      <c r="D48" s="116"/>
      <c r="F48" s="116"/>
      <c r="G48" s="116"/>
      <c r="H48" s="116"/>
      <c r="I48" s="116"/>
      <c r="J48" s="116"/>
      <c r="K48" s="116"/>
      <c r="L48" s="116"/>
      <c r="M48" s="116"/>
      <c r="N48" s="116"/>
      <c r="O48" s="116"/>
      <c r="P48" s="116"/>
      <c r="Q48" s="116"/>
      <c r="R48" s="116"/>
    </row>
    <row r="49" spans="2:18" ht="12.75" customHeight="1" x14ac:dyDescent="0.25">
      <c r="D49" s="116"/>
      <c r="F49" s="116"/>
      <c r="G49" s="116"/>
      <c r="H49" s="116"/>
      <c r="I49" s="116"/>
      <c r="J49" s="116"/>
      <c r="K49" s="116"/>
      <c r="L49" s="116"/>
      <c r="M49" s="116"/>
      <c r="N49" s="116"/>
      <c r="O49" s="116"/>
      <c r="P49" s="116"/>
      <c r="Q49" s="116"/>
      <c r="R49" s="116"/>
    </row>
    <row r="50" spans="2:18" x14ac:dyDescent="0.25">
      <c r="B50" s="115" t="s">
        <v>192</v>
      </c>
      <c r="D50" s="116"/>
      <c r="F50" s="116"/>
      <c r="G50" s="116"/>
      <c r="H50" s="116"/>
      <c r="I50" s="116"/>
      <c r="J50" s="116"/>
      <c r="K50" s="116"/>
      <c r="L50" s="116"/>
      <c r="M50" s="116"/>
      <c r="N50" s="116"/>
      <c r="O50" s="116"/>
      <c r="P50" s="116"/>
      <c r="Q50" s="116"/>
      <c r="R50" s="116"/>
    </row>
    <row r="51" spans="2:18" x14ac:dyDescent="0.25">
      <c r="B51" s="115" t="s">
        <v>190</v>
      </c>
      <c r="D51" s="139"/>
      <c r="F51" s="116"/>
      <c r="G51" s="139"/>
      <c r="H51" s="139"/>
      <c r="I51" s="139"/>
      <c r="J51" s="139"/>
      <c r="K51" s="139"/>
      <c r="L51" s="139"/>
      <c r="M51" s="139"/>
      <c r="N51" s="139"/>
      <c r="O51" s="139"/>
      <c r="P51" s="139"/>
      <c r="Q51" s="139"/>
      <c r="R51" s="139"/>
    </row>
    <row r="52" spans="2:18" ht="27" customHeight="1" x14ac:dyDescent="0.25">
      <c r="B52" s="115" t="s">
        <v>191</v>
      </c>
      <c r="D52" s="116"/>
      <c r="F52" s="116"/>
      <c r="G52" s="116"/>
      <c r="H52" s="116"/>
      <c r="I52" s="116"/>
      <c r="J52" s="116"/>
      <c r="K52" s="116"/>
      <c r="L52" s="116"/>
      <c r="M52" s="116"/>
      <c r="N52" s="116"/>
      <c r="O52" s="116"/>
      <c r="P52" s="116"/>
      <c r="Q52" s="116"/>
      <c r="R52" s="116"/>
    </row>
    <row r="53" spans="2:18" x14ac:dyDescent="0.25">
      <c r="D53" s="116"/>
      <c r="F53" s="116"/>
      <c r="G53" s="116"/>
      <c r="H53" s="116"/>
      <c r="I53" s="116"/>
      <c r="J53" s="116"/>
      <c r="K53" s="116"/>
      <c r="L53" s="116"/>
      <c r="M53" s="116"/>
      <c r="N53" s="116"/>
      <c r="O53" s="116"/>
      <c r="P53" s="116"/>
      <c r="Q53" s="116"/>
      <c r="R53" s="116"/>
    </row>
    <row r="54" spans="2:18" x14ac:dyDescent="0.25">
      <c r="D54" s="116"/>
      <c r="F54" s="116"/>
      <c r="G54" s="116"/>
      <c r="H54" s="116"/>
      <c r="I54" s="116"/>
      <c r="J54" s="116"/>
      <c r="K54" s="116"/>
      <c r="L54" s="116"/>
      <c r="M54" s="116"/>
      <c r="N54" s="116"/>
      <c r="O54" s="116"/>
      <c r="P54" s="116"/>
      <c r="Q54" s="116"/>
      <c r="R54" s="116"/>
    </row>
    <row r="55" spans="2:18" x14ac:dyDescent="0.25">
      <c r="D55" s="116"/>
      <c r="F55" s="116"/>
      <c r="G55" s="116"/>
      <c r="H55" s="116"/>
      <c r="I55" s="116"/>
      <c r="J55" s="116"/>
      <c r="K55" s="116"/>
      <c r="L55" s="116"/>
      <c r="M55" s="116"/>
      <c r="N55" s="116"/>
      <c r="O55" s="116"/>
      <c r="P55" s="116"/>
      <c r="Q55" s="116"/>
      <c r="R55" s="116"/>
    </row>
    <row r="56" spans="2:18" ht="12.75" customHeight="1" x14ac:dyDescent="0.25">
      <c r="D56" s="116"/>
    </row>
    <row r="57" spans="2:18" x14ac:dyDescent="0.25">
      <c r="D57" s="116"/>
    </row>
  </sheetData>
  <mergeCells count="49">
    <mergeCell ref="F46:G46"/>
    <mergeCell ref="H46:I46"/>
    <mergeCell ref="F44:G44"/>
    <mergeCell ref="H44:I44"/>
    <mergeCell ref="P44:R44"/>
    <mergeCell ref="S44:T44"/>
    <mergeCell ref="F45:G45"/>
    <mergeCell ref="H45:I45"/>
    <mergeCell ref="P45:R45"/>
    <mergeCell ref="S45:T45"/>
    <mergeCell ref="F42:G42"/>
    <mergeCell ref="H42:I42"/>
    <mergeCell ref="P42:R42"/>
    <mergeCell ref="S42:T42"/>
    <mergeCell ref="F43:G43"/>
    <mergeCell ref="H43:I43"/>
    <mergeCell ref="P43:R43"/>
    <mergeCell ref="S43:T43"/>
    <mergeCell ref="P40:T40"/>
    <mergeCell ref="F41:G41"/>
    <mergeCell ref="H41:I41"/>
    <mergeCell ref="P41:R41"/>
    <mergeCell ref="S41:T41"/>
    <mergeCell ref="D39:K39"/>
    <mergeCell ref="D40:D41"/>
    <mergeCell ref="E40:E41"/>
    <mergeCell ref="F40:G40"/>
    <mergeCell ref="H40:I40"/>
    <mergeCell ref="B9:R9"/>
    <mergeCell ref="F31:G31"/>
    <mergeCell ref="J31:M31"/>
    <mergeCell ref="E32:E37"/>
    <mergeCell ref="J32:K32"/>
    <mergeCell ref="L32:M32"/>
    <mergeCell ref="J33:K33"/>
    <mergeCell ref="L33:M33"/>
    <mergeCell ref="J34:K34"/>
    <mergeCell ref="L34:M34"/>
    <mergeCell ref="J35:K35"/>
    <mergeCell ref="L35:M35"/>
    <mergeCell ref="J36:K36"/>
    <mergeCell ref="L36:M36"/>
    <mergeCell ref="J37:K37"/>
    <mergeCell ref="L37:M37"/>
    <mergeCell ref="B2:B4"/>
    <mergeCell ref="C2:V4"/>
    <mergeCell ref="W2:X4"/>
    <mergeCell ref="B6:X6"/>
    <mergeCell ref="B7:X8"/>
  </mergeCells>
  <conditionalFormatting sqref="K11:K29">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29">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count="1">
    <dataValidation type="list" allowBlank="1" showInputMessage="1" showErrorMessage="1" sqref="L11:L29"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2" manualBreakCount="2">
    <brk id="17" max="16383" man="1"/>
    <brk id="26" max="16383"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alvaro diaz</cp:lastModifiedBy>
  <cp:revision>0</cp:revision>
  <cp:lastPrinted>2021-08-05T16:35:29Z</cp:lastPrinted>
  <dcterms:created xsi:type="dcterms:W3CDTF">2007-06-14T01:55:06Z</dcterms:created>
  <dcterms:modified xsi:type="dcterms:W3CDTF">2026-09-18T15:35:48Z</dcterms:modified>
  <dc:language>en-US</dc:language>
</cp:coreProperties>
</file>