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prueba/Downloads/SOAT 5 CARROS /"/>
    </mc:Choice>
  </mc:AlternateContent>
  <xr:revisionPtr revIDLastSave="0" documentId="8_{7D6291D9-3A86-C94E-9808-2A1E3521848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Costo SOAT 5 vehículos" sheetId="1" r:id="rId1"/>
    <sheet name="Listado 5 vehículo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" l="1"/>
  <c r="L9" i="2"/>
  <c r="M9" i="2" s="1"/>
  <c r="L8" i="2"/>
  <c r="M8" i="2" s="1"/>
  <c r="L7" i="2"/>
  <c r="M7" i="2" s="1"/>
  <c r="L6" i="2"/>
  <c r="M6" i="2" s="1"/>
  <c r="L5" i="2"/>
  <c r="L11" i="2" s="1"/>
  <c r="D9" i="1"/>
  <c r="F7" i="1"/>
  <c r="G7" i="1" s="1"/>
  <c r="H7" i="1" s="1"/>
  <c r="F6" i="1"/>
  <c r="G6" i="1" s="1"/>
  <c r="H6" i="1" s="1"/>
  <c r="F5" i="1"/>
  <c r="G5" i="1" s="1"/>
  <c r="H5" i="1" s="1"/>
  <c r="G11" i="1" l="1"/>
  <c r="G9" i="1"/>
  <c r="M5" i="2"/>
  <c r="M11" i="2" s="1"/>
</calcChain>
</file>

<file path=xl/sharedStrings.xml><?xml version="1.0" encoding="utf-8"?>
<sst xmlns="http://schemas.openxmlformats.org/spreadsheetml/2006/main" count="62" uniqueCount="49">
  <si>
    <t>ANÁLISIS DE COSTOS - SOAT PARA CINCO (5) VEHÍCULOS</t>
  </si>
  <si>
    <t>N.º</t>
  </si>
  <si>
    <t>Categoría</t>
  </si>
  <si>
    <t>Código tarifa</t>
  </si>
  <si>
    <t>Tarifa SOAT máxima 2026</t>
  </si>
  <si>
    <t>Cantidad</t>
  </si>
  <si>
    <t>Estampillas unitarias 2,5 %</t>
  </si>
  <si>
    <t>Valor unitario máximo</t>
  </si>
  <si>
    <t>Costo total</t>
  </si>
  <si>
    <t>Vehículos familiares de menos de 1.500 c.c. y menos de 10 años</t>
  </si>
  <si>
    <t>Camperos y camionetas entre 1.500 y 2.500 c.c. de 10 años o más</t>
  </si>
  <si>
    <t>Vehículos familiares entre 1.500 y 2.500 c.c. de 10 años o más</t>
  </si>
  <si>
    <t>TOTAL TARIFAS SOAT</t>
  </si>
  <si>
    <t>TOTAL ESTAMPILLAS</t>
  </si>
  <si>
    <t>VALOR TOTAL ESTIMADO DEL PROCESO</t>
  </si>
  <si>
    <t>Fuente: tarifas comerciales máximas del SOAT vigentes para 2026 y análisis del sector. Las estampillas corresponden al 2,5 % por Procultura y Adulto Mayor.</t>
  </si>
  <si>
    <t>LISTADO DE VEHÍCULOS Y TARIFA COMERCIAL SOAT 2026</t>
  </si>
  <si>
    <t>Valores unitarios máximos: tarifa SOAT más estampillas distritales del 2,5 %.</t>
  </si>
  <si>
    <t>Placa</t>
  </si>
  <si>
    <t>Marca</t>
  </si>
  <si>
    <t>Línea</t>
  </si>
  <si>
    <t>Clase</t>
  </si>
  <si>
    <t>Servicio</t>
  </si>
  <si>
    <t>Modelo</t>
  </si>
  <si>
    <t>Antigüedad</t>
  </si>
  <si>
    <t>Cilindraje (c.c.)</t>
  </si>
  <si>
    <t>Valor SOAT</t>
  </si>
  <si>
    <t>Estampillas 2,5 %</t>
  </si>
  <si>
    <t>Observación</t>
  </si>
  <si>
    <t>LMT-028</t>
  </si>
  <si>
    <t>Suzuki</t>
  </si>
  <si>
    <t>Swift Hybrid</t>
  </si>
  <si>
    <t>Automóvil</t>
  </si>
  <si>
    <t>Particular</t>
  </si>
  <si>
    <t>MCT-653</t>
  </si>
  <si>
    <t>Audi</t>
  </si>
  <si>
    <t>Q5</t>
  </si>
  <si>
    <t>Camioneta</t>
  </si>
  <si>
    <t>HXW-916</t>
  </si>
  <si>
    <t>Validar placa: en otro documento aparece HXV-916</t>
  </si>
  <si>
    <t>ZXX-726</t>
  </si>
  <si>
    <t>Mercedes-Benz</t>
  </si>
  <si>
    <t>CLA 200</t>
  </si>
  <si>
    <t>UBM-064</t>
  </si>
  <si>
    <t>GLA 200</t>
  </si>
  <si>
    <t>TOTALES</t>
  </si>
  <si>
    <t>Presupuesto oficial</t>
  </si>
  <si>
    <t>Nota de control: confirmar la placa del tercer vehículo con la tarjeta de propiedad antes de publicar el proceso, debido a la diferencia identificada entre el estudio previo y el análisis del sector.</t>
  </si>
  <si>
    <t>Objeto: “0711 - ADQUISICIÓN DEL SEGURO OBLIGATORIO DE ACCIDENTES DE TRÁNSITO (SOAT) PARA CINCO (5) VEHÍCULOS ASIGNADOS A LA PERSONERÍA DE BOGOTÁ D.C.”.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</si>
</sst>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0">
    <font>
      <sz val="11"/>
      <name val="Carlito"/>
    </font>
    <font>
      <b/>
      <sz val="14"/>
      <color rgb="FFFFFFFF"/>
      <name val="Carlito"/>
    </font>
    <font>
      <i/>
      <sz val="11"/>
      <color rgb="FF1F1F1F"/>
      <name val="Carlito"/>
    </font>
    <font>
      <b/>
      <sz val="11"/>
      <color rgb="FFFFFFFF"/>
      <name val="Carlito"/>
    </font>
    <font>
      <b/>
      <sz val="11"/>
      <color rgb="FF274E13"/>
      <name val="Carlito"/>
    </font>
    <font>
      <b/>
      <sz val="12"/>
      <color rgb="FF1F1F1F"/>
      <name val="Carlito"/>
    </font>
    <font>
      <i/>
      <sz val="11"/>
      <color rgb="FF595959"/>
      <name val="Carlito"/>
    </font>
    <font>
      <b/>
      <sz val="11"/>
      <color rgb="FF9C6500"/>
      <name val="Carlito"/>
    </font>
    <font>
      <b/>
      <sz val="11"/>
      <color rgb="FF1F1F1F"/>
      <name val="Carlito"/>
    </font>
    <font>
      <i/>
      <sz val="11"/>
      <color rgb="FF7F600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E2F0D9"/>
      </patternFill>
    </fill>
    <fill>
      <patternFill patternType="solid">
        <fgColor rgb="FFA9D18E"/>
      </patternFill>
    </fill>
    <fill>
      <patternFill patternType="solid">
        <fgColor rgb="FFF2F2F2"/>
      </patternFill>
    </fill>
    <fill>
      <patternFill patternType="solid">
        <fgColor rgb="FFFFF2CC"/>
      </patternFill>
    </fill>
  </fills>
  <borders count="9">
    <border>
      <left/>
      <right/>
      <top/>
      <bottom/>
      <diagonal/>
    </border>
    <border>
      <left style="thin">
        <color rgb="FFB4C6E7"/>
      </left>
      <right style="thin">
        <color rgb="FFB4C6E7"/>
      </right>
      <top style="thin">
        <color rgb="FFB4C6E7"/>
      </top>
      <bottom style="thin">
        <color rgb="FFB4C6E7"/>
      </bottom>
      <diagonal/>
    </border>
    <border>
      <left style="thin">
        <color rgb="FFD9E2F3"/>
      </left>
      <right style="thin">
        <color rgb="FFD9E2F3"/>
      </right>
      <top style="thin">
        <color rgb="FFD9E2F3"/>
      </top>
      <bottom style="thin">
        <color rgb="FFD9E2F3"/>
      </bottom>
      <diagonal/>
    </border>
    <border>
      <left style="medium">
        <color rgb="FF70AD47"/>
      </left>
      <right/>
      <top style="medium">
        <color rgb="FF70AD47"/>
      </top>
      <bottom style="medium">
        <color rgb="FF70AD47"/>
      </bottom>
      <diagonal/>
    </border>
    <border>
      <left/>
      <right/>
      <top style="medium">
        <color rgb="FF70AD47"/>
      </top>
      <bottom style="medium">
        <color rgb="FF70AD47"/>
      </bottom>
      <diagonal/>
    </border>
    <border>
      <left/>
      <right style="medium">
        <color rgb="FF70AD47"/>
      </right>
      <top style="medium">
        <color rgb="FF70AD47"/>
      </top>
      <bottom style="medium">
        <color rgb="FF70AD47"/>
      </bottom>
      <diagonal/>
    </border>
    <border>
      <left style="medium">
        <color rgb="FF548235"/>
      </left>
      <right/>
      <top style="medium">
        <color rgb="FF548235"/>
      </top>
      <bottom style="medium">
        <color rgb="FF548235"/>
      </bottom>
      <diagonal/>
    </border>
    <border>
      <left/>
      <right/>
      <top style="medium">
        <color rgb="FF548235"/>
      </top>
      <bottom style="medium">
        <color rgb="FF548235"/>
      </bottom>
      <diagonal/>
    </border>
    <border>
      <left/>
      <right style="medium">
        <color rgb="FF548235"/>
      </right>
      <top style="medium">
        <color rgb="FF548235"/>
      </top>
      <bottom style="medium">
        <color rgb="FF548235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vertical="center" wrapText="1"/>
    </xf>
    <xf numFmtId="1" fontId="0" fillId="0" borderId="2" xfId="0" applyNumberFormat="1" applyBorder="1" applyAlignment="1">
      <alignment horizontal="center" vertical="center" wrapText="1"/>
    </xf>
    <xf numFmtId="0" fontId="4" fillId="5" borderId="4" xfId="0" applyFont="1" applyFill="1" applyBorder="1" applyAlignment="1">
      <alignment vertical="center"/>
    </xf>
    <xf numFmtId="0" fontId="7" fillId="8" borderId="2" xfId="0" applyFont="1" applyFill="1" applyBorder="1" applyAlignment="1">
      <alignment vertical="center" wrapText="1"/>
    </xf>
    <xf numFmtId="0" fontId="8" fillId="6" borderId="8" xfId="0" applyFont="1" applyFill="1" applyBorder="1" applyAlignment="1">
      <alignment vertical="center"/>
    </xf>
    <xf numFmtId="164" fontId="8" fillId="6" borderId="7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4" fillId="5" borderId="3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164" fontId="4" fillId="5" borderId="4" xfId="0" applyNumberFormat="1" applyFont="1" applyFill="1" applyBorder="1" applyAlignment="1">
      <alignment vertical="center"/>
    </xf>
    <xf numFmtId="0" fontId="4" fillId="5" borderId="5" xfId="0" applyFont="1" applyFill="1" applyBorder="1" applyAlignment="1">
      <alignment vertical="center"/>
    </xf>
    <xf numFmtId="0" fontId="5" fillId="6" borderId="6" xfId="0" applyFont="1" applyFill="1" applyBorder="1" applyAlignment="1">
      <alignment horizontal="right" vertical="center"/>
    </xf>
    <xf numFmtId="0" fontId="5" fillId="6" borderId="7" xfId="0" applyFont="1" applyFill="1" applyBorder="1" applyAlignment="1">
      <alignment vertical="center"/>
    </xf>
    <xf numFmtId="164" fontId="5" fillId="6" borderId="7" xfId="0" applyNumberFormat="1" applyFont="1" applyFill="1" applyBorder="1" applyAlignment="1">
      <alignment horizontal="right" vertical="center"/>
    </xf>
    <xf numFmtId="0" fontId="5" fillId="6" borderId="8" xfId="0" applyFont="1" applyFill="1" applyBorder="1" applyAlignment="1">
      <alignment vertical="center"/>
    </xf>
    <xf numFmtId="0" fontId="6" fillId="7" borderId="0" xfId="0" applyFont="1" applyFill="1" applyAlignment="1">
      <alignment vertical="center" wrapText="1"/>
    </xf>
    <xf numFmtId="0" fontId="8" fillId="6" borderId="6" xfId="0" applyFont="1" applyFill="1" applyBorder="1" applyAlignment="1">
      <alignment horizontal="right" vertical="center"/>
    </xf>
    <xf numFmtId="0" fontId="8" fillId="6" borderId="7" xfId="0" applyFont="1" applyFill="1" applyBorder="1" applyAlignment="1">
      <alignment vertical="center"/>
    </xf>
    <xf numFmtId="0" fontId="9" fillId="8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I2" sqref="I2"/>
    </sheetView>
  </sheetViews>
  <sheetFormatPr baseColWidth="10" defaultColWidth="8.83203125" defaultRowHeight="14"/>
  <cols>
    <col min="1" max="1" width="8" customWidth="1"/>
    <col min="2" max="2" width="48" customWidth="1"/>
    <col min="3" max="3" width="14" customWidth="1"/>
    <col min="4" max="4" width="22" customWidth="1"/>
    <col min="5" max="5" width="11" customWidth="1"/>
    <col min="6" max="6" width="22" customWidth="1"/>
    <col min="7" max="8" width="21" customWidth="1"/>
  </cols>
  <sheetData>
    <row r="1" spans="1:8" ht="45.25" customHeight="1">
      <c r="A1" s="10" t="s">
        <v>0</v>
      </c>
      <c r="B1" s="10"/>
      <c r="C1" s="10"/>
      <c r="D1" s="10"/>
      <c r="E1" s="10"/>
      <c r="F1" s="10"/>
      <c r="G1" s="10"/>
      <c r="H1" s="10"/>
    </row>
    <row r="2" spans="1:8" ht="45.25" customHeight="1">
      <c r="A2" s="11" t="s">
        <v>48</v>
      </c>
      <c r="B2" s="11"/>
      <c r="C2" s="11"/>
      <c r="D2" s="11"/>
      <c r="E2" s="11"/>
      <c r="F2" s="11"/>
      <c r="G2" s="11"/>
      <c r="H2" s="11"/>
    </row>
    <row r="4" spans="1:8" ht="56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 ht="30">
      <c r="A5" s="3">
        <v>1</v>
      </c>
      <c r="B5" s="2" t="s">
        <v>9</v>
      </c>
      <c r="C5" s="3">
        <v>511</v>
      </c>
      <c r="D5" s="4">
        <v>447300</v>
      </c>
      <c r="E5" s="5">
        <v>1</v>
      </c>
      <c r="F5" s="4">
        <f>ROUND(D5*2.5%,0)</f>
        <v>11183</v>
      </c>
      <c r="G5" s="4">
        <f>D5+F5</f>
        <v>458483</v>
      </c>
      <c r="H5" s="4">
        <f>G5*E5</f>
        <v>458483</v>
      </c>
    </row>
    <row r="6" spans="1:8" ht="30">
      <c r="A6" s="3">
        <v>2</v>
      </c>
      <c r="B6" s="2" t="s">
        <v>10</v>
      </c>
      <c r="C6" s="3">
        <v>222</v>
      </c>
      <c r="D6" s="4">
        <v>1121400</v>
      </c>
      <c r="E6" s="5">
        <v>3</v>
      </c>
      <c r="F6" s="4">
        <f>ROUND(D6*2.5%,0)</f>
        <v>28035</v>
      </c>
      <c r="G6" s="4">
        <f>D6+F6</f>
        <v>1149435</v>
      </c>
      <c r="H6" s="4">
        <f>G6*E6</f>
        <v>3448305</v>
      </c>
    </row>
    <row r="7" spans="1:8" ht="30">
      <c r="A7" s="3">
        <v>3</v>
      </c>
      <c r="B7" s="2" t="s">
        <v>11</v>
      </c>
      <c r="C7" s="3">
        <v>522</v>
      </c>
      <c r="D7" s="4">
        <v>677400</v>
      </c>
      <c r="E7" s="5">
        <v>1</v>
      </c>
      <c r="F7" s="4">
        <f>ROUND(D7*2.5%,0)</f>
        <v>16935</v>
      </c>
      <c r="G7" s="4">
        <f>D7+F7</f>
        <v>694335</v>
      </c>
      <c r="H7" s="4">
        <f>G7*E7</f>
        <v>694335</v>
      </c>
    </row>
    <row r="9" spans="1:8" ht="15">
      <c r="A9" s="12" t="s">
        <v>12</v>
      </c>
      <c r="B9" s="13"/>
      <c r="C9" s="13"/>
      <c r="D9" s="14">
        <f>SUMPRODUCT(D5:D7,E5:E7)</f>
        <v>4488900</v>
      </c>
      <c r="E9" s="13"/>
      <c r="F9" s="6" t="s">
        <v>13</v>
      </c>
      <c r="G9" s="14">
        <f>SUMPRODUCT(F5:F7,E5:E7)</f>
        <v>112223</v>
      </c>
      <c r="H9" s="15"/>
    </row>
    <row r="11" spans="1:8" ht="34.75" customHeight="1">
      <c r="A11" s="16" t="s">
        <v>14</v>
      </c>
      <c r="B11" s="17"/>
      <c r="C11" s="17"/>
      <c r="D11" s="17"/>
      <c r="E11" s="17"/>
      <c r="F11" s="17"/>
      <c r="G11" s="18">
        <f>SUM(H5:H7)</f>
        <v>4601123</v>
      </c>
      <c r="H11" s="19"/>
    </row>
    <row r="13" spans="1:8" ht="42.75" customHeight="1">
      <c r="A13" s="20" t="s">
        <v>15</v>
      </c>
      <c r="B13" s="20"/>
      <c r="C13" s="20"/>
      <c r="D13" s="20"/>
      <c r="E13" s="20"/>
      <c r="F13" s="20"/>
      <c r="G13" s="20"/>
      <c r="H13" s="20"/>
    </row>
  </sheetData>
  <mergeCells count="8">
    <mergeCell ref="A11:F11"/>
    <mergeCell ref="G11:H11"/>
    <mergeCell ref="A13:H13"/>
    <mergeCell ref="A1:H1"/>
    <mergeCell ref="A2:H2"/>
    <mergeCell ref="A9:C9"/>
    <mergeCell ref="D9:E9"/>
    <mergeCell ref="G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3"/>
  <sheetViews>
    <sheetView workbookViewId="0"/>
  </sheetViews>
  <sheetFormatPr baseColWidth="10" defaultColWidth="8.83203125" defaultRowHeight="14"/>
  <cols>
    <col min="1" max="1" width="7" customWidth="1"/>
    <col min="2" max="2" width="12" customWidth="1"/>
    <col min="3" max="3" width="17" customWidth="1"/>
    <col min="4" max="4" width="18" customWidth="1"/>
    <col min="5" max="5" width="15" customWidth="1"/>
    <col min="6" max="6" width="13" customWidth="1"/>
    <col min="7" max="7" width="10" customWidth="1"/>
    <col min="8" max="8" width="12" customWidth="1"/>
    <col min="9" max="9" width="16" customWidth="1"/>
    <col min="10" max="10" width="14" customWidth="1"/>
    <col min="11" max="11" width="16" customWidth="1"/>
    <col min="12" max="12" width="17" customWidth="1"/>
    <col min="13" max="13" width="19" customWidth="1"/>
    <col min="14" max="14" width="38" customWidth="1"/>
  </cols>
  <sheetData>
    <row r="1" spans="1:14" ht="45.25" customHeight="1">
      <c r="A1" s="10" t="s">
        <v>16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45.25" customHeight="1">
      <c r="A2" s="11" t="s">
        <v>17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4" spans="1:14" ht="56" customHeight="1">
      <c r="A4" s="1" t="s">
        <v>1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3</v>
      </c>
      <c r="K4" s="1" t="s">
        <v>26</v>
      </c>
      <c r="L4" s="1" t="s">
        <v>27</v>
      </c>
      <c r="M4" s="1" t="s">
        <v>7</v>
      </c>
      <c r="N4" s="1" t="s">
        <v>28</v>
      </c>
    </row>
    <row r="5" spans="1:14" ht="15">
      <c r="A5" s="3">
        <v>1</v>
      </c>
      <c r="B5" s="3" t="s">
        <v>29</v>
      </c>
      <c r="C5" s="2" t="s">
        <v>30</v>
      </c>
      <c r="D5" s="2" t="s">
        <v>31</v>
      </c>
      <c r="E5" s="3" t="s">
        <v>32</v>
      </c>
      <c r="F5" s="3" t="s">
        <v>33</v>
      </c>
      <c r="G5" s="3">
        <v>2023</v>
      </c>
      <c r="H5" s="3">
        <v>3</v>
      </c>
      <c r="I5" s="3">
        <v>1242</v>
      </c>
      <c r="J5" s="3">
        <v>511</v>
      </c>
      <c r="K5" s="4">
        <v>447300</v>
      </c>
      <c r="L5" s="4">
        <f>ROUND(K5*2.5%,0)</f>
        <v>11183</v>
      </c>
      <c r="M5" s="4">
        <f>K5+L5</f>
        <v>458483</v>
      </c>
      <c r="N5" s="2"/>
    </row>
    <row r="6" spans="1:14" ht="15">
      <c r="A6" s="3">
        <v>2</v>
      </c>
      <c r="B6" s="3" t="s">
        <v>34</v>
      </c>
      <c r="C6" s="2" t="s">
        <v>35</v>
      </c>
      <c r="D6" s="2" t="s">
        <v>36</v>
      </c>
      <c r="E6" s="3" t="s">
        <v>37</v>
      </c>
      <c r="F6" s="3" t="s">
        <v>33</v>
      </c>
      <c r="G6" s="3">
        <v>2013</v>
      </c>
      <c r="H6" s="3">
        <v>13</v>
      </c>
      <c r="I6" s="3">
        <v>1984</v>
      </c>
      <c r="J6" s="3">
        <v>222</v>
      </c>
      <c r="K6" s="4">
        <v>1121400</v>
      </c>
      <c r="L6" s="4">
        <f>ROUND(K6*2.5%,0)</f>
        <v>28035</v>
      </c>
      <c r="M6" s="4">
        <f>K6+L6</f>
        <v>1149435</v>
      </c>
      <c r="N6" s="2"/>
    </row>
    <row r="7" spans="1:14" ht="32">
      <c r="A7" s="3">
        <v>3</v>
      </c>
      <c r="B7" s="3" t="s">
        <v>38</v>
      </c>
      <c r="C7" s="2" t="s">
        <v>35</v>
      </c>
      <c r="D7" s="2" t="s">
        <v>36</v>
      </c>
      <c r="E7" s="3" t="s">
        <v>37</v>
      </c>
      <c r="F7" s="3" t="s">
        <v>33</v>
      </c>
      <c r="G7" s="3">
        <v>2015</v>
      </c>
      <c r="H7" s="3">
        <v>11</v>
      </c>
      <c r="I7" s="3">
        <v>1968</v>
      </c>
      <c r="J7" s="3">
        <v>222</v>
      </c>
      <c r="K7" s="4">
        <v>1121400</v>
      </c>
      <c r="L7" s="4">
        <f>ROUND(K7*2.5%,0)</f>
        <v>28035</v>
      </c>
      <c r="M7" s="4">
        <f>K7+L7</f>
        <v>1149435</v>
      </c>
      <c r="N7" s="7" t="s">
        <v>39</v>
      </c>
    </row>
    <row r="8" spans="1:14" ht="15">
      <c r="A8" s="3">
        <v>4</v>
      </c>
      <c r="B8" s="3" t="s">
        <v>40</v>
      </c>
      <c r="C8" s="2" t="s">
        <v>41</v>
      </c>
      <c r="D8" s="2" t="s">
        <v>42</v>
      </c>
      <c r="E8" s="3" t="s">
        <v>32</v>
      </c>
      <c r="F8" s="3" t="s">
        <v>33</v>
      </c>
      <c r="G8" s="3">
        <v>2014</v>
      </c>
      <c r="H8" s="3">
        <v>12</v>
      </c>
      <c r="I8" s="3">
        <v>1595</v>
      </c>
      <c r="J8" s="3">
        <v>522</v>
      </c>
      <c r="K8" s="4">
        <v>677400</v>
      </c>
      <c r="L8" s="4">
        <f>ROUND(K8*2.5%,0)</f>
        <v>16935</v>
      </c>
      <c r="M8" s="4">
        <f>K8+L8</f>
        <v>694335</v>
      </c>
      <c r="N8" s="2"/>
    </row>
    <row r="9" spans="1:14" ht="15">
      <c r="A9" s="3">
        <v>5</v>
      </c>
      <c r="B9" s="3" t="s">
        <v>43</v>
      </c>
      <c r="C9" s="2" t="s">
        <v>41</v>
      </c>
      <c r="D9" s="2" t="s">
        <v>44</v>
      </c>
      <c r="E9" s="3" t="s">
        <v>37</v>
      </c>
      <c r="F9" s="3" t="s">
        <v>33</v>
      </c>
      <c r="G9" s="3">
        <v>2015</v>
      </c>
      <c r="H9" s="3">
        <v>11</v>
      </c>
      <c r="I9" s="3">
        <v>1595</v>
      </c>
      <c r="J9" s="3">
        <v>222</v>
      </c>
      <c r="K9" s="4">
        <v>1121400</v>
      </c>
      <c r="L9" s="4">
        <f>ROUND(K9*2.5%,0)</f>
        <v>28035</v>
      </c>
      <c r="M9" s="4">
        <f>K9+L9</f>
        <v>1149435</v>
      </c>
      <c r="N9" s="2"/>
    </row>
    <row r="11" spans="1:14" ht="15">
      <c r="A11" s="21" t="s">
        <v>45</v>
      </c>
      <c r="B11" s="22"/>
      <c r="C11" s="22"/>
      <c r="D11" s="22"/>
      <c r="E11" s="22"/>
      <c r="F11" s="22"/>
      <c r="G11" s="22"/>
      <c r="H11" s="22"/>
      <c r="I11" s="22"/>
      <c r="J11" s="22"/>
      <c r="K11" s="9">
        <f>SUM(K5:K9)</f>
        <v>4488900</v>
      </c>
      <c r="L11" s="9">
        <f>SUM(L5:L9)</f>
        <v>112223</v>
      </c>
      <c r="M11" s="9">
        <f>SUM(M5:M9)</f>
        <v>4601123</v>
      </c>
      <c r="N11" s="8" t="s">
        <v>46</v>
      </c>
    </row>
    <row r="13" spans="1:14" ht="45.25" customHeight="1">
      <c r="A13" s="23" t="s">
        <v>47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</sheetData>
  <mergeCells count="4">
    <mergeCell ref="A1:N1"/>
    <mergeCell ref="A2:N2"/>
    <mergeCell ref="A11:J11"/>
    <mergeCell ref="A13:N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EB2AA42963BF4689D8108FAE9B50E6" ma:contentTypeVersion="12" ma:contentTypeDescription="Crear nuevo documento." ma:contentTypeScope="" ma:versionID="73f311e6c62cc73a8d87539fa68bd36f">
  <xsd:schema xmlns:xsd="http://www.w3.org/2001/XMLSchema" xmlns:xs="http://www.w3.org/2001/XMLSchema" xmlns:p="http://schemas.microsoft.com/office/2006/metadata/properties" xmlns:ns2="bae0fcf4-55a4-4db1-aebc-619eed400267" xmlns:ns3="c8880538-ff81-477c-b3e3-63daade92bf2" targetNamespace="http://schemas.microsoft.com/office/2006/metadata/properties" ma:root="true" ma:fieldsID="1733807b9e48744d9384c8281f47466a" ns2:_="" ns3:_="">
    <xsd:import namespace="bae0fcf4-55a4-4db1-aebc-619eed400267"/>
    <xsd:import namespace="c8880538-ff81-477c-b3e3-63daade92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0fcf4-55a4-4db1-aebc-619eed400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880538-ff81-477c-b3e3-63daade92b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67073e8-c9a5-476d-9a1c-54bc65f4bd37}" ma:internalName="TaxCatchAll" ma:showField="CatchAllData" ma:web="c8880538-ff81-477c-b3e3-63daade92b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880538-ff81-477c-b3e3-63daade92bf2" xsi:nil="true"/>
    <lcf76f155ced4ddcb4097134ff3c332f xmlns="bae0fcf4-55a4-4db1-aebc-619eed4002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4CFC2F-3834-4F00-9F28-505879E59CB7}"/>
</file>

<file path=customXml/itemProps2.xml><?xml version="1.0" encoding="utf-8"?>
<ds:datastoreItem xmlns:ds="http://schemas.openxmlformats.org/officeDocument/2006/customXml" ds:itemID="{6DA500C4-1A13-4AC1-B849-FC51B26A5A77}"/>
</file>

<file path=customXml/itemProps3.xml><?xml version="1.0" encoding="utf-8"?>
<ds:datastoreItem xmlns:ds="http://schemas.openxmlformats.org/officeDocument/2006/customXml" ds:itemID="{711EA3B6-55E1-4A12-B5DF-5630A1A60E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Costo SOAT 5 vehículos</vt:lpstr>
      <vt:lpstr>Listado 5 vehículos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prueba</cp:lastModifiedBy>
  <dcterms:created xsi:type="dcterms:W3CDTF">2026-08-23T18:41:53Z</dcterms:created>
  <dcterms:modified xsi:type="dcterms:W3CDTF">2026-08-23T18:41:53Z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0x01010022EB2AA42963BF4689D8108FAE9B50E6</vt:lpwstr>
  </property>
</Properties>
</file>