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d.docs.live.net/d6201e569eb3d98e/SECRETARIA CULTURA/COMPRA DE MOBILIARIO TIERRA GRATA/2026/TECNOLOGICOS/"/>
    </mc:Choice>
  </mc:AlternateContent>
  <xr:revisionPtr revIDLastSave="135" documentId="13_ncr:1_{F8F7CF2B-59C0-44D6-885F-F3C7DF71824F}" xr6:coauthVersionLast="47" xr6:coauthVersionMax="47" xr10:uidLastSave="{F008BCB2-9547-4680-A37F-020850E740B3}"/>
  <bookViews>
    <workbookView xWindow="20370" yWindow="-2565" windowWidth="29040" windowHeight="15720" xr2:uid="{6FAE3386-F3B8-4AED-81DE-C12F86FFA51D}"/>
  </bookViews>
  <sheets>
    <sheet name="TECNOLOGICOS"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 i="3" l="1"/>
  <c r="I5" i="3"/>
  <c r="I6" i="3"/>
  <c r="I7" i="3"/>
  <c r="I8" i="3"/>
  <c r="I9" i="3"/>
  <c r="I3" i="3"/>
  <c r="H4" i="3"/>
  <c r="H5" i="3"/>
  <c r="H6" i="3"/>
  <c r="H7" i="3"/>
  <c r="H8" i="3"/>
  <c r="H9" i="3"/>
  <c r="H3" i="3"/>
  <c r="G3" i="3"/>
  <c r="F3" i="3"/>
  <c r="F4" i="3"/>
  <c r="G4" i="3" s="1"/>
  <c r="F6" i="3"/>
  <c r="G6" i="3" s="1"/>
  <c r="J3" i="3" l="1"/>
  <c r="F9" i="3"/>
  <c r="G9" i="3" s="1"/>
  <c r="F8" i="3"/>
  <c r="F7" i="3"/>
  <c r="G7" i="3" s="1"/>
  <c r="F5" i="3"/>
  <c r="G5" i="3" s="1"/>
  <c r="S10" i="3"/>
  <c r="T7" i="3"/>
  <c r="U7" i="3" s="1"/>
  <c r="V7" i="3" s="1"/>
  <c r="T9" i="3"/>
  <c r="U9" i="3" s="1"/>
  <c r="V9" i="3" s="1"/>
  <c r="T8" i="3"/>
  <c r="U8" i="3" s="1"/>
  <c r="V8" i="3" s="1"/>
  <c r="O10" i="3"/>
  <c r="P9" i="3"/>
  <c r="Q9" i="3" s="1"/>
  <c r="R9" i="3" s="1"/>
  <c r="P8" i="3"/>
  <c r="Q8" i="3" s="1"/>
  <c r="R8" i="3" s="1"/>
  <c r="P7" i="3"/>
  <c r="Q7" i="3" s="1"/>
  <c r="R7" i="3" s="1"/>
  <c r="K10" i="3"/>
  <c r="L7" i="3"/>
  <c r="M7" i="3" s="1"/>
  <c r="N7" i="3" s="1"/>
  <c r="L9" i="3"/>
  <c r="M9" i="3" s="1"/>
  <c r="L8" i="3"/>
  <c r="M8" i="3" s="1"/>
  <c r="N8" i="3" s="1"/>
  <c r="T6" i="3"/>
  <c r="U6" i="3" s="1"/>
  <c r="V6" i="3" s="1"/>
  <c r="T5" i="3"/>
  <c r="U5" i="3" s="1"/>
  <c r="V5" i="3" s="1"/>
  <c r="T4" i="3"/>
  <c r="U4" i="3" s="1"/>
  <c r="V4" i="3" s="1"/>
  <c r="T3" i="3"/>
  <c r="U3" i="3" s="1"/>
  <c r="V3" i="3" s="1"/>
  <c r="P6" i="3"/>
  <c r="Q6" i="3" s="1"/>
  <c r="R6" i="3" s="1"/>
  <c r="P5" i="3"/>
  <c r="Q5" i="3" s="1"/>
  <c r="R5" i="3" s="1"/>
  <c r="P4" i="3"/>
  <c r="Q4" i="3" s="1"/>
  <c r="R4" i="3" s="1"/>
  <c r="P3" i="3"/>
  <c r="Q3" i="3" s="1"/>
  <c r="L6" i="3"/>
  <c r="M6" i="3" s="1"/>
  <c r="N6" i="3" s="1"/>
  <c r="L5" i="3"/>
  <c r="M5" i="3" s="1"/>
  <c r="N5" i="3" s="1"/>
  <c r="L4" i="3"/>
  <c r="M4" i="3" s="1"/>
  <c r="N4" i="3" s="1"/>
  <c r="L3" i="3"/>
  <c r="M3" i="3" s="1"/>
  <c r="N3" i="3" s="1"/>
  <c r="G10" i="3" l="1"/>
  <c r="G8" i="3"/>
  <c r="M10" i="3"/>
  <c r="L10" i="3"/>
  <c r="J5" i="3"/>
  <c r="J7" i="3"/>
  <c r="J9" i="3"/>
  <c r="J8" i="3"/>
  <c r="N9" i="3"/>
  <c r="N10" i="3" s="1"/>
  <c r="J6" i="3"/>
  <c r="V10" i="3"/>
  <c r="U10" i="3"/>
  <c r="T10" i="3"/>
  <c r="P10" i="3"/>
  <c r="Q10" i="3"/>
  <c r="R3" i="3"/>
  <c r="R10" i="3" s="1"/>
  <c r="J4" i="3" l="1"/>
  <c r="J10" i="3" s="1"/>
  <c r="I10" i="3"/>
  <c r="H10" i="3"/>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4">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futureMetadata>
  <valueMetadata count="4">
    <bk>
      <rc t="1" v="0"/>
    </bk>
    <bk>
      <rc t="1" v="1"/>
    </bk>
    <bk>
      <rc t="1" v="2"/>
    </bk>
    <bk>
      <rc t="1" v="3"/>
    </bk>
  </valueMetadata>
</metadata>
</file>

<file path=xl/sharedStrings.xml><?xml version="1.0" encoding="utf-8"?>
<sst xmlns="http://schemas.openxmlformats.org/spreadsheetml/2006/main" count="42" uniqueCount="25">
  <si>
    <t>ITEM</t>
  </si>
  <si>
    <t>DESCRIPCION</t>
  </si>
  <si>
    <t>IMAGEN DE REFERENCIA</t>
  </si>
  <si>
    <t>UNIDAD DE MEDIDA</t>
  </si>
  <si>
    <t>CANT.</t>
  </si>
  <si>
    <t xml:space="preserve"> VALOR UNITARIO SIN IVA </t>
  </si>
  <si>
    <t>IVA</t>
  </si>
  <si>
    <t>VALOR UNITARIO CON IVA</t>
  </si>
  <si>
    <t>VALOR TOTAL CON IVA</t>
  </si>
  <si>
    <t>UND</t>
  </si>
  <si>
    <t>Medidor de intensidad de luz con sensor ajustado a la sensibilidad espectral del ojo humano,función “hold” para leer fácilmente el valor medido, medidas: 133 x 46 x 25 mm Peso: 95 gr incluido pilas, incluye pilas.</t>
  </si>
  <si>
    <t>Termohigrómetro para la medición continua de temperatura y humedad, con visualización clara del punto de rocío. con alarma LED para valores límite y un sensor de alta estabilidad que garantice mediciones fiables en cualquier ambiente interior, Medidas: 111 x 90 x 40 mm, Peso: 168 gr</t>
  </si>
  <si>
    <t>Videoproyector con sistema de proyección con obturador de cristal líquido RGB, proyecciones con montaje frontal/retroproyección/techo, panel LCD de 0,59"con 1.024.000 pixeles (1.280 px x 800 px) x 3 y resolución WXGA, relación de aspecto Compatible con 4:3, 16:10, 16:9*, 16:6*, 21:9*
*Con control de desplazamiento vertical de la imagen en el área de la banda negra, luminosidad del color 4000 lúmenes y luminosidad del blanco 4000 lúmenes que tenga Interfaces HDMI (HDCP 2.3) x 2 Conector USB Tipo - A x 1 Conector USB Tipo - B x 1 Módulo inalámbrico Integrado, Dimensión 302 mm x 87 mm x 234 mm y Peso 2.6 Kg, incluye soporte a techo en estructura metálica y su respectiva instalación.</t>
  </si>
  <si>
    <t>FICHA TECNICA</t>
  </si>
  <si>
    <t>PROMEDIO</t>
  </si>
  <si>
    <t>CLOI</t>
  </si>
  <si>
    <t>Deshumidificador potente, Combina deshumidificación, secado y purificación del aire en un solo dispositivo, ideal para mantener ambientes saludables. Eficaz y ahorrador de energía: elimina hasta 70 pintas de agua al día, cubriendo áreas de hasta 4,500 pies cuadrados. Cuatro modos inteligentes que facilitan la selección de deshumidificación según la necesidad, desde ropa delicada hasta modo silencioso para dormir.</t>
  </si>
  <si>
    <t>TOTAL</t>
  </si>
  <si>
    <t>CISTELCO</t>
  </si>
  <si>
    <t>AGENCY</t>
  </si>
  <si>
    <t>TELÓN DE PROYECCIÓN AUTOPORTANTE DE GRAN FORMATO — Telón de proyección tipo autoportante (estructura propia autosoportada, sin fijación a pared), tamaño estándar de mercado de mayor formato disponible con ancho de 6 a 8.5 m y altura proporcional de 3.4 a 4.8 m (según relación de aspecto 16:9 o formato similar al muro de proyección), superficie de proyección tipo mate blanca (ganancia 1.0-1.2) para uniformidad de imagen y ángulo de visión amplio, material con tratamiento antiarrugas y retardante de fuego, estructura de soporte en aluminio o acero con sistema de tensado perimetral para mantener planitud total de la superficie, marco tipo "kit" desmontable para fácil transporte e instalación/desinstalación en sala de exhibición, base con patas ajustables o contrapesos para estabilidad sin anclaje permanente, acabado en negro en bordes y estructura para minimizar reflejos no deseados, compatible con proyección frontal, y garantía mínima de 12 meses sobre estructura y superficie de proyección.</t>
  </si>
  <si>
    <t>SISTEMA DE AUDIO PARA CONFERENCIAS Y AMPLIFICACIÓN MUSICAL BÁSICA — Sistema de audio compuesto por mezclador de 12-16 canales con preamplificadores de bajo ruido, EQ paramétrico por canal y efectos de reverb/delay incorporados; par de altavoces activos full-range de 12"-15" (mínimo 250-350W RMS cada uno) más subwoofer activo opcional de 15"-18" para refuerzo de graves; 5 micrófonos en total (2 de solapa/diadema inalámbricos UHF para moderador y expositor, 1-2 de mano inalámbricos UHF para sesión de preguntas y 1 micrófono vocal,  1 monitor de piso o sistema in-ear inalámbrico; pedestales de piso para altavoces y soportes ajustables para micrófonos; cableado balanceado XLR/TRS y snake multicanal según distancia mesa-escenario; conectividad Bluetooth/USB/AUX para audio auxiliar; rack portátil para mezclador, receptores y fuentes de poder; y garantía mínima de 12 meses sobre todos los componentes electrónicos.</t>
  </si>
  <si>
    <t xml:space="preserve">UND </t>
  </si>
  <si>
    <t>PROYECTOR LÁSER DE TIRO CORTO: Tecnología de fuente de luz láser de fósforo o superior, resolución nativa mínima Full HD (1920 × 1080) con capacidad para recibir señales 4K UHD, brillo mínimo de 6.000 lúmenes ANSI, relación de contraste mínima de 15.000:1, relación de proyección (Throw Ratio) entre 0.4:1 y 0.8:1, zoom óptico, Lens Shift horizontal y vertical, corrección geométrica (Keystone y/o Warping), instalación 360° o equivalente, vida útil mínima de 20.000 horas, nivel de ruido máximo de 35 dB, entradas HDMI, puerto USB, puerto de red RJ45 y puerto de control RS-232 o IP, incluye control remoto, cable de alimentación, soporte de montaje compatible y garantía mínima de doce (12) meses.</t>
  </si>
  <si>
    <t>VALOR  TOTAL SIN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</si>
</sst>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1"/>
      <color theme="1"/>
      <name val="Aptos Narrow"/>
      <family val="2"/>
      <scheme val="minor"/>
    </font>
    <font>
      <sz val="11"/>
      <color theme="1"/>
      <name val="Aptos Narrow"/>
      <family val="2"/>
      <scheme val="minor"/>
    </font>
    <font>
      <b/>
      <sz val="10"/>
      <name val="Arial"/>
      <family val="2"/>
    </font>
    <font>
      <sz val="10"/>
      <color rgb="FF000000"/>
      <name val="Arial"/>
      <family val="2"/>
    </font>
    <font>
      <sz val="10"/>
      <color theme="1"/>
      <name val="Arial"/>
      <family val="2"/>
    </font>
    <font>
      <sz val="10"/>
      <name val="Arial"/>
      <family val="2"/>
    </font>
    <font>
      <b/>
      <sz val="10"/>
      <color theme="1"/>
      <name val="Arial"/>
      <family val="2"/>
    </font>
    <font>
      <sz val="8"/>
      <color rgb="FF000000"/>
      <name val="Arial"/>
      <family val="2"/>
    </font>
    <font>
      <b/>
      <sz val="8"/>
      <name val="Arial"/>
      <family val="2"/>
    </font>
    <font>
      <sz val="8"/>
      <color theme="1"/>
      <name val="Arial"/>
      <family val="2"/>
    </font>
    <font>
      <b/>
      <sz val="8"/>
      <color theme="1"/>
      <name val="Arial"/>
      <family val="2"/>
    </font>
  </fonts>
  <fills count="9">
    <fill>
      <patternFill patternType="none"/>
    </fill>
    <fill>
      <patternFill patternType="gray125"/>
    </fill>
    <fill>
      <patternFill patternType="solid">
        <fgColor theme="0"/>
        <bgColor rgb="FFC65911"/>
      </patternFill>
    </fill>
    <fill>
      <patternFill patternType="solid">
        <fgColor theme="0"/>
        <bgColor indexed="64"/>
      </patternFill>
    </fill>
    <fill>
      <patternFill patternType="solid">
        <fgColor rgb="FFFFFFCC"/>
        <bgColor indexed="64"/>
      </patternFill>
    </fill>
    <fill>
      <patternFill patternType="solid">
        <fgColor rgb="FFFFFFCC"/>
        <bgColor rgb="FFC65911"/>
      </patternFill>
    </fill>
    <fill>
      <patternFill patternType="solid">
        <fgColor theme="0" tint="-4.9989318521683403E-2"/>
        <bgColor indexed="64"/>
      </patternFill>
    </fill>
    <fill>
      <patternFill patternType="solid">
        <fgColor theme="0" tint="-4.9989318521683403E-2"/>
        <bgColor rgb="FFC65911"/>
      </patternFill>
    </fill>
    <fill>
      <patternFill patternType="solid">
        <fgColor rgb="FFFFCCCC"/>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50">
    <xf numFmtId="0" fontId="0" fillId="0" borderId="0" xfId="0"/>
    <xf numFmtId="0" fontId="4" fillId="0" borderId="0" xfId="0" applyFont="1"/>
    <xf numFmtId="0" fontId="5" fillId="3" borderId="0" xfId="0" applyFont="1" applyFill="1" applyAlignment="1">
      <alignment horizontal="center" vertical="center"/>
    </xf>
    <xf numFmtId="44" fontId="3" fillId="4" borderId="1" xfId="1" applyFont="1" applyFill="1" applyBorder="1" applyAlignment="1">
      <alignment horizontal="center" vertical="center"/>
    </xf>
    <xf numFmtId="44" fontId="2" fillId="5" borderId="1" xfId="1" applyFont="1" applyFill="1" applyBorder="1" applyAlignment="1">
      <alignment horizontal="center" vertical="center" wrapText="1"/>
    </xf>
    <xf numFmtId="44" fontId="4" fillId="4" borderId="0" xfId="1" applyFont="1" applyFill="1"/>
    <xf numFmtId="44" fontId="4" fillId="0" borderId="0" xfId="1" applyFont="1"/>
    <xf numFmtId="0" fontId="4" fillId="0" borderId="0" xfId="0" applyFont="1" applyAlignment="1">
      <alignment horizontal="center" vertical="center"/>
    </xf>
    <xf numFmtId="44" fontId="4" fillId="4" borderId="1" xfId="1" applyFont="1" applyFill="1" applyBorder="1"/>
    <xf numFmtId="44" fontId="2" fillId="7" borderId="1" xfId="1" applyFont="1" applyFill="1" applyBorder="1" applyAlignment="1">
      <alignment horizontal="center" vertical="center" wrapText="1"/>
    </xf>
    <xf numFmtId="44" fontId="3" fillId="6" borderId="1" xfId="1" applyFont="1" applyFill="1" applyBorder="1" applyAlignment="1">
      <alignment horizontal="center" vertical="center"/>
    </xf>
    <xf numFmtId="44" fontId="4" fillId="6" borderId="1" xfId="1" applyFont="1" applyFill="1" applyBorder="1"/>
    <xf numFmtId="44" fontId="4" fillId="6" borderId="0" xfId="1" applyFont="1" applyFill="1"/>
    <xf numFmtId="44" fontId="2" fillId="8" borderId="1" xfId="1" applyFont="1" applyFill="1" applyBorder="1" applyAlignment="1">
      <alignment horizontal="center" vertical="center" wrapText="1"/>
    </xf>
    <xf numFmtId="44" fontId="3" fillId="8" borderId="1" xfId="1" applyFont="1" applyFill="1" applyBorder="1" applyAlignment="1">
      <alignment horizontal="center" vertical="center"/>
    </xf>
    <xf numFmtId="44" fontId="4" fillId="8" borderId="1" xfId="1" applyFont="1" applyFill="1" applyBorder="1"/>
    <xf numFmtId="0" fontId="7" fillId="0" borderId="1" xfId="0" applyFont="1" applyBorder="1" applyAlignment="1">
      <alignment horizontal="justify" vertical="center" wrapText="1"/>
    </xf>
    <xf numFmtId="0" fontId="7" fillId="0" borderId="1" xfId="0" applyFont="1" applyBorder="1" applyAlignment="1">
      <alignment horizontal="justify" vertical="center"/>
    </xf>
    <xf numFmtId="0" fontId="7" fillId="0" borderId="6" xfId="0" applyFont="1" applyBorder="1" applyAlignment="1">
      <alignment horizontal="justify" vertical="center"/>
    </xf>
    <xf numFmtId="0" fontId="4" fillId="0" borderId="0" xfId="0" applyFont="1" applyAlignment="1">
      <alignment horizontal="center"/>
    </xf>
    <xf numFmtId="0" fontId="8" fillId="2" borderId="1" xfId="0" applyFont="1" applyFill="1" applyBorder="1" applyAlignment="1">
      <alignment horizontal="center" vertical="center" textRotation="90" wrapText="1"/>
    </xf>
    <xf numFmtId="0" fontId="8"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9" fillId="0" borderId="1" xfId="0" applyFont="1" applyBorder="1" applyAlignment="1">
      <alignment horizontal="center" vertical="center"/>
    </xf>
    <xf numFmtId="44" fontId="7" fillId="0" borderId="1" xfId="1" applyFont="1" applyBorder="1" applyAlignment="1">
      <alignment horizontal="center" vertical="center"/>
    </xf>
    <xf numFmtId="0" fontId="9" fillId="0" borderId="0" xfId="0" applyFont="1" applyAlignment="1">
      <alignment horizontal="center" vertical="center"/>
    </xf>
    <xf numFmtId="0" fontId="7" fillId="0" borderId="1" xfId="0" applyFont="1" applyBorder="1" applyAlignment="1">
      <alignment horizontal="center" vertical="center"/>
    </xf>
    <xf numFmtId="44" fontId="9" fillId="0" borderId="1" xfId="0" applyNumberFormat="1" applyFont="1" applyBorder="1"/>
    <xf numFmtId="0" fontId="7" fillId="0" borderId="1" xfId="0" applyFont="1" applyBorder="1" applyAlignment="1">
      <alignment vertical="center" wrapText="1"/>
    </xf>
    <xf numFmtId="44" fontId="7" fillId="0" borderId="1" xfId="1" applyFont="1" applyBorder="1" applyAlignment="1">
      <alignment vertical="center"/>
    </xf>
    <xf numFmtId="0" fontId="7" fillId="0" borderId="1" xfId="0" applyFont="1" applyBorder="1" applyAlignment="1">
      <alignment vertical="center"/>
    </xf>
    <xf numFmtId="44" fontId="3" fillId="6" borderId="1" xfId="1" applyFont="1" applyFill="1" applyBorder="1" applyAlignment="1">
      <alignment vertical="center"/>
    </xf>
    <xf numFmtId="44" fontId="3" fillId="8" borderId="1" xfId="1" applyFont="1" applyFill="1" applyBorder="1" applyAlignment="1">
      <alignment vertical="center"/>
    </xf>
    <xf numFmtId="44" fontId="3" fillId="4" borderId="1" xfId="1" applyFont="1" applyFill="1" applyBorder="1" applyAlignment="1">
      <alignment vertical="center"/>
    </xf>
    <xf numFmtId="44" fontId="6" fillId="6" borderId="2" xfId="1" applyFont="1" applyFill="1" applyBorder="1" applyAlignment="1">
      <alignment horizontal="center" vertical="center"/>
    </xf>
    <xf numFmtId="44" fontId="6" fillId="6" borderId="3" xfId="1" applyFont="1" applyFill="1" applyBorder="1" applyAlignment="1">
      <alignment horizontal="center" vertical="center"/>
    </xf>
    <xf numFmtId="44" fontId="6" fillId="6" borderId="4" xfId="1" applyFont="1" applyFill="1" applyBorder="1" applyAlignment="1">
      <alignment horizontal="center" vertical="center"/>
    </xf>
    <xf numFmtId="44" fontId="6" fillId="8" borderId="2" xfId="1" applyFont="1" applyFill="1" applyBorder="1" applyAlignment="1">
      <alignment horizontal="center" vertical="center"/>
    </xf>
    <xf numFmtId="44" fontId="6" fillId="8" borderId="3" xfId="1" applyFont="1" applyFill="1" applyBorder="1" applyAlignment="1">
      <alignment horizontal="center" vertical="center"/>
    </xf>
    <xf numFmtId="44" fontId="6" fillId="8" borderId="4" xfId="1" applyFont="1" applyFill="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10" fillId="0" borderId="2" xfId="0" applyFont="1" applyBorder="1" applyAlignment="1">
      <alignment horizontal="center"/>
    </xf>
    <xf numFmtId="0" fontId="10" fillId="0" borderId="3" xfId="0" applyFont="1" applyBorder="1" applyAlignment="1">
      <alignment horizontal="center"/>
    </xf>
    <xf numFmtId="0" fontId="10" fillId="0" borderId="4" xfId="0" applyFont="1" applyBorder="1" applyAlignment="1">
      <alignment horizontal="center"/>
    </xf>
    <xf numFmtId="44" fontId="6" fillId="4" borderId="2" xfId="1" applyFont="1" applyFill="1" applyBorder="1" applyAlignment="1">
      <alignment horizontal="center" vertical="center"/>
    </xf>
    <xf numFmtId="44" fontId="6" fillId="4" borderId="3" xfId="1" applyFont="1" applyFill="1" applyBorder="1" applyAlignment="1">
      <alignment horizontal="center" vertical="center"/>
    </xf>
    <xf numFmtId="44" fontId="6" fillId="4" borderId="4" xfId="1" applyFont="1" applyFill="1" applyBorder="1" applyAlignment="1">
      <alignment horizontal="center" vertical="center"/>
    </xf>
    <xf numFmtId="0" fontId="7" fillId="0" borderId="5" xfId="0" applyFont="1" applyBorder="1" applyAlignment="1">
      <alignment vertical="center" wrapText="1"/>
    </xf>
  </cellXfs>
  <cellStyles count="2">
    <cellStyle name="Moneda" xfId="1" builtinId="4"/>
    <cellStyle name="Normal" xfId="0" builtinId="0"/>
  </cellStyles>
  <dxfs count="0"/>
  <tableStyles count="0" defaultTableStyle="TableStyleMedium2" defaultPivotStyle="PivotStyleLight16"/>
  <colors>
    <mruColors>
      <color rgb="FFFFCCCC"/>
      <color rgb="FFFFCC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alcChain" Target="calcChain.xml"/><Relationship Id="rId5" Type="http://schemas.openxmlformats.org/officeDocument/2006/relationships/sheetMetadata" Target="metadata.xml"/><Relationship Id="rId10" Type="http://schemas.microsoft.com/office/2017/10/relationships/person" Target="persons/person.xml"/><Relationship Id="rId4" Type="http://schemas.openxmlformats.org/officeDocument/2006/relationships/sharedStrings" Target="sharedStrings.xml"/><Relationship Id="rId9" Type="http://schemas.microsoft.com/office/2017/06/relationships/rdRichValueTypes" Target="richData/rdRichValueTypes.xml"/></Relationships>
</file>

<file path=xl/persons/person.xml><?xml version="1.0" encoding="utf-8"?>
<personList xmlns="http://schemas.microsoft.com/office/spreadsheetml/2018/threadedcomments" xmlns:x="http://schemas.openxmlformats.org/spreadsheetml/2006/main"/>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4">
  <rv s="0">
    <v>0</v>
    <v>5</v>
  </rv>
  <rv s="0">
    <v>1</v>
    <v>5</v>
  </rv>
  <rv s="0">
    <v>2</v>
    <v>5</v>
  </rv>
  <rv s="0">
    <v>3</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41C33-F71F-4CD5-90EB-C7FE0D25E2F7}">
  <sheetPr>
    <pageSetUpPr fitToPage="1"/>
  </sheetPr>
  <dimension ref="A1:V10"/>
  <sheetViews>
    <sheetView tabSelected="1" zoomScale="130" zoomScaleNormal="130" workbookViewId="0">
      <selection activeCell="E9" sqref="A1:E9"/>
    </sheetView>
  </sheetViews>
  <sheetFormatPr baseColWidth="10" defaultColWidth="11.42578125" defaultRowHeight="26.25" customHeight="1" x14ac:dyDescent="0.2"/>
  <cols>
    <col min="1" max="1" width="5.7109375" style="1" customWidth="1"/>
    <col min="2" max="2" width="54" style="1" customWidth="1"/>
    <col min="3" max="3" width="45.85546875" style="7" hidden="1" customWidth="1"/>
    <col min="4" max="4" width="9.7109375" style="19" customWidth="1"/>
    <col min="5" max="5" width="5.7109375" style="19" customWidth="1"/>
    <col min="6" max="7" width="16.7109375" style="1" customWidth="1"/>
    <col min="8" max="8" width="15" style="1" bestFit="1" customWidth="1"/>
    <col min="9" max="9" width="16.5703125" style="1" customWidth="1"/>
    <col min="10" max="10" width="16.140625" style="1" hidden="1" customWidth="1"/>
    <col min="11" max="11" width="16.7109375" style="5" customWidth="1"/>
    <col min="12" max="12" width="15" style="5" bestFit="1" customWidth="1"/>
    <col min="13" max="13" width="17" style="5" customWidth="1"/>
    <col min="14" max="14" width="16.140625" style="5" bestFit="1" customWidth="1"/>
    <col min="15" max="15" width="16.7109375" style="12" customWidth="1"/>
    <col min="16" max="16" width="15" style="12" bestFit="1" customWidth="1"/>
    <col min="17" max="17" width="17" style="12" customWidth="1"/>
    <col min="18" max="18" width="16.140625" style="12" bestFit="1" customWidth="1"/>
    <col min="19" max="19" width="16.7109375" style="6" bestFit="1" customWidth="1"/>
    <col min="20" max="20" width="15" style="6" bestFit="1" customWidth="1"/>
    <col min="21" max="21" width="17" style="6" bestFit="1" customWidth="1"/>
    <col min="22" max="22" width="16.140625" style="6" bestFit="1" customWidth="1"/>
    <col min="23" max="16384" width="11.42578125" style="1"/>
  </cols>
  <sheetData>
    <row r="1" spans="1:22" ht="26.25" customHeight="1" x14ac:dyDescent="0.2">
      <c r="A1" s="40" t="s">
        <v>13</v>
      </c>
      <c r="B1" s="41"/>
      <c r="C1" s="41"/>
      <c r="D1" s="41"/>
      <c r="E1" s="42"/>
      <c r="F1" s="40" t="s">
        <v>14</v>
      </c>
      <c r="G1" s="41"/>
      <c r="H1" s="41"/>
      <c r="I1" s="41"/>
      <c r="J1" s="42"/>
      <c r="K1" s="46" t="s">
        <v>15</v>
      </c>
      <c r="L1" s="47"/>
      <c r="M1" s="47"/>
      <c r="N1" s="48"/>
      <c r="O1" s="34" t="s">
        <v>18</v>
      </c>
      <c r="P1" s="35"/>
      <c r="Q1" s="35"/>
      <c r="R1" s="36"/>
      <c r="S1" s="37" t="s">
        <v>19</v>
      </c>
      <c r="T1" s="38"/>
      <c r="U1" s="38"/>
      <c r="V1" s="39"/>
    </row>
    <row r="2" spans="1:22" s="2" customFormat="1" ht="26.25" customHeight="1" x14ac:dyDescent="0.25">
      <c r="A2" s="20" t="s">
        <v>0</v>
      </c>
      <c r="B2" s="21" t="s">
        <v>1</v>
      </c>
      <c r="C2" s="21" t="s">
        <v>2</v>
      </c>
      <c r="D2" s="21" t="s">
        <v>3</v>
      </c>
      <c r="E2" s="20" t="s">
        <v>4</v>
      </c>
      <c r="F2" s="21" t="s">
        <v>5</v>
      </c>
      <c r="G2" s="21" t="s">
        <v>24</v>
      </c>
      <c r="H2" s="21" t="s">
        <v>6</v>
      </c>
      <c r="I2" s="21" t="s">
        <v>8</v>
      </c>
      <c r="J2" s="21" t="s">
        <v>8</v>
      </c>
      <c r="K2" s="4" t="s">
        <v>5</v>
      </c>
      <c r="L2" s="4" t="s">
        <v>6</v>
      </c>
      <c r="M2" s="4" t="s">
        <v>7</v>
      </c>
      <c r="N2" s="4" t="s">
        <v>8</v>
      </c>
      <c r="O2" s="9" t="s">
        <v>5</v>
      </c>
      <c r="P2" s="9" t="s">
        <v>6</v>
      </c>
      <c r="Q2" s="9" t="s">
        <v>7</v>
      </c>
      <c r="R2" s="9" t="s">
        <v>8</v>
      </c>
      <c r="S2" s="13" t="s">
        <v>5</v>
      </c>
      <c r="T2" s="13" t="s">
        <v>6</v>
      </c>
      <c r="U2" s="13" t="s">
        <v>7</v>
      </c>
      <c r="V2" s="13" t="s">
        <v>8</v>
      </c>
    </row>
    <row r="3" spans="1:22" ht="129.75" customHeight="1" x14ac:dyDescent="0.2">
      <c r="A3" s="22">
        <v>1</v>
      </c>
      <c r="B3" s="16" t="s">
        <v>11</v>
      </c>
      <c r="C3" s="23" t="e" vm="1">
        <v>#VALUE!</v>
      </c>
      <c r="D3" s="22" t="s">
        <v>9</v>
      </c>
      <c r="E3" s="22">
        <v>2</v>
      </c>
      <c r="F3" s="24">
        <f>(K3+O3+S3)/3</f>
        <v>1720000</v>
      </c>
      <c r="G3" s="24">
        <f>F3*E3</f>
        <v>3440000</v>
      </c>
      <c r="H3" s="24">
        <f>G3*19%</f>
        <v>653600</v>
      </c>
      <c r="I3" s="24">
        <f>G3+H3</f>
        <v>4093600</v>
      </c>
      <c r="J3" s="24">
        <f t="shared" ref="J3:J9" si="0">I3*E3</f>
        <v>8187200</v>
      </c>
      <c r="K3" s="3">
        <v>1710000</v>
      </c>
      <c r="L3" s="3">
        <f>K3*19%</f>
        <v>324900</v>
      </c>
      <c r="M3" s="3">
        <f>L3+K3</f>
        <v>2034900</v>
      </c>
      <c r="N3" s="3">
        <f>M3*E3</f>
        <v>4069800</v>
      </c>
      <c r="O3" s="10">
        <v>1728000</v>
      </c>
      <c r="P3" s="10">
        <f>O3*19%</f>
        <v>328320</v>
      </c>
      <c r="Q3" s="10">
        <f>O3+P3</f>
        <v>2056320</v>
      </c>
      <c r="R3" s="10">
        <f>Q3*E3</f>
        <v>4112640</v>
      </c>
      <c r="S3" s="14">
        <v>1722000</v>
      </c>
      <c r="T3" s="14">
        <f>S3*19%</f>
        <v>327180</v>
      </c>
      <c r="U3" s="14">
        <f>T3+S3</f>
        <v>2049180</v>
      </c>
      <c r="V3" s="14">
        <f>U3*E3</f>
        <v>4098360</v>
      </c>
    </row>
    <row r="4" spans="1:22" ht="129.75" customHeight="1" x14ac:dyDescent="0.2">
      <c r="A4" s="22">
        <v>2</v>
      </c>
      <c r="B4" s="17" t="s">
        <v>10</v>
      </c>
      <c r="C4" s="25" t="e" vm="2">
        <v>#VALUE!</v>
      </c>
      <c r="D4" s="22" t="s">
        <v>9</v>
      </c>
      <c r="E4" s="22">
        <v>1</v>
      </c>
      <c r="F4" s="24">
        <f>(K4+O4+S4)/3</f>
        <v>2006666.6666666667</v>
      </c>
      <c r="G4" s="24">
        <f t="shared" ref="G4:G9" si="1">F4*E4</f>
        <v>2006666.6666666667</v>
      </c>
      <c r="H4" s="24">
        <f t="shared" ref="H4:H9" si="2">G4*19%</f>
        <v>381266.66666666669</v>
      </c>
      <c r="I4" s="24">
        <f t="shared" ref="I4:I9" si="3">G4+H4</f>
        <v>2387933.3333333335</v>
      </c>
      <c r="J4" s="24">
        <f t="shared" si="0"/>
        <v>2387933.3333333335</v>
      </c>
      <c r="K4" s="3">
        <v>1995000</v>
      </c>
      <c r="L4" s="3">
        <f t="shared" ref="L4:L6" si="4">K4*19%</f>
        <v>379050</v>
      </c>
      <c r="M4" s="3">
        <f t="shared" ref="M4:M6" si="5">L4+K4</f>
        <v>2374050</v>
      </c>
      <c r="N4" s="3">
        <f t="shared" ref="N4:N6" si="6">M4*E4</f>
        <v>2374050</v>
      </c>
      <c r="O4" s="10">
        <v>2016000</v>
      </c>
      <c r="P4" s="10">
        <f t="shared" ref="P4:P6" si="7">O4*19%</f>
        <v>383040</v>
      </c>
      <c r="Q4" s="10">
        <f t="shared" ref="Q4:Q6" si="8">O4+P4</f>
        <v>2399040</v>
      </c>
      <c r="R4" s="10">
        <f t="shared" ref="R4:R6" si="9">Q4*E4</f>
        <v>2399040</v>
      </c>
      <c r="S4" s="14">
        <v>2009000</v>
      </c>
      <c r="T4" s="14">
        <f t="shared" ref="T4:T6" si="10">S4*19%</f>
        <v>381710</v>
      </c>
      <c r="U4" s="14">
        <f t="shared" ref="U4:U6" si="11">T4+S4</f>
        <v>2390710</v>
      </c>
      <c r="V4" s="14">
        <f t="shared" ref="V4:V6" si="12">U4*E4</f>
        <v>2390710</v>
      </c>
    </row>
    <row r="5" spans="1:22" ht="129.75" customHeight="1" x14ac:dyDescent="0.2">
      <c r="A5" s="22">
        <v>3</v>
      </c>
      <c r="B5" s="17" t="s">
        <v>16</v>
      </c>
      <c r="C5" s="26" t="e" vm="3">
        <v>#VALUE!</v>
      </c>
      <c r="D5" s="22" t="s">
        <v>9</v>
      </c>
      <c r="E5" s="22">
        <v>1</v>
      </c>
      <c r="F5" s="24">
        <f>(K5+O5+S5)/3</f>
        <v>1433333.3333333333</v>
      </c>
      <c r="G5" s="24">
        <f t="shared" si="1"/>
        <v>1433333.3333333333</v>
      </c>
      <c r="H5" s="24">
        <f t="shared" si="2"/>
        <v>272333.33333333331</v>
      </c>
      <c r="I5" s="24">
        <f t="shared" si="3"/>
        <v>1705666.6666666665</v>
      </c>
      <c r="J5" s="24">
        <f t="shared" si="0"/>
        <v>1705666.6666666665</v>
      </c>
      <c r="K5" s="3">
        <v>1425000</v>
      </c>
      <c r="L5" s="3">
        <f t="shared" si="4"/>
        <v>270750</v>
      </c>
      <c r="M5" s="3">
        <f t="shared" si="5"/>
        <v>1695750</v>
      </c>
      <c r="N5" s="3">
        <f t="shared" si="6"/>
        <v>1695750</v>
      </c>
      <c r="O5" s="10">
        <v>1440000</v>
      </c>
      <c r="P5" s="10">
        <f t="shared" si="7"/>
        <v>273600</v>
      </c>
      <c r="Q5" s="10">
        <f t="shared" si="8"/>
        <v>1713600</v>
      </c>
      <c r="R5" s="10">
        <f t="shared" si="9"/>
        <v>1713600</v>
      </c>
      <c r="S5" s="14">
        <v>1435000</v>
      </c>
      <c r="T5" s="14">
        <f t="shared" si="10"/>
        <v>272650</v>
      </c>
      <c r="U5" s="14">
        <f t="shared" si="11"/>
        <v>1707650</v>
      </c>
      <c r="V5" s="14">
        <f t="shared" si="12"/>
        <v>1707650</v>
      </c>
    </row>
    <row r="6" spans="1:22" ht="129.75" customHeight="1" x14ac:dyDescent="0.2">
      <c r="A6" s="28">
        <v>4</v>
      </c>
      <c r="B6" s="49" t="s">
        <v>12</v>
      </c>
      <c r="C6" s="30" t="e" vm="4">
        <v>#VALUE!</v>
      </c>
      <c r="D6" s="28" t="s">
        <v>9</v>
      </c>
      <c r="E6" s="22">
        <v>2</v>
      </c>
      <c r="F6" s="29">
        <f>(K6+O6+S6)/3</f>
        <v>4300000</v>
      </c>
      <c r="G6" s="24">
        <f t="shared" si="1"/>
        <v>8600000</v>
      </c>
      <c r="H6" s="24">
        <f t="shared" si="2"/>
        <v>1634000</v>
      </c>
      <c r="I6" s="24">
        <f t="shared" si="3"/>
        <v>10234000</v>
      </c>
      <c r="J6" s="29">
        <f t="shared" si="0"/>
        <v>20468000</v>
      </c>
      <c r="K6" s="33">
        <v>4275000</v>
      </c>
      <c r="L6" s="33">
        <f t="shared" si="4"/>
        <v>812250</v>
      </c>
      <c r="M6" s="33">
        <f t="shared" si="5"/>
        <v>5087250</v>
      </c>
      <c r="N6" s="33">
        <f t="shared" si="6"/>
        <v>10174500</v>
      </c>
      <c r="O6" s="31">
        <v>4320000</v>
      </c>
      <c r="P6" s="31">
        <f t="shared" si="7"/>
        <v>820800</v>
      </c>
      <c r="Q6" s="31">
        <f t="shared" si="8"/>
        <v>5140800</v>
      </c>
      <c r="R6" s="31">
        <f t="shared" si="9"/>
        <v>10281600</v>
      </c>
      <c r="S6" s="32">
        <v>4305000</v>
      </c>
      <c r="T6" s="32">
        <f t="shared" si="10"/>
        <v>817950</v>
      </c>
      <c r="U6" s="32">
        <f t="shared" si="11"/>
        <v>5122950</v>
      </c>
      <c r="V6" s="32">
        <f t="shared" si="12"/>
        <v>10245900</v>
      </c>
    </row>
    <row r="7" spans="1:22" ht="129.75" customHeight="1" x14ac:dyDescent="0.2">
      <c r="A7" s="22">
        <v>5</v>
      </c>
      <c r="B7" s="18" t="s">
        <v>23</v>
      </c>
      <c r="C7" s="26"/>
      <c r="D7" s="23" t="s">
        <v>9</v>
      </c>
      <c r="E7" s="22">
        <v>1</v>
      </c>
      <c r="F7" s="24">
        <f t="shared" ref="F7:F9" si="13">(K7+O7+S7)/3</f>
        <v>12183333.333333334</v>
      </c>
      <c r="G7" s="24">
        <f t="shared" si="1"/>
        <v>12183333.333333334</v>
      </c>
      <c r="H7" s="24">
        <f t="shared" si="2"/>
        <v>2314833.3333333335</v>
      </c>
      <c r="I7" s="24">
        <f t="shared" si="3"/>
        <v>14498166.666666668</v>
      </c>
      <c r="J7" s="24">
        <f t="shared" si="0"/>
        <v>14498166.666666668</v>
      </c>
      <c r="K7" s="3">
        <v>12112500</v>
      </c>
      <c r="L7" s="3">
        <f>K7*19%</f>
        <v>2301375</v>
      </c>
      <c r="M7" s="3">
        <f>L7+K7</f>
        <v>14413875</v>
      </c>
      <c r="N7" s="3">
        <f>M7*E7</f>
        <v>14413875</v>
      </c>
      <c r="O7" s="10">
        <v>12240000</v>
      </c>
      <c r="P7" s="10">
        <f t="shared" ref="P7:P9" si="14">O7*19%</f>
        <v>2325600</v>
      </c>
      <c r="Q7" s="10">
        <f t="shared" ref="Q7:Q9" si="15">O7+P7</f>
        <v>14565600</v>
      </c>
      <c r="R7" s="10">
        <f t="shared" ref="R7:R9" si="16">Q7*E7</f>
        <v>14565600</v>
      </c>
      <c r="S7" s="14">
        <v>12197500</v>
      </c>
      <c r="T7" s="14">
        <f>S7*19%</f>
        <v>2317525</v>
      </c>
      <c r="U7" s="14">
        <f t="shared" ref="U7:U9" si="17">T7+S7</f>
        <v>14515025</v>
      </c>
      <c r="V7" s="14">
        <f>U7*E7</f>
        <v>14515025</v>
      </c>
    </row>
    <row r="8" spans="1:22" ht="180" customHeight="1" x14ac:dyDescent="0.2">
      <c r="A8" s="22">
        <v>6</v>
      </c>
      <c r="B8" s="18" t="s">
        <v>20</v>
      </c>
      <c r="C8" s="26"/>
      <c r="D8" s="23" t="s">
        <v>9</v>
      </c>
      <c r="E8" s="22">
        <v>1</v>
      </c>
      <c r="F8" s="24">
        <f t="shared" si="13"/>
        <v>2436666.6666666665</v>
      </c>
      <c r="G8" s="24">
        <f t="shared" si="1"/>
        <v>2436666.6666666665</v>
      </c>
      <c r="H8" s="24">
        <f t="shared" si="2"/>
        <v>462966.66666666663</v>
      </c>
      <c r="I8" s="24">
        <f t="shared" si="3"/>
        <v>2899633.333333333</v>
      </c>
      <c r="J8" s="24">
        <f t="shared" si="0"/>
        <v>2899633.333333333</v>
      </c>
      <c r="K8" s="3">
        <v>2422500</v>
      </c>
      <c r="L8" s="3">
        <f t="shared" ref="L8" si="18">K8*19%</f>
        <v>460275</v>
      </c>
      <c r="M8" s="3">
        <f t="shared" ref="M8" si="19">L8+K8</f>
        <v>2882775</v>
      </c>
      <c r="N8" s="3">
        <f t="shared" ref="N8" si="20">M8*E8</f>
        <v>2882775</v>
      </c>
      <c r="O8" s="10">
        <v>2448000</v>
      </c>
      <c r="P8" s="10">
        <f t="shared" si="14"/>
        <v>465120</v>
      </c>
      <c r="Q8" s="10">
        <f t="shared" si="15"/>
        <v>2913120</v>
      </c>
      <c r="R8" s="10">
        <f t="shared" si="16"/>
        <v>2913120</v>
      </c>
      <c r="S8" s="14">
        <v>2439500</v>
      </c>
      <c r="T8" s="14">
        <f t="shared" ref="T8:T9" si="21">S8*19%</f>
        <v>463505</v>
      </c>
      <c r="U8" s="14">
        <f t="shared" si="17"/>
        <v>2903005</v>
      </c>
      <c r="V8" s="14">
        <f t="shared" ref="V8:V9" si="22">U8*E8</f>
        <v>2903005</v>
      </c>
    </row>
    <row r="9" spans="1:22" ht="168" customHeight="1" x14ac:dyDescent="0.2">
      <c r="A9" s="22">
        <v>7</v>
      </c>
      <c r="B9" s="18" t="s">
        <v>21</v>
      </c>
      <c r="C9" s="26"/>
      <c r="D9" s="23" t="s">
        <v>22</v>
      </c>
      <c r="E9" s="22">
        <v>1</v>
      </c>
      <c r="F9" s="24">
        <f t="shared" si="13"/>
        <v>7023333.333333333</v>
      </c>
      <c r="G9" s="24">
        <f t="shared" si="1"/>
        <v>7023333.333333333</v>
      </c>
      <c r="H9" s="24">
        <f t="shared" si="2"/>
        <v>1334433.3333333333</v>
      </c>
      <c r="I9" s="24">
        <f t="shared" si="3"/>
        <v>8357766.666666666</v>
      </c>
      <c r="J9" s="24">
        <f t="shared" si="0"/>
        <v>8357766.666666666</v>
      </c>
      <c r="K9" s="3">
        <v>6982500</v>
      </c>
      <c r="L9" s="3">
        <f t="shared" ref="L9" si="23">K9*19%</f>
        <v>1326675</v>
      </c>
      <c r="M9" s="3">
        <f t="shared" ref="M9" si="24">L9+K9</f>
        <v>8309175</v>
      </c>
      <c r="N9" s="3">
        <f t="shared" ref="N9" si="25">M9*E9</f>
        <v>8309175</v>
      </c>
      <c r="O9" s="10">
        <v>7056000</v>
      </c>
      <c r="P9" s="10">
        <f t="shared" si="14"/>
        <v>1340640</v>
      </c>
      <c r="Q9" s="10">
        <f t="shared" si="15"/>
        <v>8396640</v>
      </c>
      <c r="R9" s="10">
        <f t="shared" si="16"/>
        <v>8396640</v>
      </c>
      <c r="S9" s="14">
        <v>7031500</v>
      </c>
      <c r="T9" s="14">
        <f t="shared" si="21"/>
        <v>1335985</v>
      </c>
      <c r="U9" s="14">
        <f t="shared" si="17"/>
        <v>8367485</v>
      </c>
      <c r="V9" s="14">
        <f t="shared" si="22"/>
        <v>8367485</v>
      </c>
    </row>
    <row r="10" spans="1:22" ht="26.25" customHeight="1" x14ac:dyDescent="0.2">
      <c r="A10" s="43" t="s">
        <v>17</v>
      </c>
      <c r="B10" s="44"/>
      <c r="C10" s="44"/>
      <c r="D10" s="44"/>
      <c r="E10" s="45"/>
      <c r="F10" s="27"/>
      <c r="G10" s="27">
        <f t="shared" ref="G10:V10" si="26">SUM(G3:G9)</f>
        <v>37123333.333333336</v>
      </c>
      <c r="H10" s="27">
        <f t="shared" si="26"/>
        <v>7053433.333333334</v>
      </c>
      <c r="I10" s="27">
        <f t="shared" si="26"/>
        <v>44176766.666666664</v>
      </c>
      <c r="J10" s="27">
        <f t="shared" si="26"/>
        <v>58504366.666666672</v>
      </c>
      <c r="K10" s="8">
        <f t="shared" si="26"/>
        <v>30922500</v>
      </c>
      <c r="L10" s="8">
        <f t="shared" si="26"/>
        <v>5875275</v>
      </c>
      <c r="M10" s="8">
        <f t="shared" si="26"/>
        <v>36797775</v>
      </c>
      <c r="N10" s="8">
        <f t="shared" si="26"/>
        <v>43919925</v>
      </c>
      <c r="O10" s="11">
        <f t="shared" si="26"/>
        <v>31248000</v>
      </c>
      <c r="P10" s="11">
        <f t="shared" si="26"/>
        <v>5937120</v>
      </c>
      <c r="Q10" s="11">
        <f t="shared" si="26"/>
        <v>37185120</v>
      </c>
      <c r="R10" s="11">
        <f t="shared" si="26"/>
        <v>44382240</v>
      </c>
      <c r="S10" s="15">
        <f t="shared" si="26"/>
        <v>31139500</v>
      </c>
      <c r="T10" s="15">
        <f t="shared" si="26"/>
        <v>5916505</v>
      </c>
      <c r="U10" s="15">
        <f t="shared" si="26"/>
        <v>37056005</v>
      </c>
      <c r="V10" s="15">
        <f t="shared" si="26"/>
        <v>44228135</v>
      </c>
    </row>
  </sheetData>
  <mergeCells count="6">
    <mergeCell ref="O1:R1"/>
    <mergeCell ref="S1:V1"/>
    <mergeCell ref="A1:E1"/>
    <mergeCell ref="F1:J1"/>
    <mergeCell ref="A10:E10"/>
    <mergeCell ref="K1:N1"/>
  </mergeCells>
  <pageMargins left="0.7" right="0.7" top="0.75" bottom="0.75" header="0.3" footer="0.3"/>
  <pageSetup paperSize="9" scale="26" fitToHeight="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TECNOLOGICOS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YENNY SOFIA DIAZ HERNANDEZ</dc:creator>
  <cp:lastModifiedBy>LOL R</cp:lastModifiedBy>
  <cp:lastPrinted>2026-08-18T20:37:07Z</cp:lastPrinted>
  <dcterms:created xsi:type="dcterms:W3CDTF">2026-06-23T14:42:35Z</dcterms:created>
  <dcterms:modified xsi:type="dcterms:W3CDTF">2026-08-18T20:38:03Z</dcterms:modified>
</cp:coreProperties>
</file>