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Pictures\INTERVENTORIA CEMENTERIO\VR PARA FIRMA\"/>
    </mc:Choice>
  </mc:AlternateContent>
  <xr:revisionPtr revIDLastSave="0" documentId="13_ncr:1_{AF47FDED-92C5-45AE-8738-CF4D84A75404}" xr6:coauthVersionLast="47" xr6:coauthVersionMax="47" xr10:uidLastSave="{00000000-0000-0000-0000-000000000000}"/>
  <bookViews>
    <workbookView xWindow="-110" yWindow="-110" windowWidth="19420" windowHeight="10300" activeTab="1" xr2:uid="{5714DB68-FF06-4A7D-BEF1-F6E2F4D99F2E}"/>
  </bookViews>
  <sheets>
    <sheet name="INTER CEMENTERIO " sheetId="2" r:id="rId1"/>
    <sheet name="FM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J7" i="2"/>
  <c r="J8" i="2"/>
  <c r="J15" i="2"/>
  <c r="J14" i="2"/>
  <c r="J13" i="2"/>
  <c r="D35" i="1"/>
  <c r="D32" i="1"/>
  <c r="D24" i="1"/>
  <c r="D36" i="1" s="1"/>
  <c r="D9" i="1"/>
  <c r="J9" i="2" l="1"/>
  <c r="J16" i="2"/>
  <c r="J18" i="2" l="1"/>
  <c r="J19" i="2" s="1"/>
  <c r="J20" i="2" s="1"/>
</calcChain>
</file>

<file path=xl/sharedStrings.xml><?xml version="1.0" encoding="utf-8"?>
<sst xmlns="http://schemas.openxmlformats.org/spreadsheetml/2006/main" count="66" uniqueCount="60">
  <si>
    <t>FACTOR MULTIPLICADOR</t>
  </si>
  <si>
    <t>CALCULO DEL FACTOR MULTIPLICADOR</t>
  </si>
  <si>
    <t>No.</t>
  </si>
  <si>
    <t>DESCRIPCIÓN</t>
  </si>
  <si>
    <t>VALOR (%)</t>
  </si>
  <si>
    <t>SUELDO ANUAL BÁSICO</t>
  </si>
  <si>
    <t>SUBTOTAL 1:</t>
  </si>
  <si>
    <t>PRESTACIONES SOCIALES (Expresado como % de 1)</t>
  </si>
  <si>
    <t xml:space="preserve">Cesantía   </t>
  </si>
  <si>
    <t xml:space="preserve">Intereses Cesantía  </t>
  </si>
  <si>
    <t xml:space="preserve">Prima Legal  </t>
  </si>
  <si>
    <t xml:space="preserve">Vacaciones   </t>
  </si>
  <si>
    <t xml:space="preserve">Salud   </t>
  </si>
  <si>
    <t xml:space="preserve">Pensiones </t>
  </si>
  <si>
    <t xml:space="preserve">Riesgos Profesionales  </t>
  </si>
  <si>
    <t>Ordinaria</t>
  </si>
  <si>
    <t>Dominical Diurno</t>
  </si>
  <si>
    <t>Dominical nocturno</t>
  </si>
  <si>
    <t>Cajas de Compensación Familiar</t>
  </si>
  <si>
    <t xml:space="preserve">Sena   </t>
  </si>
  <si>
    <t xml:space="preserve">I.C.B.F.   </t>
  </si>
  <si>
    <t>SUBTOTAL 2:</t>
  </si>
  <si>
    <t>CARGAS TRIBUTARIAS NO REEMBOLSABLES</t>
  </si>
  <si>
    <t>ESTAMPILLA PRO CULTURA</t>
  </si>
  <si>
    <t>ESTAMPILLA PRO UNIVERSIDAD</t>
  </si>
  <si>
    <t>ESTAMPILLA PRO ADULTO MAYOR</t>
  </si>
  <si>
    <t>ESTAMPILLA PRO HOSPITALES</t>
  </si>
  <si>
    <t>ESTAMPILLA PRO ELECTRIFICACIÓN</t>
  </si>
  <si>
    <t>TASA PRO DEPORTE Y RECREACIÓN</t>
  </si>
  <si>
    <t>SUBTOTAL 3:</t>
  </si>
  <si>
    <t>HONORARIOS y otros costos (Expresados como porcentaje de 1)</t>
  </si>
  <si>
    <t>Salario</t>
  </si>
  <si>
    <t>SUBTOTAL 4:</t>
  </si>
  <si>
    <t>FACTOR MULTIPLICADOR (1+2+3+4)</t>
  </si>
  <si>
    <t>PROPUESTA ECONÓMICA INTERVENTORIA</t>
  </si>
  <si>
    <t>PERSONAL PROFESIONAL</t>
  </si>
  <si>
    <t>PERSONAL</t>
  </si>
  <si>
    <t>CANTIDAD</t>
  </si>
  <si>
    <t>SUELDO BASICO MENSUAL (TARIFA)</t>
  </si>
  <si>
    <t>DEDICACIÓN MENSUAL</t>
  </si>
  <si>
    <t>DURACION EN MESES</t>
  </si>
  <si>
    <t>FM</t>
  </si>
  <si>
    <t>VALOR TOTAL</t>
  </si>
  <si>
    <t>DIRECTOR DE INTERVENTORIA</t>
  </si>
  <si>
    <t>RESIDENTE DE INTERVENTORIA</t>
  </si>
  <si>
    <t>SISO</t>
  </si>
  <si>
    <t>TOTAL PERSONAL PROFESIONAL</t>
  </si>
  <si>
    <t>GASTOS GENERALES</t>
  </si>
  <si>
    <t>UNIDAD</t>
  </si>
  <si>
    <t>TARIFA</t>
  </si>
  <si>
    <t>Transportes y/o movilización</t>
  </si>
  <si>
    <t>MES</t>
  </si>
  <si>
    <t>Impresión y digitalización de informes</t>
  </si>
  <si>
    <t>Ensayos de laboratorios</t>
  </si>
  <si>
    <t>TOTAL COSTOS DIRECTOS</t>
  </si>
  <si>
    <t>VALOR INTERVENTORÍA</t>
  </si>
  <si>
    <t>IVA (19%)</t>
  </si>
  <si>
    <t xml:space="preserve">VALOR PRESUPUESTO </t>
  </si>
  <si>
    <t>INTERVENTORÍA TÉCNICA, ADMINISTRATIVA, FINANCIERA, CONTABLE Y AMBIENTAL PARA LAS OBRAS DE MEJORAMIENTO, ADECUACIÓN Y COMPLEMENTACIÓN DE LA INFRAESTRUCTURA LOCATIVA DEL NUEVO CEMENTERIO MUNICIPAL DE EL CARMEN DE BOLÍVAR</t>
  </si>
  <si>
    <t xml:space="preserve">INTERVENTORÍA TÉCNICA, ADMINISTRATIVA, FINANCIERA, CONTABLE Y AMBIENTAL PARA LAS OBRAS DE MEJORAMIENTO, ADECUACIÓN Y COMPLEMENTACIÓN DE LA INFRAESTRUCTURA LOCATIVA DEL NUEVO CEMENTERIO MUNICIPAL DE EL CARMEN DE BOLÍVAR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</si>
</sst>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[$$-240A]\ #,##0"/>
    <numFmt numFmtId="165" formatCode="[$$-240A]\ #,##0.00"/>
    <numFmt numFmtId="166" formatCode="_-&quot;$&quot;\ * #,##0.00_-;\-&quot;$&quot;\ * #,##0.00_-;_-&quot;$&quot;\ * &quot;-&quot;_-;_-@_-"/>
    <numFmt numFmtId="167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499984740745262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3499862666707357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808080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medium">
        <color indexed="64"/>
      </right>
      <top/>
      <bottom style="thin">
        <color rgb="FF808080"/>
      </bottom>
      <diagonal/>
    </border>
    <border>
      <left style="medium">
        <color indexed="64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medium">
        <color indexed="64"/>
      </right>
      <top style="thin">
        <color rgb="FF80808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126">
    <xf numFmtId="0" fontId="0" fillId="0" borderId="0" xfId="0"/>
    <xf numFmtId="0" fontId="4" fillId="0" borderId="0" xfId="0" applyFont="1"/>
    <xf numFmtId="0" fontId="6" fillId="0" borderId="4" xfId="3" applyFont="1" applyBorder="1"/>
    <xf numFmtId="0" fontId="6" fillId="0" borderId="0" xfId="3" applyFont="1"/>
    <xf numFmtId="10" fontId="6" fillId="0" borderId="0" xfId="3" applyNumberFormat="1" applyFont="1"/>
    <xf numFmtId="0" fontId="6" fillId="0" borderId="5" xfId="3" applyFont="1" applyBorder="1"/>
    <xf numFmtId="0" fontId="6" fillId="0" borderId="4" xfId="3" applyFont="1" applyBorder="1" applyAlignment="1">
      <alignment vertical="center" wrapText="1"/>
    </xf>
    <xf numFmtId="49" fontId="5" fillId="0" borderId="0" xfId="3" applyNumberFormat="1" applyFont="1" applyAlignment="1">
      <alignment horizontal="center" vertical="center" wrapText="1"/>
    </xf>
    <xf numFmtId="10" fontId="5" fillId="0" borderId="0" xfId="3" applyNumberFormat="1" applyFont="1" applyAlignment="1">
      <alignment horizontal="center" vertical="center" wrapText="1"/>
    </xf>
    <xf numFmtId="49" fontId="5" fillId="0" borderId="5" xfId="3" applyNumberFormat="1" applyFont="1" applyBorder="1" applyAlignment="1">
      <alignment horizontal="center" vertical="center" wrapText="1"/>
    </xf>
    <xf numFmtId="0" fontId="7" fillId="0" borderId="4" xfId="4" applyFont="1" applyBorder="1"/>
    <xf numFmtId="0" fontId="5" fillId="4" borderId="6" xfId="4" applyFont="1" applyFill="1" applyBorder="1" applyAlignment="1">
      <alignment horizontal="center" vertical="center"/>
    </xf>
    <xf numFmtId="0" fontId="5" fillId="4" borderId="7" xfId="4" applyFont="1" applyFill="1" applyBorder="1" applyAlignment="1">
      <alignment horizontal="center" vertical="center"/>
    </xf>
    <xf numFmtId="10" fontId="5" fillId="4" borderId="8" xfId="4" applyNumberFormat="1" applyFont="1" applyFill="1" applyBorder="1" applyAlignment="1">
      <alignment horizontal="center" vertical="center"/>
    </xf>
    <xf numFmtId="0" fontId="7" fillId="0" borderId="5" xfId="4" applyFont="1" applyBorder="1"/>
    <xf numFmtId="0" fontId="8" fillId="0" borderId="9" xfId="4" applyFont="1" applyBorder="1" applyAlignment="1">
      <alignment horizontal="right"/>
    </xf>
    <xf numFmtId="0" fontId="8" fillId="0" borderId="10" xfId="4" applyFont="1" applyBorder="1"/>
    <xf numFmtId="10" fontId="7" fillId="0" borderId="11" xfId="4" applyNumberFormat="1" applyFont="1" applyBorder="1" applyAlignment="1">
      <alignment horizontal="center" vertical="center"/>
    </xf>
    <xf numFmtId="0" fontId="7" fillId="0" borderId="6" xfId="4" applyFont="1" applyBorder="1"/>
    <xf numFmtId="0" fontId="8" fillId="0" borderId="7" xfId="4" applyFont="1" applyBorder="1" applyAlignment="1">
      <alignment horizontal="right"/>
    </xf>
    <xf numFmtId="10" fontId="8" fillId="0" borderId="8" xfId="4" applyNumberFormat="1" applyFont="1" applyBorder="1" applyAlignment="1">
      <alignment horizontal="center" vertical="center"/>
    </xf>
    <xf numFmtId="0" fontId="8" fillId="0" borderId="12" xfId="4" applyFont="1" applyBorder="1" applyAlignment="1">
      <alignment horizontal="right"/>
    </xf>
    <xf numFmtId="0" fontId="8" fillId="0" borderId="13" xfId="4" applyFont="1" applyBorder="1"/>
    <xf numFmtId="10" fontId="7" fillId="0" borderId="14" xfId="4" applyNumberFormat="1" applyFont="1" applyBorder="1" applyAlignment="1">
      <alignment horizontal="center" vertical="center"/>
    </xf>
    <xf numFmtId="0" fontId="7" fillId="0" borderId="12" xfId="4" applyFont="1" applyBorder="1" applyAlignment="1">
      <alignment horizontal="right"/>
    </xf>
    <xf numFmtId="0" fontId="6" fillId="0" borderId="15" xfId="5" applyFont="1" applyBorder="1" applyAlignment="1">
      <alignment vertical="center" wrapText="1"/>
    </xf>
    <xf numFmtId="10" fontId="6" fillId="0" borderId="16" xfId="5" applyNumberFormat="1" applyFont="1" applyBorder="1" applyAlignment="1">
      <alignment horizontal="center" vertical="center" wrapText="1"/>
    </xf>
    <xf numFmtId="0" fontId="7" fillId="0" borderId="12" xfId="4" applyFont="1" applyBorder="1"/>
    <xf numFmtId="0" fontId="7" fillId="0" borderId="13" xfId="4" applyFont="1" applyBorder="1"/>
    <xf numFmtId="0" fontId="7" fillId="0" borderId="0" xfId="4" applyFont="1"/>
    <xf numFmtId="0" fontId="7" fillId="0" borderId="17" xfId="4" applyFont="1" applyBorder="1"/>
    <xf numFmtId="0" fontId="7" fillId="0" borderId="18" xfId="4" applyFont="1" applyBorder="1"/>
    <xf numFmtId="10" fontId="7" fillId="0" borderId="19" xfId="4" applyNumberFormat="1" applyFont="1" applyBorder="1" applyAlignment="1">
      <alignment horizontal="center" vertical="center"/>
    </xf>
    <xf numFmtId="0" fontId="7" fillId="5" borderId="6" xfId="4" applyFont="1" applyFill="1" applyBorder="1"/>
    <xf numFmtId="0" fontId="8" fillId="5" borderId="7" xfId="4" applyFont="1" applyFill="1" applyBorder="1"/>
    <xf numFmtId="10" fontId="8" fillId="5" borderId="8" xfId="4" applyNumberFormat="1" applyFont="1" applyFill="1" applyBorder="1" applyAlignment="1">
      <alignment horizontal="center" vertical="center"/>
    </xf>
    <xf numFmtId="0" fontId="7" fillId="0" borderId="20" xfId="4" applyFont="1" applyBorder="1"/>
    <xf numFmtId="0" fontId="7" fillId="0" borderId="21" xfId="4" applyFont="1" applyBorder="1"/>
    <xf numFmtId="10" fontId="7" fillId="0" borderId="21" xfId="4" applyNumberFormat="1" applyFont="1" applyBorder="1" applyAlignment="1">
      <alignment horizontal="center" vertical="center"/>
    </xf>
    <xf numFmtId="0" fontId="7" fillId="0" borderId="22" xfId="4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6" fillId="0" borderId="29" xfId="3" applyFont="1" applyBorder="1" applyAlignment="1">
      <alignment horizontal="center" vertical="center" wrapText="1"/>
    </xf>
    <xf numFmtId="0" fontId="6" fillId="0" borderId="30" xfId="3" applyFont="1" applyBorder="1" applyAlignment="1">
      <alignment horizontal="center" vertical="center" wrapText="1"/>
    </xf>
    <xf numFmtId="164" fontId="6" fillId="0" borderId="33" xfId="3" applyNumberFormat="1" applyFont="1" applyBorder="1" applyAlignment="1">
      <alignment horizontal="center" vertical="center" wrapText="1"/>
    </xf>
    <xf numFmtId="1" fontId="6" fillId="0" borderId="35" xfId="3" applyNumberFormat="1" applyFont="1" applyBorder="1" applyAlignment="1">
      <alignment horizontal="center" vertical="center"/>
    </xf>
    <xf numFmtId="44" fontId="4" fillId="0" borderId="15" xfId="1" applyFont="1" applyBorder="1"/>
    <xf numFmtId="9" fontId="6" fillId="0" borderId="36" xfId="3" applyNumberFormat="1" applyFont="1" applyBorder="1" applyAlignment="1">
      <alignment horizontal="center" vertical="center"/>
    </xf>
    <xf numFmtId="0" fontId="6" fillId="0" borderId="15" xfId="3" applyFont="1" applyBorder="1" applyAlignment="1">
      <alignment horizontal="center" vertical="center"/>
    </xf>
    <xf numFmtId="165" fontId="6" fillId="0" borderId="16" xfId="3" applyNumberFormat="1" applyFont="1" applyBorder="1" applyAlignment="1">
      <alignment horizontal="right" vertical="center"/>
    </xf>
    <xf numFmtId="42" fontId="4" fillId="0" borderId="0" xfId="2" applyFont="1"/>
    <xf numFmtId="166" fontId="4" fillId="0" borderId="0" xfId="2" applyNumberFormat="1" applyFont="1"/>
    <xf numFmtId="3" fontId="5" fillId="5" borderId="26" xfId="3" applyNumberFormat="1" applyFont="1" applyFill="1" applyBorder="1" applyAlignment="1">
      <alignment vertical="center"/>
    </xf>
    <xf numFmtId="3" fontId="5" fillId="5" borderId="27" xfId="3" applyNumberFormat="1" applyFont="1" applyFill="1" applyBorder="1" applyAlignment="1">
      <alignment vertical="center"/>
    </xf>
    <xf numFmtId="3" fontId="5" fillId="5" borderId="41" xfId="3" applyNumberFormat="1" applyFont="1" applyFill="1" applyBorder="1" applyAlignment="1">
      <alignment vertical="center"/>
    </xf>
    <xf numFmtId="165" fontId="5" fillId="5" borderId="42" xfId="3" applyNumberFormat="1" applyFont="1" applyFill="1" applyBorder="1" applyAlignment="1">
      <alignment horizontal="right" vertical="center"/>
    </xf>
    <xf numFmtId="0" fontId="9" fillId="0" borderId="0" xfId="0" applyFont="1"/>
    <xf numFmtId="3" fontId="5" fillId="0" borderId="4" xfId="3" applyNumberFormat="1" applyFont="1" applyBorder="1" applyAlignment="1">
      <alignment horizontal="left" vertical="center"/>
    </xf>
    <xf numFmtId="3" fontId="5" fillId="0" borderId="0" xfId="3" applyNumberFormat="1" applyFont="1" applyAlignment="1">
      <alignment horizontal="left" vertical="center"/>
    </xf>
    <xf numFmtId="9" fontId="5" fillId="0" borderId="0" xfId="7" applyFont="1" applyBorder="1" applyAlignment="1">
      <alignment horizontal="left" vertical="center"/>
    </xf>
    <xf numFmtId="0" fontId="2" fillId="0" borderId="29" xfId="3" applyBorder="1" applyAlignment="1">
      <alignment horizontal="center" vertical="center" wrapText="1"/>
    </xf>
    <xf numFmtId="0" fontId="6" fillId="0" borderId="47" xfId="5" applyFont="1" applyBorder="1" applyAlignment="1">
      <alignment horizontal="center" vertical="center"/>
    </xf>
    <xf numFmtId="167" fontId="6" fillId="0" borderId="47" xfId="5" applyNumberFormat="1" applyFont="1" applyBorder="1" applyAlignment="1">
      <alignment vertical="center"/>
    </xf>
    <xf numFmtId="164" fontId="6" fillId="0" borderId="48" xfId="5" applyNumberFormat="1" applyFont="1" applyBorder="1" applyAlignment="1">
      <alignment vertical="center"/>
    </xf>
    <xf numFmtId="0" fontId="5" fillId="5" borderId="2" xfId="3" applyFont="1" applyFill="1" applyBorder="1" applyAlignment="1">
      <alignment horizontal="left" vertical="center"/>
    </xf>
    <xf numFmtId="164" fontId="5" fillId="5" borderId="42" xfId="3" applyNumberFormat="1" applyFont="1" applyFill="1" applyBorder="1" applyAlignment="1">
      <alignment vertical="center"/>
    </xf>
    <xf numFmtId="0" fontId="6" fillId="0" borderId="4" xfId="3" applyFont="1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3" fontId="6" fillId="0" borderId="0" xfId="3" applyNumberFormat="1" applyFont="1" applyAlignment="1">
      <alignment vertical="center"/>
    </xf>
    <xf numFmtId="165" fontId="5" fillId="0" borderId="51" xfId="3" applyNumberFormat="1" applyFont="1" applyBorder="1" applyAlignment="1">
      <alignment vertical="center"/>
    </xf>
    <xf numFmtId="165" fontId="5" fillId="0" borderId="15" xfId="3" applyNumberFormat="1" applyFont="1" applyBorder="1" applyAlignment="1">
      <alignment vertical="center"/>
    </xf>
    <xf numFmtId="165" fontId="5" fillId="0" borderId="54" xfId="3" applyNumberFormat="1" applyFont="1" applyBorder="1" applyAlignment="1">
      <alignment vertical="center"/>
    </xf>
    <xf numFmtId="165" fontId="4" fillId="0" borderId="24" xfId="0" applyNumberFormat="1" applyFont="1" applyBorder="1"/>
    <xf numFmtId="0" fontId="5" fillId="0" borderId="49" xfId="3" applyFont="1" applyBorder="1" applyAlignment="1">
      <alignment horizontal="right" vertical="center"/>
    </xf>
    <xf numFmtId="0" fontId="5" fillId="0" borderId="50" xfId="3" applyFont="1" applyBorder="1" applyAlignment="1">
      <alignment horizontal="right" vertical="center"/>
    </xf>
    <xf numFmtId="0" fontId="5" fillId="0" borderId="32" xfId="3" applyFont="1" applyBorder="1" applyAlignment="1">
      <alignment horizontal="right" vertical="center"/>
    </xf>
    <xf numFmtId="0" fontId="5" fillId="0" borderId="37" xfId="3" applyFont="1" applyBorder="1" applyAlignment="1">
      <alignment horizontal="right" vertical="center"/>
    </xf>
    <xf numFmtId="0" fontId="5" fillId="0" borderId="38" xfId="3" applyFont="1" applyBorder="1" applyAlignment="1">
      <alignment horizontal="right" vertical="center"/>
    </xf>
    <xf numFmtId="0" fontId="5" fillId="0" borderId="36" xfId="3" applyFont="1" applyBorder="1" applyAlignment="1">
      <alignment horizontal="right" vertical="center"/>
    </xf>
    <xf numFmtId="0" fontId="5" fillId="0" borderId="52" xfId="3" applyFont="1" applyBorder="1" applyAlignment="1">
      <alignment horizontal="right" vertical="center"/>
    </xf>
    <xf numFmtId="0" fontId="5" fillId="0" borderId="53" xfId="3" applyFont="1" applyBorder="1" applyAlignment="1">
      <alignment horizontal="right" vertical="center"/>
    </xf>
    <xf numFmtId="0" fontId="5" fillId="0" borderId="40" xfId="3" applyFont="1" applyBorder="1" applyAlignment="1">
      <alignment horizontal="right" vertical="center"/>
    </xf>
    <xf numFmtId="0" fontId="5" fillId="5" borderId="1" xfId="3" applyFont="1" applyFill="1" applyBorder="1" applyAlignment="1">
      <alignment horizontal="left" vertical="center" wrapText="1"/>
    </xf>
    <xf numFmtId="0" fontId="5" fillId="5" borderId="2" xfId="3" applyFont="1" applyFill="1" applyBorder="1" applyAlignment="1">
      <alignment horizontal="left" vertical="center" wrapText="1"/>
    </xf>
    <xf numFmtId="0" fontId="5" fillId="5" borderId="43" xfId="3" applyFont="1" applyFill="1" applyBorder="1" applyAlignment="1">
      <alignment horizontal="left" vertical="center" wrapText="1"/>
    </xf>
    <xf numFmtId="0" fontId="6" fillId="0" borderId="29" xfId="3" applyFont="1" applyBorder="1" applyAlignment="1">
      <alignment horizontal="left" vertical="center" wrapText="1"/>
    </xf>
    <xf numFmtId="0" fontId="6" fillId="0" borderId="44" xfId="5" applyFont="1" applyBorder="1" applyAlignment="1">
      <alignment horizontal="left" vertical="center"/>
    </xf>
    <xf numFmtId="0" fontId="6" fillId="0" borderId="45" xfId="5" applyFont="1" applyBorder="1" applyAlignment="1">
      <alignment horizontal="left" vertical="center"/>
    </xf>
    <xf numFmtId="0" fontId="6" fillId="0" borderId="46" xfId="5" applyFont="1" applyBorder="1" applyAlignment="1">
      <alignment horizontal="left" vertical="center"/>
    </xf>
    <xf numFmtId="0" fontId="5" fillId="5" borderId="1" xfId="3" applyFont="1" applyFill="1" applyBorder="1" applyAlignment="1">
      <alignment horizontal="left" vertical="center"/>
    </xf>
    <xf numFmtId="0" fontId="5" fillId="5" borderId="2" xfId="3" applyFont="1" applyFill="1" applyBorder="1" applyAlignment="1">
      <alignment horizontal="left" vertical="center"/>
    </xf>
    <xf numFmtId="0" fontId="5" fillId="5" borderId="43" xfId="3" applyFont="1" applyFill="1" applyBorder="1" applyAlignment="1">
      <alignment horizontal="left" vertical="center"/>
    </xf>
    <xf numFmtId="0" fontId="6" fillId="0" borderId="34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2" fontId="6" fillId="0" borderId="35" xfId="3" applyNumberFormat="1" applyFont="1" applyBorder="1" applyAlignment="1">
      <alignment horizontal="center" vertical="center"/>
    </xf>
    <xf numFmtId="2" fontId="6" fillId="0" borderId="36" xfId="3" applyNumberFormat="1" applyFont="1" applyBorder="1" applyAlignment="1">
      <alignment horizontal="center" vertical="center"/>
    </xf>
    <xf numFmtId="0" fontId="6" fillId="0" borderId="37" xfId="6" applyFont="1" applyBorder="1" applyAlignment="1">
      <alignment horizontal="center" vertical="center" wrapText="1"/>
    </xf>
    <xf numFmtId="0" fontId="6" fillId="0" borderId="38" xfId="6" applyFont="1" applyBorder="1" applyAlignment="1">
      <alignment horizontal="center" vertical="center" wrapText="1"/>
    </xf>
    <xf numFmtId="0" fontId="6" fillId="0" borderId="36" xfId="6" applyFont="1" applyBorder="1" applyAlignment="1">
      <alignment horizontal="center" vertical="center" wrapText="1"/>
    </xf>
    <xf numFmtId="2" fontId="6" fillId="0" borderId="39" xfId="3" applyNumberFormat="1" applyFont="1" applyBorder="1" applyAlignment="1">
      <alignment horizontal="center" vertical="center"/>
    </xf>
    <xf numFmtId="2" fontId="6" fillId="0" borderId="40" xfId="3" applyNumberFormat="1" applyFont="1" applyBorder="1" applyAlignment="1">
      <alignment horizontal="center" vertical="center"/>
    </xf>
    <xf numFmtId="0" fontId="5" fillId="2" borderId="1" xfId="3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1" fontId="5" fillId="0" borderId="1" xfId="3" applyNumberFormat="1" applyFont="1" applyBorder="1" applyAlignment="1">
      <alignment horizontal="center" vertical="justify" wrapText="1"/>
    </xf>
    <xf numFmtId="1" fontId="5" fillId="0" borderId="2" xfId="3" applyNumberFormat="1" applyFont="1" applyBorder="1" applyAlignment="1">
      <alignment horizontal="center" vertical="justify" wrapText="1"/>
    </xf>
    <xf numFmtId="0" fontId="6" fillId="0" borderId="1" xfId="3" applyFont="1" applyBorder="1" applyAlignment="1">
      <alignment horizontal="center"/>
    </xf>
    <xf numFmtId="0" fontId="6" fillId="0" borderId="2" xfId="3" applyFont="1" applyBorder="1" applyAlignment="1">
      <alignment horizontal="center"/>
    </xf>
    <xf numFmtId="0" fontId="5" fillId="5" borderId="26" xfId="3" applyFont="1" applyFill="1" applyBorder="1" applyAlignment="1">
      <alignment horizontal="left" vertical="center" wrapText="1"/>
    </xf>
    <xf numFmtId="0" fontId="5" fillId="5" borderId="27" xfId="3" applyFont="1" applyFill="1" applyBorder="1" applyAlignment="1">
      <alignment horizontal="left" vertical="center" wrapText="1"/>
    </xf>
    <xf numFmtId="0" fontId="6" fillId="0" borderId="28" xfId="3" applyFont="1" applyBorder="1" applyAlignment="1">
      <alignment horizontal="center" vertical="center" wrapText="1"/>
    </xf>
    <xf numFmtId="0" fontId="6" fillId="0" borderId="29" xfId="3" applyFont="1" applyBorder="1" applyAlignment="1">
      <alignment horizontal="center" vertical="center" wrapText="1"/>
    </xf>
    <xf numFmtId="0" fontId="6" fillId="0" borderId="31" xfId="3" applyFont="1" applyBorder="1" applyAlignment="1">
      <alignment horizontal="center" vertical="center" wrapText="1"/>
    </xf>
    <xf numFmtId="0" fontId="6" fillId="0" borderId="32" xfId="3" applyFont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2" xfId="3" applyFont="1" applyFill="1" applyBorder="1" applyAlignment="1">
      <alignment horizontal="center"/>
    </xf>
    <xf numFmtId="0" fontId="3" fillId="2" borderId="3" xfId="3" applyFont="1" applyFill="1" applyBorder="1" applyAlignment="1">
      <alignment horizontal="center"/>
    </xf>
    <xf numFmtId="1" fontId="5" fillId="0" borderId="3" xfId="3" applyNumberFormat="1" applyFont="1" applyBorder="1" applyAlignment="1">
      <alignment horizontal="center" vertical="justify" wrapText="1"/>
    </xf>
    <xf numFmtId="1" fontId="5" fillId="0" borderId="1" xfId="3" applyNumberFormat="1" applyFont="1" applyBorder="1" applyAlignment="1">
      <alignment horizontal="center" vertical="top" wrapText="1"/>
    </xf>
    <xf numFmtId="1" fontId="5" fillId="0" borderId="2" xfId="3" applyNumberFormat="1" applyFont="1" applyBorder="1" applyAlignment="1">
      <alignment horizontal="center" vertical="top" wrapText="1"/>
    </xf>
    <xf numFmtId="1" fontId="5" fillId="0" borderId="3" xfId="3" applyNumberFormat="1" applyFont="1" applyBorder="1" applyAlignment="1">
      <alignment horizontal="center" vertical="top" wrapText="1"/>
    </xf>
    <xf numFmtId="49" fontId="5" fillId="3" borderId="1" xfId="3" applyNumberFormat="1" applyFont="1" applyFill="1" applyBorder="1" applyAlignment="1">
      <alignment horizontal="center" vertical="center" wrapText="1"/>
    </xf>
    <xf numFmtId="49" fontId="5" fillId="3" borderId="2" xfId="3" applyNumberFormat="1" applyFont="1" applyFill="1" applyBorder="1" applyAlignment="1">
      <alignment horizontal="center" vertical="center" wrapText="1"/>
    </xf>
    <xf numFmtId="49" fontId="5" fillId="3" borderId="3" xfId="3" applyNumberFormat="1" applyFont="1" applyFill="1" applyBorder="1" applyAlignment="1">
      <alignment horizontal="center" vertical="center" wrapText="1"/>
    </xf>
  </cellXfs>
  <cellStyles count="8">
    <cellStyle name="Moneda" xfId="1" builtinId="4"/>
    <cellStyle name="Moneda [0]" xfId="2" builtinId="7"/>
    <cellStyle name="Normal" xfId="0" builtinId="0"/>
    <cellStyle name="Normal 12" xfId="3" xr:uid="{88AC433C-2926-4320-B9D9-385B4C80D4A7}"/>
    <cellStyle name="Normal 2 10" xfId="5" xr:uid="{A5391B46-56E3-4AEE-A1B3-FB795F34FC8C}"/>
    <cellStyle name="Normal 27" xfId="6" xr:uid="{D854053A-39C6-4168-A3B7-AAFDD7C6F3DC}"/>
    <cellStyle name="Normal 3 2 3" xfId="4" xr:uid="{9FE99D50-4E1A-43E4-BD1B-3DB84E9CF8E7}"/>
    <cellStyle name="Porcentaje 5" xfId="7" xr:uid="{CADE9E1A-036B-4EBF-AE72-0B11262C20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13DB0-82CD-46F3-8E17-544C57308211}">
  <sheetPr>
    <pageSetUpPr fitToPage="1"/>
  </sheetPr>
  <dimension ref="A1:N21"/>
  <sheetViews>
    <sheetView showGridLines="0" view="pageBreakPreview" zoomScale="85" zoomScaleNormal="85" zoomScaleSheetLayoutView="85" workbookViewId="0">
      <selection activeCell="L3" sqref="L3"/>
    </sheetView>
  </sheetViews>
  <sheetFormatPr baseColWidth="10" defaultColWidth="11.54296875" defaultRowHeight="15.5" x14ac:dyDescent="0.35"/>
  <cols>
    <col min="1" max="4" width="13.54296875" style="1" customWidth="1"/>
    <col min="5" max="5" width="19.453125" style="1" customWidth="1"/>
    <col min="6" max="6" width="15.36328125" style="1" customWidth="1"/>
    <col min="7" max="7" width="13.08984375" style="1" customWidth="1"/>
    <col min="8" max="8" width="9.90625" style="1" customWidth="1"/>
    <col min="9" max="9" width="13" style="1" customWidth="1"/>
    <col min="10" max="10" width="22" style="1" customWidth="1"/>
    <col min="11" max="11" width="18.6328125" style="1" bestFit="1" customWidth="1"/>
    <col min="12" max="12" width="14.36328125" style="1" bestFit="1" customWidth="1"/>
    <col min="13" max="13" width="15.54296875" style="1" bestFit="1" customWidth="1"/>
    <col min="14" max="14" width="17.54296875" style="1" bestFit="1" customWidth="1"/>
    <col min="15" max="16384" width="11.54296875" style="1"/>
  </cols>
  <sheetData>
    <row r="1" spans="1:14" ht="16" thickBot="1" x14ac:dyDescent="0.4">
      <c r="A1" s="104" t="s">
        <v>34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4" ht="39" customHeight="1" thickBot="1" x14ac:dyDescent="0.4">
      <c r="A2" s="106" t="s">
        <v>58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4" ht="16.25" customHeight="1" thickBot="1" x14ac:dyDescent="0.4">
      <c r="A3" s="108"/>
      <c r="B3" s="109"/>
      <c r="C3" s="109"/>
      <c r="D3" s="109"/>
      <c r="E3" s="109"/>
      <c r="F3" s="109"/>
      <c r="G3" s="109"/>
      <c r="H3" s="109"/>
      <c r="I3" s="109"/>
      <c r="J3" s="109"/>
    </row>
    <row r="4" spans="1:14" ht="16" thickBot="1" x14ac:dyDescent="0.4">
      <c r="A4" s="110" t="s">
        <v>35</v>
      </c>
      <c r="B4" s="111"/>
      <c r="C4" s="111"/>
      <c r="D4" s="111"/>
      <c r="E4" s="111"/>
      <c r="F4" s="111"/>
      <c r="G4" s="111"/>
      <c r="H4" s="111"/>
      <c r="I4" s="111"/>
      <c r="J4" s="111"/>
    </row>
    <row r="5" spans="1:14" ht="46.5" x14ac:dyDescent="0.35">
      <c r="A5" s="112" t="s">
        <v>36</v>
      </c>
      <c r="B5" s="113"/>
      <c r="C5" s="113"/>
      <c r="D5" s="43" t="s">
        <v>37</v>
      </c>
      <c r="E5" s="44" t="s">
        <v>38</v>
      </c>
      <c r="F5" s="43" t="s">
        <v>39</v>
      </c>
      <c r="G5" s="43" t="s">
        <v>40</v>
      </c>
      <c r="H5" s="114" t="s">
        <v>41</v>
      </c>
      <c r="I5" s="115"/>
      <c r="J5" s="45" t="s">
        <v>42</v>
      </c>
    </row>
    <row r="6" spans="1:14" x14ac:dyDescent="0.35">
      <c r="A6" s="95" t="s">
        <v>43</v>
      </c>
      <c r="B6" s="96"/>
      <c r="C6" s="96"/>
      <c r="D6" s="46">
        <v>1</v>
      </c>
      <c r="E6" s="47">
        <v>3000000</v>
      </c>
      <c r="F6" s="48">
        <v>0.35</v>
      </c>
      <c r="G6" s="49">
        <v>3.3</v>
      </c>
      <c r="H6" s="97">
        <v>1.8</v>
      </c>
      <c r="I6" s="98"/>
      <c r="J6" s="50">
        <f>+F6*D6*G6*E6*H6</f>
        <v>6236999.9999999991</v>
      </c>
      <c r="L6" s="51"/>
      <c r="M6" s="52"/>
      <c r="N6" s="52"/>
    </row>
    <row r="7" spans="1:14" x14ac:dyDescent="0.35">
      <c r="A7" s="99" t="s">
        <v>44</v>
      </c>
      <c r="B7" s="100"/>
      <c r="C7" s="101"/>
      <c r="D7" s="46">
        <v>1</v>
      </c>
      <c r="E7" s="47">
        <v>2500000</v>
      </c>
      <c r="F7" s="48">
        <v>1</v>
      </c>
      <c r="G7" s="49">
        <v>3.3</v>
      </c>
      <c r="H7" s="97">
        <v>1.8</v>
      </c>
      <c r="I7" s="98"/>
      <c r="J7" s="50">
        <f>+F7*D7*G7*E7*H7</f>
        <v>14850000</v>
      </c>
      <c r="L7" s="51"/>
      <c r="M7" s="52"/>
      <c r="N7" s="52"/>
    </row>
    <row r="8" spans="1:14" ht="16" thickBot="1" x14ac:dyDescent="0.4">
      <c r="A8" s="99" t="s">
        <v>45</v>
      </c>
      <c r="B8" s="100"/>
      <c r="C8" s="101"/>
      <c r="D8" s="46">
        <v>1</v>
      </c>
      <c r="E8" s="47">
        <v>1750905</v>
      </c>
      <c r="F8" s="48">
        <v>1</v>
      </c>
      <c r="G8" s="49">
        <v>3.3</v>
      </c>
      <c r="H8" s="102">
        <v>1.8</v>
      </c>
      <c r="I8" s="103"/>
      <c r="J8" s="50">
        <f>+F8*D8*G8*E8*H8</f>
        <v>10400375.700000001</v>
      </c>
      <c r="L8" s="51"/>
      <c r="M8" s="52"/>
      <c r="N8" s="52"/>
    </row>
    <row r="9" spans="1:14" ht="16" thickBot="1" x14ac:dyDescent="0.4">
      <c r="A9" s="53" t="s">
        <v>46</v>
      </c>
      <c r="B9" s="54"/>
      <c r="C9" s="54"/>
      <c r="D9" s="54"/>
      <c r="E9" s="55"/>
      <c r="F9" s="54"/>
      <c r="G9" s="54"/>
      <c r="H9" s="54"/>
      <c r="I9" s="54"/>
      <c r="J9" s="56">
        <f>+J8+J7+J6</f>
        <v>31487375.700000003</v>
      </c>
      <c r="N9" s="57"/>
    </row>
    <row r="10" spans="1:14" ht="16" thickBot="1" x14ac:dyDescent="0.4">
      <c r="A10" s="58"/>
      <c r="B10" s="59"/>
      <c r="C10" s="59"/>
      <c r="D10" s="59"/>
      <c r="E10" s="59"/>
      <c r="F10" s="59"/>
      <c r="G10" s="59"/>
      <c r="H10" s="60"/>
      <c r="I10" s="60"/>
      <c r="J10" s="59"/>
    </row>
    <row r="11" spans="1:14" ht="16" thickBot="1" x14ac:dyDescent="0.4">
      <c r="A11" s="85" t="s">
        <v>47</v>
      </c>
      <c r="B11" s="86"/>
      <c r="C11" s="86"/>
      <c r="D11" s="86"/>
      <c r="E11" s="86"/>
      <c r="F11" s="86"/>
      <c r="G11" s="86"/>
      <c r="H11" s="86"/>
      <c r="I11" s="86"/>
      <c r="J11" s="87"/>
    </row>
    <row r="12" spans="1:14" ht="60" customHeight="1" x14ac:dyDescent="0.35">
      <c r="A12" s="88" t="s">
        <v>3</v>
      </c>
      <c r="B12" s="88"/>
      <c r="C12" s="88"/>
      <c r="D12" s="88"/>
      <c r="E12" s="88"/>
      <c r="F12" s="61" t="s">
        <v>48</v>
      </c>
      <c r="G12" s="61" t="s">
        <v>40</v>
      </c>
      <c r="H12" s="61" t="s">
        <v>37</v>
      </c>
      <c r="I12" s="61" t="s">
        <v>49</v>
      </c>
      <c r="J12" s="61" t="s">
        <v>42</v>
      </c>
    </row>
    <row r="13" spans="1:14" x14ac:dyDescent="0.35">
      <c r="A13" s="89" t="s">
        <v>50</v>
      </c>
      <c r="B13" s="90"/>
      <c r="C13" s="90"/>
      <c r="D13" s="90"/>
      <c r="E13" s="91"/>
      <c r="F13" s="62" t="s">
        <v>51</v>
      </c>
      <c r="G13" s="62">
        <v>3.3</v>
      </c>
      <c r="H13" s="62">
        <v>1</v>
      </c>
      <c r="I13" s="63">
        <v>700000</v>
      </c>
      <c r="J13" s="64">
        <f>+G13*I13*H13</f>
        <v>2310000</v>
      </c>
    </row>
    <row r="14" spans="1:14" x14ac:dyDescent="0.35">
      <c r="A14" s="89" t="s">
        <v>52</v>
      </c>
      <c r="B14" s="90"/>
      <c r="C14" s="90"/>
      <c r="D14" s="90"/>
      <c r="E14" s="91"/>
      <c r="F14" s="62" t="s">
        <v>51</v>
      </c>
      <c r="G14" s="62">
        <v>3.3</v>
      </c>
      <c r="H14" s="62">
        <v>1</v>
      </c>
      <c r="I14" s="63">
        <v>450000</v>
      </c>
      <c r="J14" s="64">
        <f t="shared" ref="J14:J15" si="0">+G14*I14*H14</f>
        <v>1485000</v>
      </c>
    </row>
    <row r="15" spans="1:14" ht="16" thickBot="1" x14ac:dyDescent="0.4">
      <c r="A15" s="89" t="s">
        <v>53</v>
      </c>
      <c r="B15" s="90"/>
      <c r="C15" s="90"/>
      <c r="D15" s="90"/>
      <c r="E15" s="91"/>
      <c r="F15" s="62" t="s">
        <v>51</v>
      </c>
      <c r="G15" s="62">
        <v>3.3</v>
      </c>
      <c r="H15" s="62">
        <v>1</v>
      </c>
      <c r="I15" s="63">
        <v>512852.84182164626</v>
      </c>
      <c r="J15" s="64">
        <f t="shared" si="0"/>
        <v>1692414.3780114325</v>
      </c>
    </row>
    <row r="16" spans="1:14" ht="16" thickBot="1" x14ac:dyDescent="0.4">
      <c r="A16" s="92" t="s">
        <v>54</v>
      </c>
      <c r="B16" s="93"/>
      <c r="C16" s="93"/>
      <c r="D16" s="93"/>
      <c r="E16" s="93"/>
      <c r="F16" s="93"/>
      <c r="G16" s="93"/>
      <c r="H16" s="94"/>
      <c r="I16" s="65"/>
      <c r="J16" s="66">
        <f>SUM(J13:J15)</f>
        <v>5487414.3780114325</v>
      </c>
    </row>
    <row r="17" spans="1:11" ht="16" thickBot="1" x14ac:dyDescent="0.4">
      <c r="A17" s="67"/>
      <c r="B17" s="68"/>
      <c r="C17" s="68"/>
      <c r="D17" s="68"/>
      <c r="E17" s="69"/>
      <c r="F17" s="69"/>
      <c r="G17" s="69"/>
      <c r="H17" s="70"/>
      <c r="I17" s="70"/>
      <c r="J17" s="71"/>
    </row>
    <row r="18" spans="1:11" x14ac:dyDescent="0.35">
      <c r="A18" s="76" t="s">
        <v>55</v>
      </c>
      <c r="B18" s="77"/>
      <c r="C18" s="77"/>
      <c r="D18" s="77"/>
      <c r="E18" s="77"/>
      <c r="F18" s="77"/>
      <c r="G18" s="77"/>
      <c r="H18" s="77"/>
      <c r="I18" s="78"/>
      <c r="J18" s="72">
        <f>+J16+J9</f>
        <v>36974790.078011438</v>
      </c>
    </row>
    <row r="19" spans="1:11" x14ac:dyDescent="0.35">
      <c r="A19" s="79" t="s">
        <v>56</v>
      </c>
      <c r="B19" s="80"/>
      <c r="C19" s="80"/>
      <c r="D19" s="80"/>
      <c r="E19" s="80"/>
      <c r="F19" s="80"/>
      <c r="G19" s="80"/>
      <c r="H19" s="80"/>
      <c r="I19" s="81"/>
      <c r="J19" s="73">
        <f>+J18*0.19</f>
        <v>7025210.1148221735</v>
      </c>
    </row>
    <row r="20" spans="1:11" ht="16" thickBot="1" x14ac:dyDescent="0.4">
      <c r="A20" s="82" t="s">
        <v>57</v>
      </c>
      <c r="B20" s="83"/>
      <c r="C20" s="83"/>
      <c r="D20" s="83"/>
      <c r="E20" s="83"/>
      <c r="F20" s="83"/>
      <c r="G20" s="83"/>
      <c r="H20" s="83"/>
      <c r="I20" s="84"/>
      <c r="J20" s="74">
        <f>+ROUNDDOWN(SUM(J18:J19),0)</f>
        <v>44000000</v>
      </c>
      <c r="K20" s="52"/>
    </row>
    <row r="21" spans="1:11" x14ac:dyDescent="0.35">
      <c r="A21" s="40"/>
      <c r="B21" s="41"/>
      <c r="C21" s="41"/>
      <c r="D21" s="41"/>
      <c r="E21" s="41"/>
      <c r="F21" s="41"/>
      <c r="G21" s="41"/>
      <c r="H21" s="41"/>
      <c r="I21" s="41"/>
      <c r="J21" s="75"/>
      <c r="K21" s="52"/>
    </row>
  </sheetData>
  <mergeCells count="21">
    <mergeCell ref="A1:J1"/>
    <mergeCell ref="A2:J2"/>
    <mergeCell ref="A3:J3"/>
    <mergeCell ref="A4:J4"/>
    <mergeCell ref="A5:C5"/>
    <mergeCell ref="H5:I5"/>
    <mergeCell ref="A6:C6"/>
    <mergeCell ref="H6:I6"/>
    <mergeCell ref="A7:C7"/>
    <mergeCell ref="H7:I7"/>
    <mergeCell ref="A8:C8"/>
    <mergeCell ref="H8:I8"/>
    <mergeCell ref="A18:I18"/>
    <mergeCell ref="A19:I19"/>
    <mergeCell ref="A20:I20"/>
    <mergeCell ref="A11:J11"/>
    <mergeCell ref="A12:E12"/>
    <mergeCell ref="A13:E13"/>
    <mergeCell ref="A14:E14"/>
    <mergeCell ref="A15:E15"/>
    <mergeCell ref="A16:H16"/>
  </mergeCells>
  <printOptions horizontalCentered="1"/>
  <pageMargins left="0.70866141732283472" right="0.70866141732283472" top="0.74803149606299213" bottom="0.74803149606299213" header="0.31496062992125984" footer="0.31496062992125984"/>
  <pageSetup scale="61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7E1E-0055-49A2-80E6-B1028243D4CC}">
  <sheetPr>
    <pageSetUpPr fitToPage="1"/>
  </sheetPr>
  <dimension ref="A1:E38"/>
  <sheetViews>
    <sheetView tabSelected="1" view="pageBreakPreview" zoomScale="70" zoomScaleNormal="100" zoomScaleSheetLayoutView="70" workbookViewId="0">
      <selection activeCell="K3" sqref="K3"/>
    </sheetView>
  </sheetViews>
  <sheetFormatPr baseColWidth="10" defaultColWidth="11.54296875" defaultRowHeight="15.5" x14ac:dyDescent="0.35"/>
  <cols>
    <col min="1" max="1" width="5.6328125" style="1" customWidth="1"/>
    <col min="2" max="2" width="4" style="1" bestFit="1" customWidth="1"/>
    <col min="3" max="3" width="81.36328125" style="1" bestFit="1" customWidth="1"/>
    <col min="4" max="4" width="12.6328125" style="1" bestFit="1" customWidth="1"/>
    <col min="5" max="5" width="9.36328125" style="1" customWidth="1"/>
    <col min="6" max="16384" width="11.54296875" style="1"/>
  </cols>
  <sheetData>
    <row r="1" spans="1:5" ht="18.5" thickBot="1" x14ac:dyDescent="0.45">
      <c r="A1" s="116" t="s">
        <v>0</v>
      </c>
      <c r="B1" s="117"/>
      <c r="C1" s="117"/>
      <c r="D1" s="117"/>
      <c r="E1" s="118"/>
    </row>
    <row r="2" spans="1:5" ht="57" customHeight="1" thickBot="1" x14ac:dyDescent="0.4">
      <c r="A2" s="106" t="s">
        <v>59</v>
      </c>
      <c r="B2" s="107"/>
      <c r="C2" s="107"/>
      <c r="D2" s="107"/>
      <c r="E2" s="119"/>
    </row>
    <row r="3" spans="1:5" ht="19.25" customHeight="1" thickBot="1" x14ac:dyDescent="0.4">
      <c r="A3" s="120">
        <v>0</v>
      </c>
      <c r="B3" s="121"/>
      <c r="C3" s="121"/>
      <c r="D3" s="121"/>
      <c r="E3" s="122"/>
    </row>
    <row r="4" spans="1:5" ht="16" thickBot="1" x14ac:dyDescent="0.4">
      <c r="A4" s="2"/>
      <c r="B4" s="3"/>
      <c r="C4" s="3"/>
      <c r="D4" s="4"/>
      <c r="E4" s="5"/>
    </row>
    <row r="5" spans="1:5" ht="17" customHeight="1" thickBot="1" x14ac:dyDescent="0.4">
      <c r="A5" s="123" t="s">
        <v>1</v>
      </c>
      <c r="B5" s="124"/>
      <c r="C5" s="124"/>
      <c r="D5" s="124"/>
      <c r="E5" s="125"/>
    </row>
    <row r="6" spans="1:5" ht="16" thickBot="1" x14ac:dyDescent="0.4">
      <c r="A6" s="6"/>
      <c r="B6" s="7"/>
      <c r="C6" s="7"/>
      <c r="D6" s="8"/>
      <c r="E6" s="9"/>
    </row>
    <row r="7" spans="1:5" ht="16" thickBot="1" x14ac:dyDescent="0.4">
      <c r="A7" s="10"/>
      <c r="B7" s="11" t="s">
        <v>2</v>
      </c>
      <c r="C7" s="12" t="s">
        <v>3</v>
      </c>
      <c r="D7" s="13" t="s">
        <v>4</v>
      </c>
      <c r="E7" s="14"/>
    </row>
    <row r="8" spans="1:5" ht="16" thickBot="1" x14ac:dyDescent="0.4">
      <c r="A8" s="10"/>
      <c r="B8" s="15">
        <v>1</v>
      </c>
      <c r="C8" s="16" t="s">
        <v>5</v>
      </c>
      <c r="D8" s="17">
        <v>1</v>
      </c>
      <c r="E8" s="14"/>
    </row>
    <row r="9" spans="1:5" ht="16" thickBot="1" x14ac:dyDescent="0.4">
      <c r="A9" s="10"/>
      <c r="B9" s="18"/>
      <c r="C9" s="19" t="s">
        <v>6</v>
      </c>
      <c r="D9" s="20">
        <f>+D8</f>
        <v>1</v>
      </c>
      <c r="E9" s="14"/>
    </row>
    <row r="10" spans="1:5" x14ac:dyDescent="0.35">
      <c r="A10" s="10"/>
      <c r="B10" s="21">
        <v>2</v>
      </c>
      <c r="C10" s="22" t="s">
        <v>7</v>
      </c>
      <c r="D10" s="23"/>
      <c r="E10" s="14"/>
    </row>
    <row r="11" spans="1:5" x14ac:dyDescent="0.35">
      <c r="A11" s="10"/>
      <c r="B11" s="24"/>
      <c r="C11" s="25" t="s">
        <v>8</v>
      </c>
      <c r="D11" s="26">
        <v>9.2999999999999999E-2</v>
      </c>
      <c r="E11" s="14"/>
    </row>
    <row r="12" spans="1:5" x14ac:dyDescent="0.35">
      <c r="A12" s="10"/>
      <c r="B12" s="24"/>
      <c r="C12" s="25" t="s">
        <v>9</v>
      </c>
      <c r="D12" s="26">
        <v>1.0999999999999999E-2</v>
      </c>
      <c r="E12" s="14"/>
    </row>
    <row r="13" spans="1:5" x14ac:dyDescent="0.35">
      <c r="A13" s="10"/>
      <c r="B13" s="24"/>
      <c r="C13" s="25" t="s">
        <v>10</v>
      </c>
      <c r="D13" s="26">
        <v>9.2999999999999999E-2</v>
      </c>
      <c r="E13" s="14"/>
    </row>
    <row r="14" spans="1:5" x14ac:dyDescent="0.35">
      <c r="A14" s="10"/>
      <c r="B14" s="24"/>
      <c r="C14" s="25" t="s">
        <v>11</v>
      </c>
      <c r="D14" s="26">
        <v>4.1700000000000001E-2</v>
      </c>
      <c r="E14" s="14"/>
    </row>
    <row r="15" spans="1:5" x14ac:dyDescent="0.35">
      <c r="A15" s="10"/>
      <c r="B15" s="24"/>
      <c r="C15" s="25" t="s">
        <v>12</v>
      </c>
      <c r="D15" s="26">
        <v>8.5000000000000006E-2</v>
      </c>
      <c r="E15" s="14"/>
    </row>
    <row r="16" spans="1:5" x14ac:dyDescent="0.35">
      <c r="A16" s="10"/>
      <c r="B16" s="27"/>
      <c r="C16" s="25" t="s">
        <v>13</v>
      </c>
      <c r="D16" s="26">
        <v>0.12</v>
      </c>
      <c r="E16" s="14"/>
    </row>
    <row r="17" spans="1:5" x14ac:dyDescent="0.35">
      <c r="A17" s="10"/>
      <c r="B17" s="27"/>
      <c r="C17" s="25" t="s">
        <v>14</v>
      </c>
      <c r="D17" s="26">
        <v>6.9599999999999995E-2</v>
      </c>
      <c r="E17" s="14"/>
    </row>
    <row r="18" spans="1:5" x14ac:dyDescent="0.35">
      <c r="A18" s="10"/>
      <c r="B18" s="27"/>
      <c r="C18" s="25" t="s">
        <v>15</v>
      </c>
      <c r="D18" s="26">
        <v>5.1999999999999998E-3</v>
      </c>
      <c r="E18" s="14"/>
    </row>
    <row r="19" spans="1:5" x14ac:dyDescent="0.35">
      <c r="A19" s="10"/>
      <c r="B19" s="27"/>
      <c r="C19" s="25" t="s">
        <v>16</v>
      </c>
      <c r="D19" s="26">
        <v>7.3200000000000001E-3</v>
      </c>
      <c r="E19" s="14"/>
    </row>
    <row r="20" spans="1:5" x14ac:dyDescent="0.35">
      <c r="A20" s="10"/>
      <c r="B20" s="27"/>
      <c r="C20" s="25" t="s">
        <v>17</v>
      </c>
      <c r="D20" s="26">
        <v>8.8400000000000006E-3</v>
      </c>
      <c r="E20" s="14"/>
    </row>
    <row r="21" spans="1:5" x14ac:dyDescent="0.35">
      <c r="A21" s="10"/>
      <c r="B21" s="24"/>
      <c r="C21" s="25" t="s">
        <v>18</v>
      </c>
      <c r="D21" s="26">
        <v>0.04</v>
      </c>
      <c r="E21" s="14"/>
    </row>
    <row r="22" spans="1:5" x14ac:dyDescent="0.35">
      <c r="A22" s="10"/>
      <c r="B22" s="24"/>
      <c r="C22" s="25" t="s">
        <v>19</v>
      </c>
      <c r="D22" s="26">
        <v>0.02</v>
      </c>
      <c r="E22" s="14"/>
    </row>
    <row r="23" spans="1:5" ht="16" thickBot="1" x14ac:dyDescent="0.4">
      <c r="A23" s="10"/>
      <c r="B23" s="24"/>
      <c r="C23" s="25" t="s">
        <v>20</v>
      </c>
      <c r="D23" s="26">
        <v>0.03</v>
      </c>
      <c r="E23" s="14"/>
    </row>
    <row r="24" spans="1:5" ht="16" thickBot="1" x14ac:dyDescent="0.4">
      <c r="A24" s="10"/>
      <c r="B24" s="18"/>
      <c r="C24" s="19" t="s">
        <v>21</v>
      </c>
      <c r="D24" s="20">
        <f>+SUM(D11:D23)</f>
        <v>0.6246600000000001</v>
      </c>
      <c r="E24" s="14"/>
    </row>
    <row r="25" spans="1:5" x14ac:dyDescent="0.35">
      <c r="A25" s="10"/>
      <c r="B25" s="21">
        <v>3.1</v>
      </c>
      <c r="C25" s="22" t="s">
        <v>22</v>
      </c>
      <c r="D25" s="23"/>
      <c r="E25" s="14"/>
    </row>
    <row r="26" spans="1:5" x14ac:dyDescent="0.35">
      <c r="A26" s="10"/>
      <c r="B26" s="27"/>
      <c r="C26" s="28" t="s">
        <v>23</v>
      </c>
      <c r="D26" s="23">
        <v>0.02</v>
      </c>
      <c r="E26" s="14"/>
    </row>
    <row r="27" spans="1:5" x14ac:dyDescent="0.35">
      <c r="A27" s="10"/>
      <c r="B27" s="27"/>
      <c r="C27" s="28" t="s">
        <v>24</v>
      </c>
      <c r="D27" s="23">
        <v>1.4999999999999999E-2</v>
      </c>
      <c r="E27" s="14"/>
    </row>
    <row r="28" spans="1:5" x14ac:dyDescent="0.35">
      <c r="A28" s="10"/>
      <c r="B28" s="27"/>
      <c r="C28" s="28" t="s">
        <v>25</v>
      </c>
      <c r="D28" s="23">
        <v>0.04</v>
      </c>
      <c r="E28" s="14"/>
    </row>
    <row r="29" spans="1:5" x14ac:dyDescent="0.35">
      <c r="A29" s="10"/>
      <c r="B29" s="27"/>
      <c r="C29" s="29" t="s">
        <v>26</v>
      </c>
      <c r="D29" s="23">
        <v>0.01</v>
      </c>
      <c r="E29" s="14"/>
    </row>
    <row r="30" spans="1:5" x14ac:dyDescent="0.35">
      <c r="A30" s="10"/>
      <c r="B30" s="27"/>
      <c r="C30" s="1" t="s">
        <v>27</v>
      </c>
      <c r="D30" s="23">
        <v>5.0000000000000001E-3</v>
      </c>
      <c r="E30" s="14"/>
    </row>
    <row r="31" spans="1:5" ht="16" thickBot="1" x14ac:dyDescent="0.4">
      <c r="A31" s="10"/>
      <c r="B31" s="30"/>
      <c r="C31" s="31" t="s">
        <v>28</v>
      </c>
      <c r="D31" s="32">
        <v>0.01</v>
      </c>
      <c r="E31" s="14"/>
    </row>
    <row r="32" spans="1:5" ht="16" thickBot="1" x14ac:dyDescent="0.4">
      <c r="A32" s="10"/>
      <c r="B32" s="18"/>
      <c r="C32" s="19" t="s">
        <v>29</v>
      </c>
      <c r="D32" s="20">
        <f>+SUM(D25:D31)</f>
        <v>0.1</v>
      </c>
      <c r="E32" s="14"/>
    </row>
    <row r="33" spans="1:5" x14ac:dyDescent="0.35">
      <c r="A33" s="10"/>
      <c r="B33" s="15">
        <v>4</v>
      </c>
      <c r="C33" s="16" t="s">
        <v>30</v>
      </c>
      <c r="D33" s="17"/>
      <c r="E33" s="14"/>
    </row>
    <row r="34" spans="1:5" ht="16" thickBot="1" x14ac:dyDescent="0.4">
      <c r="A34" s="10"/>
      <c r="B34" s="30"/>
      <c r="C34" s="31" t="s">
        <v>31</v>
      </c>
      <c r="D34" s="32">
        <v>7.5300000000000006E-2</v>
      </c>
      <c r="E34" s="14"/>
    </row>
    <row r="35" spans="1:5" ht="16" thickBot="1" x14ac:dyDescent="0.4">
      <c r="A35" s="10"/>
      <c r="B35" s="18"/>
      <c r="C35" s="19" t="s">
        <v>32</v>
      </c>
      <c r="D35" s="20">
        <f>+D34</f>
        <v>7.5300000000000006E-2</v>
      </c>
      <c r="E35" s="14"/>
    </row>
    <row r="36" spans="1:5" ht="16" thickBot="1" x14ac:dyDescent="0.4">
      <c r="A36" s="10"/>
      <c r="B36" s="33"/>
      <c r="C36" s="34" t="s">
        <v>33</v>
      </c>
      <c r="D36" s="35">
        <f>+D8+D24+D32+D35</f>
        <v>1.79996</v>
      </c>
      <c r="E36" s="14"/>
    </row>
    <row r="37" spans="1:5" ht="16" thickBot="1" x14ac:dyDescent="0.4">
      <c r="A37" s="36"/>
      <c r="B37" s="37"/>
      <c r="C37" s="37"/>
      <c r="D37" s="38"/>
      <c r="E37" s="39"/>
    </row>
    <row r="38" spans="1:5" x14ac:dyDescent="0.35">
      <c r="A38" s="40"/>
      <c r="B38" s="41"/>
      <c r="C38" s="41"/>
      <c r="D38" s="41"/>
      <c r="E38" s="42"/>
    </row>
  </sheetData>
  <mergeCells count="4">
    <mergeCell ref="A1:E1"/>
    <mergeCell ref="A2:E2"/>
    <mergeCell ref="A3:E3"/>
    <mergeCell ref="A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9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 CEMENTERIO </vt:lpstr>
      <vt:lpstr>FM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2026-08-24T12:40:46Z</dcterms:created>
  <dcterms:modified xsi:type="dcterms:W3CDTF">2026-09-18T22:52:48Z</dcterms:modified>
</cp:coreProperties>
</file>