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192.168.24.43\agm$\Ingenieria\Contratación\1. Invitaciones\21. Año 2026\SAMC-003-2026 OPTIMIZACIÓN CONDUCCIONES A-A\2. PRECONTRACTUAL\1. PREPLIEGOS\"/>
    </mc:Choice>
  </mc:AlternateContent>
  <xr:revisionPtr revIDLastSave="0" documentId="13_ncr:1_{825B9FB0-801D-4D80-92C0-0474845CA107}" xr6:coauthVersionLast="47" xr6:coauthVersionMax="47" xr10:uidLastSave="{00000000-0000-0000-0000-000000000000}"/>
  <bookViews>
    <workbookView xWindow="-108" yWindow="-108" windowWidth="23256" windowHeight="12456" tabRatio="648" firstSheet="1" activeTab="1"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<sst xmlns="http://schemas.openxmlformats.org/spreadsheetml/2006/main" count="283" uniqueCount="229">
  <si>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</si>
  <si>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</si>
  <si>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</si>
  <si>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</si>
  <si>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</si>
  <si>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</si>
  <si>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</si>
  <si>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</si>
  <si>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</si>
  <si>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</si>
  <si>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</si>
  <si>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</si>
  <si>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</si>
  <si>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</si>
  <si>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</si>
  <si>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</si>
  <si>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</si>
  <si>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</si>
  <si>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</si>
  <si>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</si>
  <si>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</si>
  <si>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</si>
  <si>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</si>
  <si>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</si>
  <si>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</si>
  <si>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</si>
  <si>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</si>
  <si>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</si>
  <si>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</si>
  <si>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</si>
  <si>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</si>
  <si>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</si>
  <si>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</si>
  <si>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</si>
  <si>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</si>
  <si>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</si>
  <si>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</si>
  <si>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</si>
  <si>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</si>
  <si>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</si>
  <si>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</si>
  <si>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</si>
  <si>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</si>
  <si>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</si>
  <si>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</si>
  <si>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</si>
  <si>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</si>
  <si>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</si>
  <si>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</si>
  <si>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</si>
  <si>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</si>
  <si>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</si>
  <si>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</si>
  <si>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</si>
  <si>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</si>
  <si>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</si>
  <si>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</si>
  <si>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</si>
  <si>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</si>
  <si>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</si>
  <si>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</si>
  <si>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</si>
  <si>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</si>
  <si>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</si>
  <si>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</si>
  <si>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</si>
  <si>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</si>
  <si>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</si>
  <si>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</si>
  <si>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</si>
  <si>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</si>
  <si>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</si>
  <si>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</si>
  <si>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</si>
  <si>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</si>
  <si>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</si>
  <si>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</si>
  <si>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</si>
  <si>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</si>
  <si>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</si>
  <si>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</si>
  <si>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</si>
  <si>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</si>
  <si>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</si>
  <si>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</si>
  <si>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</si>
  <si>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</si>
  <si>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</si>
  <si>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</si>
  <si>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</si>
  <si>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</si>
  <si>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</si>
  <si>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</si>
  <si>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</si>
  <si>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</si>
  <si>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</si>
  <si>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</si>
  <si>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</si>
  <si>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</si>
  <si>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</si>
  <si>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</si>
  <si>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</si>
  <si>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</si>
  <si>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</si>
  <si>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</si>
  <si>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</si>
  <si>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</si>
  <si>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</si>
  <si>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</si>
  <si>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</si>
  <si>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</si>
  <si>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</si>
  <si>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</si>
  <si>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</si>
  <si>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</si>
  <si>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</si>
  <si>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</si>
  <si>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</si>
  <si>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</si>
  <si>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</si>
  <si>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</si>
  <si>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</si>
  <si>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</si>
  <si>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</si>
  <si>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</si>
  <si>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</si>
  <si>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</si>
  <si>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</si>
  <si>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</si>
  <si>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</si>
  <si>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Tiempo</t>
  </si>
  <si>
    <t>El impacto está determinado por las demoras que se pueden presentar para dar inicio al proceso de contratación del proyecto.</t>
  </si>
  <si>
    <t>X</t>
  </si>
  <si>
    <t>Retención pasiva</t>
  </si>
  <si>
    <t>Semanal</t>
  </si>
  <si>
    <t>Demoras en el proceso de contratación de las obras</t>
  </si>
  <si>
    <t>Retrasos en la ejecución de la obra</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</si>
  <si>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</si>
  <si>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</si>
  <si>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</si>
  <si>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</si>
  <si>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</si>
  <si>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</si>
  <si>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</si>
  <si>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</si>
  <si>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</si>
  <si>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</si>
  <si>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</si>
  <si>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</si>
  <si>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 xml:space="preserve">Tiempo </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</si>
  <si>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</si>
  <si>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Comité semanal
Informes quincenales
Cumplimiento de cronograma
Seguimiento en campo
Aplicación de listas de chequeo</t>
  </si>
  <si>
    <t>Tiempo
Costo</t>
  </si>
  <si>
    <t>Cuando el contratista tenga un atraso del 20% se deben tomar medidas por parte de Aguas de Manizales y el Contratista deberá implementar un Plan de Contingencia para subsanar el atraso.</t>
  </si>
  <si>
    <t>Pólizas 
Garantías de Cumplimiento</t>
  </si>
  <si>
    <t>1- Área de Gestión de Obras Civiles, Gestión Jurídica.
2- Coordinador de obra (Profesional de Apoyo)
3- Subgerente Técnico y de Operaciones
4- Área de Gestión de Obras Civiles, Gestión Jurídica.</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</si>
  <si>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</si>
  <si>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</si>
  <si>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</si>
  <si>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Póliza de cumplimiento: contratista de obra
Póliza de calidad de obra y equipos: contratista de obra y equipos
Póliza de correcto manejo del anticipo 
Póliza pago de salarios y prestaciones sociales</t>
  </si>
  <si>
    <t>Comité semanal</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</si>
  <si>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</si>
  <si>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</si>
  <si>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</si>
  <si>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</si>
  <si>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</si>
  <si>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</si>
  <si>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</si>
  <si>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</si>
  <si>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</si>
  <si>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</si>
  <si>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</si>
  <si>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</si>
  <si>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Octubre 15 de 2024
(Inicio proceso pre-contractual)</t>
  </si>
  <si>
    <t>* Estudio y apropiación de la normatividad aplicable.</t>
  </si>
  <si>
    <t xml:space="preserve">
*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convenio interadministrativo</t>
  </si>
  <si>
    <t>El impacto está determinado por las demoras que se pueden presentar durante la ejecución del proyecto que implique un plazo mayor al inicialmente establecido</t>
  </si>
  <si>
    <t>Contratista</t>
  </si>
  <si>
    <t>1-A Comunicación permanente entre las áreas jurídicas de Corpocaldas y Aguas de Manizales S.A. E.S.P. - BIC.
1-B Se cuenta con un supervisor del convenio por parte de Aguas de Manizales SA ESP, este supervisor es quien va dando los lineamientos para la empresa.
2-A Se realiza una socialización a la comunidad por parte de la profesional social de RSE, previo al inicio de las obras, con el fin de sensibilizarlos los beneficios de la ejecución del proyecto.
3-A Una vez se adjudica el contrato el contratista debe enviar la documentación a la aseguradora. En caso de ser necesario, se realiza un otrosí al contrato ampliando las coberturas de pólizas y porcentaje del pago de acta final. 
3-B Se cuenta con un coordinador de obra interno por parte de ADM para el seguimiento de las obligaciones del contratista.</t>
  </si>
  <si>
    <t>CONTRATANTE</t>
  </si>
  <si>
    <t>CONTRATISTA</t>
  </si>
  <si>
    <t>1
2</t>
  </si>
  <si>
    <t>Tiempo: Retraso en la ejecución de las actividades de construcción inferior a 15 días. En caso de presentarse una situación extrema por el fallecimiento de una persona, la obra podría tener suspensión de una semana o un tiempo mayor.</t>
  </si>
  <si>
    <t>4
5</t>
  </si>
  <si>
    <t>1
2
3
4</t>
  </si>
  <si>
    <t>Modificación del régimen de impuestos aplicables a terceros, cuando en el desarrollo del contrato, se modifican las tarifas de los impuestos o se crean nuevos impuestos o eliminan los ya existente</t>
  </si>
  <si>
    <t>Financiero</t>
  </si>
  <si>
    <t>* Posibles reclamaciones por parte del contratista</t>
  </si>
  <si>
    <t>Costo</t>
  </si>
  <si>
    <t>El impacto está determinado por la posible afectación economica al contratista.</t>
  </si>
  <si>
    <t>1. Afectacion en los valores por pagar y a desembolsar al contratista.</t>
  </si>
  <si>
    <t>1. Analisis con expertos financieros (asesores), la posibilidad de no afectación en los valores del contrato.</t>
  </si>
  <si>
    <t>Cuando se presente eventualidad</t>
  </si>
  <si>
    <t>Pólizas
Garantías de cumplimiento</t>
  </si>
  <si>
    <t>Global</t>
  </si>
  <si>
    <t>Se tiene antecedentes de situaciones similares entre 2023 y 2024</t>
  </si>
  <si>
    <t>Inadecuada ejecución o ejecución inconclusa de la obra, o en el pago de proveedores.</t>
  </si>
  <si>
    <t>1-A Aplicación rigurosa de los pliegos tipo para obras de agua y saneamiento básico
1-B Acompañamiento de las áreas jurídicas de Corpocaldas y Aguas de Manizales S.A. E.S.P. - BIC, en el proceso pre-contractual y contractual.
2- Se realiza validación con proveedores de la región para revisar si cuentan con la existencia de los insumos requeridos para la ejecución del contrato y posibles tiempos de entrega o variación de precios del mercado.
3- Se realizan Comités de Obra, bitácoras, donde se registra y analiza las situaciones que pueden afectar el desarrollo de la obra. Además se cuenta con un seguimiento al cronograma de obra.</t>
  </si>
  <si>
    <t>1- Área de Gestión de Obras Civiles, Gestión Jurídica, subgerencia administrativa y financiera.
2- Supervisión externa, Coordinador de obra (Profesional de Apoyo)
3- Supervisión externa, Coordinador de obra (Profesional de Apoyo)</t>
  </si>
  <si>
    <t>1. Subgerencia administrativa y finanaciera de la empresa.</t>
  </si>
  <si>
    <t>1-AB. Director Infraestructura, su delegado. 
2- Profesional Social del área de RSE.
3- AB. Coordinador de obra (Profesional de Apoyo)</t>
  </si>
  <si>
    <t>1. Ausentismo, incapacidades.
2. Posibles retrasos en obra; reprocesos. 
3. Demandas o reclamaciones en contra del contratista y/o de la empresa por vinculación solidaria.
4. incumplimientos legales.
5. Cierre de la Obra.
6. Multas.
7. Responsabilidad civil y penal.</t>
  </si>
  <si>
    <t>* Se realizan comités de obra semanales, donde participan contratista (personal técnico y administrativo), supervisión y coordinador de obra.
* Se realizan balances semanales de obra al presupuesto.
* Tomar decisiones pertinentes para lograr equilibrio del contrato, en caso de que se presenten alzas importantes en los precios inicialmente contratados.
* Estudio y apropiación de la normatividad aplicable.</t>
  </si>
  <si>
    <t>*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 No cumplimiento de los objetivos del contrato.
* Aumento en cantidades de obra o items de ejecución.</t>
  </si>
  <si>
    <t>Cuando el contratista tenga un atraso del 20% se deben tomar medidas por parte de Aguas de Manizales y el Contratista deberá implementar un Plan de Contingencia para subsanar el atraso.
Cuando no se garantice cumplir el alcance del contrato identificado en actas de pago parcial.</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</si>
  <si>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</si>
  <si>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Indebida coordinación de la obra (supervisión interna).
2. No contar con los equipos apropiados para el tipo de actividades a ejecutar.
3. Indebido manejo de recursos financieros por parte del contratista.
4. no satisfacción de las necesidades generales que se pretenden solucionar con el contrato.
5. No contar con la mano de obra idonea.</t>
  </si>
  <si>
    <t>1A - 5. Comité semanal de obra
1B - 5.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solicitud de liquidación del personal y de paz y salvo como requisito para el pago de actas parciales y final.
3E. Evaluación de la capacidad financiera de los contratistas.
3F. Plan de manejo de anticipo.
4. Actas de convenio de precio, balance de obra, acta de recibo de obra.</t>
  </si>
  <si>
    <t>1-A-B.. Supervision externa, Coordinador de obra (Profesional de apoyo).
2. Supervisión externa, Coordinador de obra.
3. Supervision externa, Coordinador de obra (Profesional de apoyo).
3. Supervision externa, Coordinador de obra (Profesional de apoyo), Área de Gestión de Obras Civiles, Subgerencia administrativa y financiera, Gestión Jurídica.
4-5. Supervision externa, coordinador de obra (profesional de apoyo), área de gestion de obras civiles.</t>
  </si>
  <si>
    <t>1- Se cuenta con un coordinador de obra interno por parte de ADM para el seguimiento de las obligaciones del contratista.
2-A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con el fin de
5- Se realizan Comités de Obra, bitácoras, donde se registra y analiza las situaciones que pueden afectar el desarrollo de la obra. Además se cuenta con un seguimiento al cronograma de obra.
6-7. Se cuenta con un coordinador de obra interno por parte de ADM para el seguimiento de las obligaciones del contratista.</t>
  </si>
  <si>
    <t xml:space="preserve">1 - 5 - 6 - 7. Supervisión externa, Coordinador de obra (Profesional de Apoyo).
2 - 4. Profesional social de AGM. 
3- Profesional SST de Aguas de Manizales. 
</t>
  </si>
  <si>
    <t>1
2
3
6
7</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</si>
  <si>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(interferencia con otras redes de servicios publicos).
6. Incumplimiento del contratista en el cronograma de ejecución (compra de materiales, insumos, alquiler de equipos, personal insuficiente, entre otros).
7. Interferencia por horarios especificos en zonas residenciales y/o industriales, sitios de prestacion de servicios de salud, o de otro tipo, etc.</t>
  </si>
  <si>
    <t xml:space="preserve">* Demoras en el inicio del proyecto.
* Reprocesos y ajustes en los pliegos de condiciones.
* Incumplimiento en los plazos establecidos para la ejecución del proyecto.
</t>
  </si>
  <si>
    <t xml:space="preserve">1. Falta de definición en los pliegos tipo y/o errores involuntarios (unidades, cantidades, operaciones aritmeticas, especificaciones, descripciones, estudios, anexos, documentos del proceso, cambios en regimen de contratación).
2. No se cuente con la aceptación de la comunidad para la ejecución de las obras.
3. Que el contratista seleccionado tenga dificultades para adquirir las pólizas requeridas para la legalización y firma del contrato.
</t>
  </si>
  <si>
    <t>1. Que las condiciones de contratación no tengan la suficiente rigurosidad para garantizar la selección del contratista.
1.B. Valor oferta aceptada con valor menor al umbral establecido en la guia de CCE luego de justificación.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</si>
  <si>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
8. Pandemia o emergencia sanitaria.</t>
  </si>
  <si>
    <t>ARL: Atención de accidentes laborales
Póliza de Responsabilidad Civil Extracontractual: daños a terceros en predios, labores y operaciones.
Poliza de salarios, prestaciones sociales e indemnizaciones laborales.</t>
  </si>
  <si>
    <t>Ante primer accidente grave en obra
Pandemia.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</si>
  <si>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
8. Estricto cumplimiento de protocolos sanitarios y de salubridad, segun normatividad vigente.</t>
  </si>
  <si>
    <t>Se realizan comités de obra semanales, donde participan contratista (personal técnico y administrativo), supervisión y coordinador de obra.
Requisitos claros para el pago de actas parciales y finales al contratista.
Dar a conocer al contratista los estandares de calidad y condiciones para la optima calidad del servicio, sumado a un correcto seguimiento y control de la ejecución del contrato.
No se deberan contemplar reconocimientos de mayores costos ni desequilibrio economico</t>
  </si>
  <si>
    <t>* Se realizan comités de obra semanales, donde participan contratista (personal técnico y administrativo), supervisión y coordinador de obra.
* Se realizan balances semanales de obra al presupuesto.
* Se evaluaran planes de contingencia para superar dificultades, sin afectar el alcance o cronograma de obra.
* Evaluar posiblidad de realizar trabajos en horarios nocturnos u horarios especiales.
* No se deberan contemplar reconocimientos de mayores costos ni desequilibrio economico.</t>
  </si>
  <si>
    <t>2
3
4
5</t>
  </si>
  <si>
    <t>1
2
3
4
6
7
8</t>
  </si>
  <si>
    <t>1B
2
3</t>
  </si>
  <si>
    <t>Aguas de Manizales S.A. E.S.P. - BIC</t>
  </si>
  <si>
    <t xml:space="preserve">
* Incumplimiento a las cláusulas del contrato.
* Pérdida de recursos (por cambio de vigencia del contrato).
*Afectación de la ejecución de la por bajo desempeño y eventuales solcitudes de adicion en valor.
* Sobre costos de la obra.
* Adiciones en los plazos del contrato.
* Afectación de la imagen y reputación de Aguas de Manizales.
* Incumplimiento de las obligaciones de Aguas de Manizales frente a Corpocaldas en el marco del convenio interadministrativo.</t>
  </si>
  <si>
    <t>45días (Contados desde la fecha de firma del acta de inicio)</t>
  </si>
  <si>
    <t>SAMC-003-2026 - “OPTIMIZACIÓN CONDUCCIONES DE AGUA PARA LOS ABASTOS/ACUEDUCTOS DE LAS VEREDAS MARACAS, EL AGUILA Y FONDITOS DE LA ZONA RURAL DEL MUNICIPIO DE MANIZALES EN EL MARCO DEL CONTRATO INTERADMINISTRATIVO NO. 2509241073 SUSCRITO ENTRE AGUAS DE MANIZALES S.A. E.S.P.-BIC Y EL MUNICIPIO DE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</si>
</sst>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8" formatCode="&quot;$&quot;\ #,##0.00;[Red]\-&quot;$&quot;\ #,##0.00"/>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 numFmtId="185" formatCode="&quot;$&quot;\ #,##0.00"/>
  </numFmts>
  <fonts count="31">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
      <b/>
      <sz val="8"/>
      <color theme="1"/>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7">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30" fillId="7" borderId="1" xfId="0" applyFont="1" applyFill="1" applyBorder="1" applyAlignment="1">
      <alignment vertical="center" wrapText="1"/>
    </xf>
    <xf numFmtId="0" fontId="1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8" fontId="20" fillId="0" borderId="37" xfId="18" applyNumberFormat="1" applyFont="1" applyBorder="1" applyAlignment="1">
      <alignment vertical="center"/>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85" fontId="2" fillId="0" borderId="1" xfId="2" applyNumberFormat="1" applyFont="1" applyFill="1" applyBorder="1" applyAlignment="1">
      <alignment horizontal="right" vertical="center" wrapText="1"/>
    </xf>
    <xf numFmtId="0" fontId="9" fillId="7" borderId="0" xfId="0" applyFont="1" applyFill="1" applyAlignment="1">
      <alignment horizontal="center" vertical="center" wrapText="1"/>
    </xf>
    <xf numFmtId="0" fontId="9" fillId="7" borderId="30" xfId="0" applyFont="1" applyFill="1" applyBorder="1" applyAlignment="1">
      <alignment horizontal="center"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16" fontId="28" fillId="0" borderId="2" xfId="3" applyNumberFormat="1" applyFont="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13" fillId="0" borderId="2" xfId="3" applyFont="1" applyBorder="1" applyAlignment="1">
      <alignment horizontal="center" vertical="center" wrapText="1"/>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1464717</xdr:colOff>
      <xdr:row>4</xdr:row>
      <xdr:rowOff>136886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8671875" defaultRowHeight="13.8"/>
  <cols>
    <col min="1" max="1" width="5.109375" style="18" customWidth="1"/>
    <col min="2" max="2" width="20.44140625" style="18" customWidth="1"/>
    <col min="3" max="7" width="19.5546875" style="18" customWidth="1"/>
    <col min="8" max="8" width="42" style="18" customWidth="1"/>
    <col min="9" max="9" width="28" style="18" customWidth="1"/>
    <col min="10" max="16384" width="10.88671875" style="18"/>
  </cols>
  <sheetData>
    <row r="1" spans="2:8" ht="14.4" thickBot="1"/>
    <row r="2" spans="2:8" ht="83.25" customHeight="1" thickBot="1">
      <c r="B2" s="118"/>
      <c r="C2" s="119"/>
      <c r="D2" s="120" t="s">
        <v>43</v>
      </c>
      <c r="E2" s="121"/>
      <c r="F2" s="121"/>
      <c r="G2" s="121"/>
      <c r="H2" s="122"/>
    </row>
    <row r="3" spans="2:8" ht="28.5" customHeight="1">
      <c r="B3" s="123" t="s">
        <v>25</v>
      </c>
      <c r="C3" s="124"/>
      <c r="D3" s="125"/>
      <c r="E3" s="125"/>
      <c r="F3" s="125"/>
      <c r="G3" s="125"/>
      <c r="H3" s="126"/>
    </row>
    <row r="4" spans="2:8" ht="28.5" customHeight="1">
      <c r="B4" s="102" t="s">
        <v>26</v>
      </c>
      <c r="C4" s="103"/>
      <c r="D4" s="104"/>
      <c r="E4" s="105"/>
      <c r="F4" s="105"/>
      <c r="G4" s="105"/>
      <c r="H4" s="106"/>
    </row>
    <row r="5" spans="2:8" ht="28.5" customHeight="1">
      <c r="B5" s="102" t="s">
        <v>27</v>
      </c>
      <c r="C5" s="103"/>
      <c r="D5" s="104"/>
      <c r="E5" s="105"/>
      <c r="F5" s="105"/>
      <c r="G5" s="105"/>
      <c r="H5" s="106"/>
    </row>
    <row r="6" spans="2:8" ht="28.5" customHeight="1" thickBot="1">
      <c r="B6" s="109" t="s">
        <v>28</v>
      </c>
      <c r="C6" s="110"/>
      <c r="D6" s="111"/>
      <c r="E6" s="111"/>
      <c r="F6" s="111"/>
      <c r="G6" s="111"/>
      <c r="H6" s="112"/>
    </row>
    <row r="7" spans="2:8" s="21" customFormat="1" ht="27.75" customHeight="1" thickBot="1">
      <c r="B7" s="19" t="s">
        <v>29</v>
      </c>
      <c r="C7" s="113" t="s">
        <v>30</v>
      </c>
      <c r="D7" s="113"/>
      <c r="E7" s="113"/>
      <c r="F7" s="113"/>
      <c r="G7" s="113"/>
      <c r="H7" s="20" t="s">
        <v>31</v>
      </c>
    </row>
    <row r="8" spans="2:8" ht="27.75" customHeight="1">
      <c r="B8" s="114" t="s">
        <v>32</v>
      </c>
      <c r="C8" s="117" t="s">
        <v>125</v>
      </c>
      <c r="D8" s="117"/>
      <c r="E8" s="117"/>
      <c r="F8" s="117"/>
      <c r="G8" s="117"/>
      <c r="H8" s="34"/>
    </row>
    <row r="9" spans="2:8" ht="27.75" customHeight="1">
      <c r="B9" s="115"/>
      <c r="C9" s="117" t="s">
        <v>126</v>
      </c>
      <c r="D9" s="117"/>
      <c r="E9" s="117"/>
      <c r="F9" s="117"/>
      <c r="G9" s="117"/>
      <c r="H9" s="35"/>
    </row>
    <row r="10" spans="2:8" ht="27.75" customHeight="1">
      <c r="B10" s="115"/>
      <c r="C10" s="117" t="s">
        <v>127</v>
      </c>
      <c r="D10" s="117"/>
      <c r="E10" s="117"/>
      <c r="F10" s="117"/>
      <c r="G10" s="117"/>
      <c r="H10" s="35"/>
    </row>
    <row r="11" spans="2:8" ht="27.75" customHeight="1">
      <c r="B11" s="115"/>
      <c r="C11" s="108"/>
      <c r="D11" s="108"/>
      <c r="E11" s="108"/>
      <c r="F11" s="108"/>
      <c r="G11" s="108"/>
      <c r="H11" s="35"/>
    </row>
    <row r="12" spans="2:8" ht="27.75" customHeight="1">
      <c r="B12" s="115"/>
      <c r="C12" s="108"/>
      <c r="D12" s="108"/>
      <c r="E12" s="108"/>
      <c r="F12" s="108"/>
      <c r="G12" s="108"/>
      <c r="H12" s="22"/>
    </row>
    <row r="13" spans="2:8" ht="27.75" customHeight="1">
      <c r="B13" s="115"/>
      <c r="C13" s="108"/>
      <c r="D13" s="108"/>
      <c r="E13" s="108"/>
      <c r="F13" s="108"/>
      <c r="G13" s="108"/>
      <c r="H13" s="22"/>
    </row>
    <row r="14" spans="2:8" ht="27.75" customHeight="1">
      <c r="B14" s="115"/>
      <c r="C14" s="108"/>
      <c r="D14" s="108"/>
      <c r="E14" s="108"/>
      <c r="F14" s="108"/>
      <c r="G14" s="108"/>
      <c r="H14" s="22"/>
    </row>
    <row r="15" spans="2:8" ht="27.75" customHeight="1" thickBot="1">
      <c r="B15" s="116"/>
      <c r="C15" s="107"/>
      <c r="D15" s="107"/>
      <c r="E15" s="107"/>
      <c r="F15" s="107"/>
      <c r="G15" s="107"/>
      <c r="H15" s="36"/>
    </row>
    <row r="16" spans="2:8" ht="27.75" customHeight="1">
      <c r="B16" s="129" t="s">
        <v>128</v>
      </c>
      <c r="C16" s="128"/>
      <c r="D16" s="128"/>
      <c r="E16" s="128"/>
      <c r="F16" s="128"/>
      <c r="G16" s="128"/>
      <c r="H16" s="22"/>
    </row>
    <row r="17" spans="2:8" ht="27.75" customHeight="1">
      <c r="B17" s="129"/>
      <c r="C17" s="128"/>
      <c r="D17" s="128"/>
      <c r="E17" s="128"/>
      <c r="F17" s="128"/>
      <c r="G17" s="128"/>
      <c r="H17" s="22"/>
    </row>
    <row r="18" spans="2:8" ht="27.75" customHeight="1">
      <c r="B18" s="129"/>
      <c r="C18" s="128"/>
      <c r="D18" s="128"/>
      <c r="E18" s="128"/>
      <c r="F18" s="128"/>
      <c r="G18" s="128"/>
      <c r="H18" s="22"/>
    </row>
    <row r="19" spans="2:8" ht="27.75" customHeight="1">
      <c r="B19" s="129"/>
      <c r="C19" s="128"/>
      <c r="D19" s="128"/>
      <c r="E19" s="128"/>
      <c r="F19" s="128"/>
      <c r="G19" s="128"/>
      <c r="H19" s="37"/>
    </row>
    <row r="20" spans="2:8" ht="27.75" customHeight="1">
      <c r="B20" s="129"/>
      <c r="C20" s="128"/>
      <c r="D20" s="128"/>
      <c r="E20" s="128"/>
      <c r="F20" s="128"/>
      <c r="G20" s="128"/>
      <c r="H20" s="22"/>
    </row>
    <row r="21" spans="2:8" ht="27.75" customHeight="1">
      <c r="B21" s="129"/>
      <c r="C21" s="128"/>
      <c r="D21" s="128"/>
      <c r="E21" s="128"/>
      <c r="F21" s="128"/>
      <c r="G21" s="128"/>
      <c r="H21" s="22"/>
    </row>
    <row r="22" spans="2:8" ht="27.75" customHeight="1">
      <c r="B22" s="129"/>
      <c r="C22" s="128"/>
      <c r="D22" s="128"/>
      <c r="E22" s="128"/>
      <c r="F22" s="128"/>
      <c r="G22" s="128"/>
      <c r="H22" s="22"/>
    </row>
    <row r="23" spans="2:8" ht="27.75" customHeight="1">
      <c r="B23" s="129"/>
      <c r="C23" s="128"/>
      <c r="D23" s="128"/>
      <c r="E23" s="128"/>
      <c r="F23" s="128"/>
      <c r="G23" s="128"/>
      <c r="H23" s="22"/>
    </row>
    <row r="24" spans="2:8" ht="27.75" customHeight="1">
      <c r="B24" s="129"/>
      <c r="C24" s="128"/>
      <c r="D24" s="128"/>
      <c r="E24" s="128"/>
      <c r="F24" s="128"/>
      <c r="G24" s="128"/>
      <c r="H24" s="35"/>
    </row>
    <row r="25" spans="2:8" ht="27.75" customHeight="1" thickBot="1">
      <c r="B25" s="129"/>
      <c r="C25" s="130"/>
      <c r="D25" s="131"/>
      <c r="E25" s="131"/>
      <c r="F25" s="131"/>
      <c r="G25" s="132"/>
      <c r="H25" s="38"/>
    </row>
    <row r="26" spans="2:8" ht="27.75" customHeight="1" thickBot="1">
      <c r="B26" s="23" t="s">
        <v>44</v>
      </c>
      <c r="C26" s="127"/>
      <c r="D26" s="127"/>
      <c r="E26" s="127"/>
      <c r="F26" s="127"/>
      <c r="G26" s="127"/>
      <c r="H26" s="39"/>
    </row>
  </sheetData>
  <mergeCells count="32">
    <mergeCell ref="C26:G26"/>
    <mergeCell ref="C19:G19"/>
    <mergeCell ref="B16:B25"/>
    <mergeCell ref="C25:G25"/>
    <mergeCell ref="C20:G20"/>
    <mergeCell ref="C21:G21"/>
    <mergeCell ref="C22:G22"/>
    <mergeCell ref="C24:G24"/>
    <mergeCell ref="C23:G23"/>
    <mergeCell ref="C18:G18"/>
    <mergeCell ref="C17:G17"/>
    <mergeCell ref="C16:G16"/>
    <mergeCell ref="B2:C2"/>
    <mergeCell ref="D2:H2"/>
    <mergeCell ref="B3:C3"/>
    <mergeCell ref="D3:H3"/>
    <mergeCell ref="D4:H4"/>
    <mergeCell ref="B4:C4"/>
    <mergeCell ref="B5:C5"/>
    <mergeCell ref="D5:H5"/>
    <mergeCell ref="C15:G15"/>
    <mergeCell ref="C13:G13"/>
    <mergeCell ref="B6:C6"/>
    <mergeCell ref="D6:H6"/>
    <mergeCell ref="C7:G7"/>
    <mergeCell ref="B8:B15"/>
    <mergeCell ref="C12:G12"/>
    <mergeCell ref="C8:G8"/>
    <mergeCell ref="C9:G9"/>
    <mergeCell ref="C10:G10"/>
    <mergeCell ref="C11:G11"/>
    <mergeCell ref="C14:G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abSelected="1" zoomScale="55" zoomScaleNormal="55" workbookViewId="0">
      <selection activeCell="H7" sqref="H7"/>
    </sheetView>
  </sheetViews>
  <sheetFormatPr baseColWidth="10" defaultColWidth="10.88671875" defaultRowHeight="13.8"/>
  <cols>
    <col min="1" max="1" width="5.33203125" style="28" customWidth="1"/>
    <col min="2" max="2" width="4.44140625" style="28" bestFit="1" customWidth="1"/>
    <col min="3" max="3" width="18" style="2" bestFit="1" customWidth="1"/>
    <col min="4" max="4" width="45.44140625" style="3" bestFit="1" customWidth="1"/>
    <col min="5" max="5" width="59.109375" style="4" customWidth="1"/>
    <col min="6" max="6" width="50.88671875" style="4" bestFit="1" customWidth="1"/>
    <col min="7" max="7" width="24.33203125" style="4" bestFit="1" customWidth="1"/>
    <col min="8" max="8" width="35.33203125" style="4" bestFit="1" customWidth="1"/>
    <col min="9" max="9" width="17.109375" style="4" bestFit="1" customWidth="1"/>
    <col min="10" max="10" width="10.88671875" style="4" bestFit="1" customWidth="1"/>
    <col min="11" max="11" width="27.5546875" style="4" bestFit="1" customWidth="1"/>
    <col min="12" max="12" width="11" style="4" bestFit="1" customWidth="1"/>
    <col min="13" max="13" width="50.109375" style="4" customWidth="1"/>
    <col min="14" max="14" width="73" style="2" bestFit="1" customWidth="1"/>
    <col min="15" max="15" width="45" style="2" customWidth="1"/>
    <col min="16" max="16" width="3.109375" style="2" bestFit="1" customWidth="1"/>
    <col min="17" max="17" width="4.33203125" style="2" bestFit="1" customWidth="1"/>
    <col min="18" max="18" width="31.109375" style="2" bestFit="1" customWidth="1"/>
    <col min="19" max="19" width="27.6640625" style="4" bestFit="1" customWidth="1"/>
    <col min="20" max="20" width="47.109375" style="5" customWidth="1"/>
    <col min="21" max="21" width="29" style="4" bestFit="1" customWidth="1"/>
    <col min="22" max="22" width="2.88671875" style="28" customWidth="1"/>
    <col min="23" max="23" width="16.44140625" style="28" customWidth="1"/>
    <col min="24" max="24" width="15.44140625" style="28" customWidth="1"/>
    <col min="25" max="134" width="10.88671875" style="28"/>
    <col min="135" max="16384" width="10.88671875" style="4"/>
  </cols>
  <sheetData>
    <row r="2" spans="1:134" ht="18.75" customHeight="1">
      <c r="B2" s="94"/>
      <c r="C2" s="94"/>
      <c r="D2" s="94"/>
      <c r="E2" s="95" t="s">
        <v>170</v>
      </c>
      <c r="F2" s="95"/>
      <c r="G2" s="95"/>
      <c r="H2" s="95"/>
      <c r="I2" s="95"/>
      <c r="J2" s="95"/>
      <c r="K2" s="95"/>
      <c r="L2" s="95"/>
      <c r="M2" s="95"/>
      <c r="N2" s="95"/>
      <c r="O2" s="95"/>
      <c r="P2" s="95"/>
      <c r="Q2" s="95"/>
      <c r="R2" s="95"/>
      <c r="S2" s="95"/>
      <c r="T2" s="82" t="s">
        <v>164</v>
      </c>
      <c r="U2" s="81" t="s">
        <v>165</v>
      </c>
    </row>
    <row r="3" spans="1:134" ht="18.75" customHeight="1">
      <c r="B3" s="94"/>
      <c r="C3" s="94"/>
      <c r="D3" s="94"/>
      <c r="E3" s="96" t="s">
        <v>171</v>
      </c>
      <c r="F3" s="96"/>
      <c r="G3" s="96"/>
      <c r="H3" s="96"/>
      <c r="I3" s="96"/>
      <c r="J3" s="96"/>
      <c r="K3" s="96"/>
      <c r="L3" s="96"/>
      <c r="M3" s="96"/>
      <c r="N3" s="96"/>
      <c r="O3" s="96"/>
      <c r="P3" s="96"/>
      <c r="Q3" s="96"/>
      <c r="R3" s="96"/>
      <c r="S3" s="96"/>
      <c r="T3" s="82" t="s">
        <v>166</v>
      </c>
      <c r="U3" s="81" t="s">
        <v>167</v>
      </c>
    </row>
    <row r="4" spans="1:134" s="28" customFormat="1" ht="18.75" customHeight="1">
      <c r="B4" s="94"/>
      <c r="C4" s="94"/>
      <c r="D4" s="94"/>
      <c r="E4" s="96"/>
      <c r="F4" s="96"/>
      <c r="G4" s="96"/>
      <c r="H4" s="96"/>
      <c r="I4" s="96"/>
      <c r="J4" s="96"/>
      <c r="K4" s="96"/>
      <c r="L4" s="96"/>
      <c r="M4" s="96"/>
      <c r="N4" s="96"/>
      <c r="O4" s="96"/>
      <c r="P4" s="96"/>
      <c r="Q4" s="96"/>
      <c r="R4" s="96"/>
      <c r="S4" s="96"/>
      <c r="T4" s="82" t="s">
        <v>168</v>
      </c>
      <c r="U4" s="80" t="s">
        <v>169</v>
      </c>
    </row>
    <row r="5" spans="1:134" s="28" customFormat="1" ht="18.75" customHeight="1">
      <c r="B5" s="94"/>
      <c r="C5" s="94"/>
      <c r="D5" s="94"/>
      <c r="E5" s="96"/>
      <c r="F5" s="96"/>
      <c r="G5" s="96"/>
      <c r="H5" s="96"/>
      <c r="I5" s="96"/>
      <c r="J5" s="96"/>
      <c r="K5" s="96"/>
      <c r="L5" s="96"/>
      <c r="M5" s="96"/>
      <c r="N5" s="96"/>
      <c r="O5" s="96"/>
      <c r="P5" s="96"/>
      <c r="Q5" s="96"/>
      <c r="R5" s="96"/>
      <c r="S5" s="96"/>
      <c r="T5" s="71"/>
      <c r="U5" s="40"/>
    </row>
    <row r="6" spans="1:134" s="28" customFormat="1" ht="55.95" customHeight="1">
      <c r="B6" s="98" t="s">
        <v>120</v>
      </c>
      <c r="C6" s="98"/>
      <c r="D6" s="98"/>
      <c r="E6" s="90" t="s">
        <v>228</v>
      </c>
      <c r="F6" s="90"/>
      <c r="G6" s="90"/>
      <c r="H6" s="79"/>
      <c r="I6" s="78"/>
      <c r="J6" s="78"/>
      <c r="K6" s="78"/>
      <c r="L6" s="78"/>
      <c r="M6" s="78"/>
      <c r="N6" s="78"/>
      <c r="O6" s="78"/>
      <c r="P6" s="78"/>
      <c r="Q6" s="78"/>
      <c r="R6" s="78"/>
      <c r="S6" s="78"/>
      <c r="T6" s="78"/>
      <c r="U6" s="77"/>
    </row>
    <row r="7" spans="1:134" s="28" customFormat="1" ht="26.25" customHeight="1">
      <c r="B7" s="98" t="s">
        <v>124</v>
      </c>
      <c r="C7" s="98"/>
      <c r="D7" s="98"/>
      <c r="E7" s="91" t="s">
        <v>161</v>
      </c>
      <c r="F7" s="91"/>
      <c r="G7" s="91"/>
      <c r="H7" s="76"/>
      <c r="I7" s="75"/>
      <c r="J7" s="75"/>
      <c r="K7" s="75"/>
      <c r="L7" s="75"/>
      <c r="M7" s="75"/>
      <c r="N7" s="75"/>
      <c r="O7" s="75"/>
      <c r="P7" s="75"/>
      <c r="Q7" s="75"/>
      <c r="R7" s="84" t="s">
        <v>172</v>
      </c>
      <c r="S7" s="85"/>
      <c r="T7" s="83">
        <v>46281</v>
      </c>
      <c r="U7" s="74"/>
    </row>
    <row r="8" spans="1:134" s="28" customFormat="1" ht="26.25" customHeight="1">
      <c r="B8" s="97" t="s">
        <v>121</v>
      </c>
      <c r="C8" s="97"/>
      <c r="D8" s="97"/>
      <c r="E8" s="90" t="s">
        <v>227</v>
      </c>
      <c r="F8" s="90"/>
      <c r="G8" s="90"/>
      <c r="H8" s="76"/>
      <c r="I8" s="75"/>
      <c r="J8" s="75"/>
      <c r="K8" s="75"/>
      <c r="L8" s="75"/>
      <c r="M8" s="75"/>
      <c r="N8" s="75"/>
      <c r="O8" s="75"/>
      <c r="P8" s="75"/>
      <c r="Q8" s="75"/>
      <c r="R8" s="75"/>
      <c r="S8" s="75"/>
      <c r="T8" s="75"/>
      <c r="U8" s="74"/>
    </row>
    <row r="9" spans="1:134" s="28" customFormat="1" ht="26.25" customHeight="1">
      <c r="B9" s="97" t="s">
        <v>122</v>
      </c>
      <c r="C9" s="97"/>
      <c r="D9" s="97"/>
      <c r="E9" s="99">
        <v>454575477</v>
      </c>
      <c r="F9" s="99"/>
      <c r="G9" s="99"/>
      <c r="H9" s="89"/>
      <c r="I9" s="73"/>
      <c r="J9" s="73"/>
      <c r="K9" s="73"/>
      <c r="L9" s="73"/>
      <c r="M9" s="73"/>
      <c r="N9" s="73"/>
      <c r="O9" s="73"/>
      <c r="P9" s="73"/>
      <c r="Q9" s="73"/>
      <c r="R9" s="73"/>
      <c r="S9" s="73"/>
      <c r="T9" s="73"/>
      <c r="U9" s="72"/>
    </row>
    <row r="10" spans="1:134" s="6" customFormat="1">
      <c r="A10" s="29"/>
      <c r="B10" s="92" t="s">
        <v>75</v>
      </c>
      <c r="C10" s="92"/>
      <c r="D10" s="92"/>
      <c r="E10" s="92"/>
      <c r="F10" s="92"/>
      <c r="G10" s="92"/>
      <c r="H10" s="92"/>
      <c r="I10" s="92" t="s">
        <v>72</v>
      </c>
      <c r="J10" s="92"/>
      <c r="K10" s="92"/>
      <c r="L10" s="92"/>
      <c r="M10" s="92"/>
      <c r="N10" s="93" t="s">
        <v>71</v>
      </c>
      <c r="O10" s="93"/>
      <c r="P10" s="93"/>
      <c r="Q10" s="93"/>
      <c r="R10" s="93"/>
      <c r="S10" s="93" t="s">
        <v>74</v>
      </c>
      <c r="T10" s="93"/>
      <c r="U10" s="44" t="s">
        <v>79</v>
      </c>
      <c r="V10" s="29"/>
      <c r="W10" s="100" t="s">
        <v>83</v>
      </c>
      <c r="X10" s="100"/>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32.25" customHeight="1">
      <c r="A11" s="29"/>
      <c r="B11" s="92" t="s">
        <v>123</v>
      </c>
      <c r="C11" s="92" t="s">
        <v>16</v>
      </c>
      <c r="D11" s="93" t="s">
        <v>4</v>
      </c>
      <c r="E11" s="93" t="s">
        <v>1</v>
      </c>
      <c r="F11" s="93" t="s">
        <v>2</v>
      </c>
      <c r="G11" s="93" t="s">
        <v>19</v>
      </c>
      <c r="H11" s="93" t="s">
        <v>20</v>
      </c>
      <c r="I11" s="92" t="s">
        <v>0</v>
      </c>
      <c r="J11" s="92" t="s">
        <v>21</v>
      </c>
      <c r="K11" s="92" t="s">
        <v>46</v>
      </c>
      <c r="L11" s="92" t="s">
        <v>116</v>
      </c>
      <c r="M11" s="93" t="s">
        <v>73</v>
      </c>
      <c r="N11" s="93" t="s">
        <v>76</v>
      </c>
      <c r="O11" s="93" t="s">
        <v>31</v>
      </c>
      <c r="P11" s="93" t="s">
        <v>22</v>
      </c>
      <c r="Q11" s="93"/>
      <c r="R11" s="93" t="s">
        <v>117</v>
      </c>
      <c r="S11" s="93" t="s">
        <v>118</v>
      </c>
      <c r="T11" s="93" t="s">
        <v>77</v>
      </c>
      <c r="U11" s="92" t="s">
        <v>78</v>
      </c>
      <c r="V11" s="29"/>
      <c r="W11" s="101"/>
      <c r="X11" s="101"/>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c r="A12" s="29"/>
      <c r="B12" s="92"/>
      <c r="C12" s="92"/>
      <c r="D12" s="93"/>
      <c r="E12" s="93"/>
      <c r="F12" s="93"/>
      <c r="G12" s="93"/>
      <c r="H12" s="93"/>
      <c r="I12" s="92"/>
      <c r="J12" s="92"/>
      <c r="K12" s="92"/>
      <c r="L12" s="92"/>
      <c r="M12" s="93"/>
      <c r="N12" s="93"/>
      <c r="O12" s="93"/>
      <c r="P12" s="44" t="s">
        <v>23</v>
      </c>
      <c r="Q12" s="44" t="s">
        <v>24</v>
      </c>
      <c r="R12" s="93"/>
      <c r="S12" s="93"/>
      <c r="T12" s="93"/>
      <c r="U12" s="92"/>
      <c r="V12" s="29"/>
      <c r="W12" s="86" t="s">
        <v>179</v>
      </c>
      <c r="X12" s="86" t="s">
        <v>180</v>
      </c>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193.2">
      <c r="A13" s="30"/>
      <c r="B13" s="7">
        <v>1</v>
      </c>
      <c r="C13" s="7" t="s">
        <v>129</v>
      </c>
      <c r="D13" s="11" t="s">
        <v>135</v>
      </c>
      <c r="E13" s="8" t="s">
        <v>214</v>
      </c>
      <c r="F13" s="8" t="s">
        <v>213</v>
      </c>
      <c r="G13" s="7" t="s">
        <v>130</v>
      </c>
      <c r="H13" s="7" t="s">
        <v>225</v>
      </c>
      <c r="I13" s="7">
        <v>5</v>
      </c>
      <c r="J13" s="7">
        <v>2</v>
      </c>
      <c r="K13" s="7">
        <f>+I13*J13</f>
        <v>10</v>
      </c>
      <c r="L13" s="7" t="str">
        <f>VLOOKUP(I13,Escalas!$S$9:$X$13,'Matriz de Riesgos'!J13+1,FALSE)</f>
        <v>Alto</v>
      </c>
      <c r="M13" s="7" t="s">
        <v>131</v>
      </c>
      <c r="N13" s="60" t="s">
        <v>178</v>
      </c>
      <c r="O13" s="10" t="s">
        <v>200</v>
      </c>
      <c r="P13" s="1" t="s">
        <v>132</v>
      </c>
      <c r="Q13" s="1"/>
      <c r="R13" s="1" t="s">
        <v>173</v>
      </c>
      <c r="S13" s="11" t="s">
        <v>133</v>
      </c>
      <c r="T13" s="11" t="s">
        <v>174</v>
      </c>
      <c r="U13" s="7" t="s">
        <v>134</v>
      </c>
      <c r="V13" s="30"/>
      <c r="W13" s="87" t="s">
        <v>181</v>
      </c>
      <c r="X13" s="87">
        <v>3</v>
      </c>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34.6">
      <c r="A14" s="31"/>
      <c r="B14" s="7">
        <v>2</v>
      </c>
      <c r="C14" s="7" t="s">
        <v>128</v>
      </c>
      <c r="D14" s="11" t="s">
        <v>136</v>
      </c>
      <c r="E14" s="8" t="s">
        <v>212</v>
      </c>
      <c r="F14" s="11" t="s">
        <v>175</v>
      </c>
      <c r="G14" s="7" t="s">
        <v>137</v>
      </c>
      <c r="H14" s="7" t="s">
        <v>138</v>
      </c>
      <c r="I14" s="7">
        <v>3</v>
      </c>
      <c r="J14" s="7">
        <v>4</v>
      </c>
      <c r="K14" s="7">
        <f>+I14*J14</f>
        <v>12</v>
      </c>
      <c r="L14" s="7" t="str">
        <f>VLOOKUP(I14,Escalas!$S$9:$X$13,'Matriz de Riesgos'!J14+1,FALSE)</f>
        <v>Alto</v>
      </c>
      <c r="M14" s="7" t="s">
        <v>176</v>
      </c>
      <c r="N14" s="8" t="s">
        <v>209</v>
      </c>
      <c r="O14" s="8" t="s">
        <v>210</v>
      </c>
      <c r="P14" s="7" t="s">
        <v>132</v>
      </c>
      <c r="Q14" s="7"/>
      <c r="R14" s="7" t="s">
        <v>153</v>
      </c>
      <c r="S14" s="8" t="s">
        <v>154</v>
      </c>
      <c r="T14" s="8" t="s">
        <v>221</v>
      </c>
      <c r="U14" s="7" t="s">
        <v>134</v>
      </c>
      <c r="V14" s="31"/>
      <c r="W14" s="87" t="s">
        <v>183</v>
      </c>
      <c r="X14" s="87" t="s">
        <v>211</v>
      </c>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79.4">
      <c r="A15" s="31"/>
      <c r="B15" s="7">
        <v>3</v>
      </c>
      <c r="C15" s="7" t="s">
        <v>128</v>
      </c>
      <c r="D15" s="61" t="s">
        <v>139</v>
      </c>
      <c r="E15" s="61" t="s">
        <v>215</v>
      </c>
      <c r="F15" s="61" t="s">
        <v>226</v>
      </c>
      <c r="G15" s="62" t="s">
        <v>137</v>
      </c>
      <c r="H15" s="7" t="s">
        <v>138</v>
      </c>
      <c r="I15" s="7">
        <v>1</v>
      </c>
      <c r="J15" s="7">
        <v>4</v>
      </c>
      <c r="K15" s="7">
        <v>4</v>
      </c>
      <c r="L15" s="7" t="str">
        <f>VLOOKUP(I15,Escalas!$S$9:$X$13,'Matriz de Riesgos'!J15+1,FALSE)</f>
        <v>Moderado</v>
      </c>
      <c r="M15" s="7" t="s">
        <v>176</v>
      </c>
      <c r="N15" s="8" t="s">
        <v>197</v>
      </c>
      <c r="O15" s="8" t="s">
        <v>198</v>
      </c>
      <c r="P15" s="7" t="s">
        <v>132</v>
      </c>
      <c r="Q15" s="7"/>
      <c r="R15" s="7" t="s">
        <v>153</v>
      </c>
      <c r="S15" s="11" t="s">
        <v>140</v>
      </c>
      <c r="T15" s="8" t="s">
        <v>202</v>
      </c>
      <c r="U15" s="7" t="s">
        <v>134</v>
      </c>
      <c r="V15" s="31"/>
      <c r="W15" s="87">
        <v>1</v>
      </c>
      <c r="X15" s="87" t="s">
        <v>224</v>
      </c>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79.4">
      <c r="A16" s="31"/>
      <c r="B16" s="7">
        <v>4</v>
      </c>
      <c r="C16" s="7" t="s">
        <v>128</v>
      </c>
      <c r="D16" s="11" t="s">
        <v>142</v>
      </c>
      <c r="E16" s="8" t="s">
        <v>205</v>
      </c>
      <c r="F16" s="11" t="s">
        <v>143</v>
      </c>
      <c r="G16" s="61" t="s">
        <v>137</v>
      </c>
      <c r="H16" s="70" t="s">
        <v>144</v>
      </c>
      <c r="I16" s="7">
        <v>2</v>
      </c>
      <c r="J16" s="7">
        <v>4</v>
      </c>
      <c r="K16" s="7">
        <f t="shared" ref="K16:K24" si="0">+I16*J16</f>
        <v>8</v>
      </c>
      <c r="L16" s="7" t="str">
        <f>VLOOKUP(I16,Escalas!$S$9:$X$13,'Matriz de Riesgos'!J16+1,FALSE)</f>
        <v>Moderado</v>
      </c>
      <c r="M16" s="62" t="s">
        <v>145</v>
      </c>
      <c r="N16" s="62" t="s">
        <v>162</v>
      </c>
      <c r="O16" s="62" t="s">
        <v>155</v>
      </c>
      <c r="P16" s="7" t="s">
        <v>132</v>
      </c>
      <c r="Q16" s="7"/>
      <c r="R16" s="7" t="s">
        <v>146</v>
      </c>
      <c r="S16" s="8" t="s">
        <v>147</v>
      </c>
      <c r="T16" s="8" t="s">
        <v>156</v>
      </c>
      <c r="U16" s="7" t="s">
        <v>141</v>
      </c>
      <c r="V16" s="31"/>
      <c r="W16" s="87" t="s">
        <v>184</v>
      </c>
      <c r="X16" s="87"/>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61.75" customHeight="1">
      <c r="A17" s="31"/>
      <c r="B17" s="7">
        <v>5</v>
      </c>
      <c r="C17" s="7" t="s">
        <v>128</v>
      </c>
      <c r="D17" s="11" t="s">
        <v>148</v>
      </c>
      <c r="E17" s="8" t="s">
        <v>216</v>
      </c>
      <c r="F17" s="88" t="s">
        <v>201</v>
      </c>
      <c r="G17" s="7" t="s">
        <v>149</v>
      </c>
      <c r="H17" s="7" t="s">
        <v>177</v>
      </c>
      <c r="I17" s="7">
        <v>2</v>
      </c>
      <c r="J17" s="7">
        <v>1</v>
      </c>
      <c r="K17" s="7">
        <f t="shared" si="0"/>
        <v>2</v>
      </c>
      <c r="L17" s="7" t="str">
        <f>VLOOKUP(I17,Escalas!$S$9:$X$13,'Matriz de Riesgos'!J17+1,FALSE)</f>
        <v>Bajo</v>
      </c>
      <c r="M17" s="7" t="s">
        <v>182</v>
      </c>
      <c r="N17" s="11" t="s">
        <v>219</v>
      </c>
      <c r="O17" s="11" t="s">
        <v>150</v>
      </c>
      <c r="P17" s="7" t="s">
        <v>132</v>
      </c>
      <c r="Q17" s="7"/>
      <c r="R17" s="11" t="s">
        <v>218</v>
      </c>
      <c r="S17" s="10" t="s">
        <v>217</v>
      </c>
      <c r="T17" s="8" t="s">
        <v>157</v>
      </c>
      <c r="U17" s="7" t="s">
        <v>151</v>
      </c>
      <c r="V17" s="31"/>
      <c r="W17" s="87">
        <v>5</v>
      </c>
      <c r="X17" s="87" t="s">
        <v>223</v>
      </c>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79.4">
      <c r="A18" s="31"/>
      <c r="B18" s="7">
        <v>6</v>
      </c>
      <c r="C18" s="7" t="s">
        <v>128</v>
      </c>
      <c r="D18" s="11" t="s">
        <v>196</v>
      </c>
      <c r="E18" s="8" t="s">
        <v>206</v>
      </c>
      <c r="F18" s="11" t="s">
        <v>203</v>
      </c>
      <c r="G18" s="7" t="s">
        <v>152</v>
      </c>
      <c r="H18" s="7" t="s">
        <v>158</v>
      </c>
      <c r="I18" s="7">
        <v>1</v>
      </c>
      <c r="J18" s="7">
        <v>3</v>
      </c>
      <c r="K18" s="7">
        <f t="shared" si="0"/>
        <v>3</v>
      </c>
      <c r="L18" s="7" t="str">
        <f>VLOOKUP(I18,Escalas!$S$9:$X$13,'Matriz de Riesgos'!J18+1,FALSE)</f>
        <v>Bajo</v>
      </c>
      <c r="M18" s="7" t="s">
        <v>163</v>
      </c>
      <c r="N18" s="11" t="s">
        <v>207</v>
      </c>
      <c r="O18" s="11" t="s">
        <v>208</v>
      </c>
      <c r="P18" s="7" t="s">
        <v>132</v>
      </c>
      <c r="Q18" s="7"/>
      <c r="R18" s="11" t="s">
        <v>204</v>
      </c>
      <c r="S18" s="8" t="s">
        <v>159</v>
      </c>
      <c r="T18" s="8" t="s">
        <v>220</v>
      </c>
      <c r="U18" s="8" t="s">
        <v>160</v>
      </c>
      <c r="V18" s="31"/>
      <c r="W18" s="87">
        <v>1</v>
      </c>
      <c r="X18" s="87" t="s">
        <v>222</v>
      </c>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t="69">
      <c r="A19" s="31"/>
      <c r="B19" s="7">
        <v>7</v>
      </c>
      <c r="C19" s="7" t="s">
        <v>186</v>
      </c>
      <c r="D19" s="11" t="s">
        <v>185</v>
      </c>
      <c r="E19" s="8" t="s">
        <v>190</v>
      </c>
      <c r="F19" s="11" t="s">
        <v>187</v>
      </c>
      <c r="G19" s="7" t="s">
        <v>188</v>
      </c>
      <c r="H19" s="7" t="s">
        <v>138</v>
      </c>
      <c r="I19" s="7">
        <v>3</v>
      </c>
      <c r="J19" s="7">
        <v>1</v>
      </c>
      <c r="K19" s="7">
        <f t="shared" si="0"/>
        <v>3</v>
      </c>
      <c r="L19" s="7" t="str">
        <f>VLOOKUP(I19,Escalas!$S$9:$X$13,'Matriz de Riesgos'!J19+1,FALSE)</f>
        <v>Bajo</v>
      </c>
      <c r="M19" s="7" t="s">
        <v>189</v>
      </c>
      <c r="N19" s="11" t="s">
        <v>191</v>
      </c>
      <c r="O19" s="11" t="s">
        <v>199</v>
      </c>
      <c r="P19" s="7" t="s">
        <v>132</v>
      </c>
      <c r="Q19" s="7"/>
      <c r="R19" s="11" t="s">
        <v>192</v>
      </c>
      <c r="S19" s="11" t="s">
        <v>193</v>
      </c>
      <c r="T19" s="8" t="s">
        <v>195</v>
      </c>
      <c r="U19" s="11" t="s">
        <v>194</v>
      </c>
      <c r="V19" s="31"/>
      <c r="W19" s="87">
        <v>1</v>
      </c>
      <c r="X19" s="87"/>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5">
    <mergeCell ref="W10:X11"/>
    <mergeCell ref="U11:U12"/>
    <mergeCell ref="N11:N12"/>
    <mergeCell ref="S11:S12"/>
    <mergeCell ref="O11:O12"/>
    <mergeCell ref="P11:Q11"/>
    <mergeCell ref="R11:R12"/>
    <mergeCell ref="I10:M10"/>
    <mergeCell ref="L11:L12"/>
    <mergeCell ref="S10:T10"/>
    <mergeCell ref="T11:T12"/>
    <mergeCell ref="N10:R10"/>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E8:G8"/>
    <mergeCell ref="E7:G7"/>
    <mergeCell ref="E6:G6"/>
    <mergeCell ref="B11:B12"/>
    <mergeCell ref="B10:H10"/>
    <mergeCell ref="G11:G12"/>
    <mergeCell ref="H11:H12"/>
  </mergeCells>
  <pageMargins left="0.70866141732283472" right="0.70866141732283472" top="0.74803149606299213" bottom="0.74803149606299213" header="0.31496062992125984" footer="0.31496062992125984"/>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zoomScale="60" zoomScaleNormal="60" workbookViewId="0">
      <selection activeCell="F21" sqref="F21"/>
    </sheetView>
  </sheetViews>
  <sheetFormatPr baseColWidth="10" defaultColWidth="13.44140625" defaultRowHeight="15"/>
  <cols>
    <col min="1" max="1" width="3.109375" style="12" customWidth="1"/>
    <col min="2" max="2" width="19.6640625" style="12" customWidth="1"/>
    <col min="3" max="3" width="46.88671875" style="12" customWidth="1"/>
    <col min="4" max="4" width="50.6640625" style="12" customWidth="1"/>
    <col min="5" max="5" width="54.5546875" style="12" customWidth="1"/>
    <col min="6" max="6" width="47.109375" style="12" customWidth="1"/>
    <col min="7" max="7" width="46.33203125" style="12" customWidth="1"/>
    <col min="8" max="8" width="27.88671875" style="12" customWidth="1"/>
    <col min="9" max="9" width="18.88671875" style="12" customWidth="1"/>
    <col min="10" max="17" width="13.44140625" style="12"/>
    <col min="18" max="18" width="20.109375" style="12" customWidth="1"/>
    <col min="19" max="16384" width="13.44140625" style="12"/>
  </cols>
  <sheetData>
    <row r="3" spans="2:24" ht="21">
      <c r="B3" s="139" t="s">
        <v>5</v>
      </c>
      <c r="C3" s="140" t="s">
        <v>6</v>
      </c>
      <c r="D3" s="141"/>
      <c r="E3" s="141"/>
      <c r="F3" s="141"/>
      <c r="G3" s="142"/>
    </row>
    <row r="4" spans="2:24" ht="21">
      <c r="B4" s="139"/>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38" t="s">
        <v>111</v>
      </c>
      <c r="S9" s="27">
        <v>5</v>
      </c>
      <c r="T9" s="46" t="s">
        <v>112</v>
      </c>
      <c r="U9" s="46" t="s">
        <v>112</v>
      </c>
      <c r="V9" s="46" t="s">
        <v>112</v>
      </c>
      <c r="W9" s="47" t="s">
        <v>113</v>
      </c>
      <c r="X9" s="47" t="s">
        <v>113</v>
      </c>
    </row>
    <row r="10" spans="2:24" s="45" customFormat="1" ht="15.6" hidden="1">
      <c r="F10" s="48" t="s">
        <v>9</v>
      </c>
      <c r="R10" s="138"/>
      <c r="S10" s="27">
        <v>4</v>
      </c>
      <c r="T10" s="49" t="s">
        <v>114</v>
      </c>
      <c r="U10" s="49" t="s">
        <v>114</v>
      </c>
      <c r="V10" s="46" t="s">
        <v>112</v>
      </c>
      <c r="W10" s="46" t="s">
        <v>112</v>
      </c>
      <c r="X10" s="47" t="s">
        <v>113</v>
      </c>
    </row>
    <row r="11" spans="2:24" s="45" customFormat="1" ht="30.75" hidden="1" customHeight="1">
      <c r="B11" s="134" t="s">
        <v>61</v>
      </c>
      <c r="C11" s="135"/>
      <c r="D11" s="136"/>
      <c r="R11" s="138"/>
      <c r="S11" s="27">
        <v>3</v>
      </c>
      <c r="T11" s="50" t="s">
        <v>115</v>
      </c>
      <c r="U11" s="49" t="s">
        <v>114</v>
      </c>
      <c r="V11" s="49" t="s">
        <v>114</v>
      </c>
      <c r="W11" s="46" t="s">
        <v>112</v>
      </c>
      <c r="X11" s="46" t="s">
        <v>112</v>
      </c>
    </row>
    <row r="12" spans="2:24" s="45" customFormat="1" ht="30.75" hidden="1" customHeight="1">
      <c r="B12" s="57" t="s">
        <v>15</v>
      </c>
      <c r="C12" s="137" t="s">
        <v>42</v>
      </c>
      <c r="D12" s="137"/>
      <c r="R12" s="138"/>
      <c r="S12" s="27">
        <v>2</v>
      </c>
      <c r="T12" s="50" t="s">
        <v>115</v>
      </c>
      <c r="U12" s="50" t="s">
        <v>115</v>
      </c>
      <c r="V12" s="49" t="s">
        <v>114</v>
      </c>
      <c r="W12" s="49" t="s">
        <v>114</v>
      </c>
      <c r="X12" s="46" t="s">
        <v>112</v>
      </c>
    </row>
    <row r="13" spans="2:24" s="45" customFormat="1" ht="30.75" hidden="1" customHeight="1">
      <c r="B13" s="58" t="s">
        <v>37</v>
      </c>
      <c r="C13" s="133" t="s">
        <v>63</v>
      </c>
      <c r="D13" s="133"/>
      <c r="F13" s="13"/>
      <c r="H13" s="51"/>
      <c r="R13" s="138"/>
      <c r="S13" s="27">
        <v>1</v>
      </c>
      <c r="T13" s="50" t="s">
        <v>115</v>
      </c>
      <c r="U13" s="50" t="s">
        <v>115</v>
      </c>
      <c r="V13" s="50" t="s">
        <v>115</v>
      </c>
      <c r="W13" s="49" t="s">
        <v>114</v>
      </c>
      <c r="X13" s="46" t="s">
        <v>112</v>
      </c>
    </row>
    <row r="14" spans="2:24" s="45" customFormat="1" ht="30.75" hidden="1" customHeight="1">
      <c r="B14" s="58" t="s">
        <v>38</v>
      </c>
      <c r="C14" s="133" t="s">
        <v>45</v>
      </c>
      <c r="D14" s="133"/>
      <c r="F14" s="13"/>
      <c r="G14" s="52" t="s">
        <v>17</v>
      </c>
      <c r="H14" s="53">
        <v>840000000</v>
      </c>
      <c r="I14" s="53"/>
    </row>
    <row r="15" spans="2:24" s="45" customFormat="1" ht="30.75" hidden="1" customHeight="1">
      <c r="B15" s="58" t="s">
        <v>39</v>
      </c>
      <c r="C15" s="133" t="s">
        <v>64</v>
      </c>
      <c r="D15" s="133"/>
      <c r="F15" s="13"/>
      <c r="G15" s="45" t="s">
        <v>33</v>
      </c>
      <c r="H15" s="53"/>
    </row>
    <row r="16" spans="2:24" s="45" customFormat="1" ht="30.75" hidden="1" customHeight="1">
      <c r="B16" s="58" t="s">
        <v>40</v>
      </c>
      <c r="C16" s="133" t="s">
        <v>65</v>
      </c>
      <c r="D16" s="133"/>
      <c r="F16" s="13"/>
      <c r="G16" s="52" t="s">
        <v>14</v>
      </c>
      <c r="H16" s="53">
        <f>+H14*0.04</f>
        <v>33600000</v>
      </c>
      <c r="I16" s="53">
        <f>+H14*0.06</f>
        <v>50400000</v>
      </c>
    </row>
    <row r="17" spans="2:9" s="45" customFormat="1" ht="30.75" hidden="1" customHeight="1">
      <c r="B17" s="58" t="s">
        <v>41</v>
      </c>
      <c r="C17" s="133" t="s">
        <v>66</v>
      </c>
      <c r="D17" s="133"/>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4" t="s">
        <v>62</v>
      </c>
      <c r="C19" s="135"/>
      <c r="D19" s="136"/>
      <c r="G19" s="43" t="s">
        <v>36</v>
      </c>
      <c r="H19" s="41">
        <f>+H14*0.1</f>
        <v>84000000</v>
      </c>
      <c r="I19" s="41"/>
    </row>
    <row r="20" spans="2:9" s="45" customFormat="1" ht="30.75" customHeight="1">
      <c r="B20" s="57" t="s">
        <v>15</v>
      </c>
      <c r="C20" s="137" t="s">
        <v>42</v>
      </c>
      <c r="D20" s="137"/>
      <c r="H20" s="53"/>
    </row>
    <row r="21" spans="2:9" s="45" customFormat="1" ht="30.75" customHeight="1">
      <c r="B21" s="58" t="s">
        <v>37</v>
      </c>
      <c r="C21" s="133" t="s">
        <v>67</v>
      </c>
      <c r="D21" s="133"/>
      <c r="G21" s="55"/>
      <c r="H21" s="53"/>
    </row>
    <row r="22" spans="2:9" s="45" customFormat="1" ht="51" customHeight="1">
      <c r="B22" s="58" t="s">
        <v>38</v>
      </c>
      <c r="C22" s="133" t="s">
        <v>68</v>
      </c>
      <c r="D22" s="133"/>
    </row>
    <row r="23" spans="2:9" s="45" customFormat="1" ht="30.75" customHeight="1">
      <c r="B23" s="58" t="s">
        <v>39</v>
      </c>
      <c r="C23" s="133" t="s">
        <v>69</v>
      </c>
      <c r="D23" s="133"/>
      <c r="H23" s="53"/>
      <c r="I23" s="56"/>
    </row>
    <row r="24" spans="2:9" s="45" customFormat="1" ht="30.75" customHeight="1">
      <c r="B24" s="58" t="s">
        <v>40</v>
      </c>
      <c r="C24" s="133" t="s">
        <v>70</v>
      </c>
      <c r="D24" s="133"/>
    </row>
    <row r="25" spans="2:9" s="45" customFormat="1" ht="30.75" customHeight="1">
      <c r="B25" s="58" t="s">
        <v>41</v>
      </c>
      <c r="C25" s="133" t="s">
        <v>66</v>
      </c>
      <c r="D25" s="133"/>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R9:R13"/>
    <mergeCell ref="B3:B4"/>
    <mergeCell ref="C3:G3"/>
    <mergeCell ref="B11:D11"/>
    <mergeCell ref="C16:D16"/>
    <mergeCell ref="C17:D17"/>
    <mergeCell ref="C13:D13"/>
    <mergeCell ref="C14:D14"/>
    <mergeCell ref="C15:D15"/>
    <mergeCell ref="C12:D12"/>
    <mergeCell ref="C24:D24"/>
    <mergeCell ref="C25:D25"/>
    <mergeCell ref="B19:D19"/>
    <mergeCell ref="C20:D20"/>
    <mergeCell ref="C21:D21"/>
    <mergeCell ref="C22:D22"/>
    <mergeCell ref="C23:D23"/>
  </mergeCells>
  <pageMargins left="0.75" right="0.75" top="1" bottom="1" header="0.5" footer="0.5"/>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ColWidth="11.44140625" defaultRowHeight="13.8"/>
  <cols>
    <col min="1" max="1" width="2.33203125" style="4" customWidth="1"/>
    <col min="2" max="2" width="12.5546875" style="4" customWidth="1"/>
    <col min="3" max="3" width="28.109375" style="4" customWidth="1"/>
    <col min="4" max="4" width="53.33203125" style="4" customWidth="1"/>
    <col min="5" max="5" width="34.6640625" style="4" customWidth="1"/>
    <col min="6" max="6" width="30.33203125" style="4" customWidth="1"/>
    <col min="7" max="7" width="19.5546875" style="4" customWidth="1"/>
    <col min="8" max="8" width="11.44140625" style="4"/>
    <col min="9" max="9" width="39.109375" style="4" customWidth="1"/>
    <col min="10" max="10" width="11.44140625" style="4"/>
    <col min="11" max="11" width="30.5546875" style="4" customWidth="1"/>
    <col min="12" max="12" width="29.88671875" style="4" customWidth="1"/>
    <col min="13" max="13" width="30.109375" style="4" customWidth="1"/>
    <col min="14" max="14" width="29.88671875" style="4" customWidth="1"/>
    <col min="15" max="15" width="26.44140625" style="4" customWidth="1"/>
    <col min="16" max="16" width="30" style="4" customWidth="1"/>
    <col min="17" max="16384" width="11.44140625" style="4"/>
  </cols>
  <sheetData>
    <row r="2" spans="2:16" ht="15.6">
      <c r="B2" s="143" t="s">
        <v>81</v>
      </c>
      <c r="C2" s="143"/>
      <c r="D2" s="143"/>
      <c r="E2" s="143"/>
      <c r="F2" s="143"/>
      <c r="G2" s="143" t="s">
        <v>82</v>
      </c>
      <c r="H2" s="143"/>
      <c r="I2" s="143"/>
      <c r="J2" s="143"/>
      <c r="K2" s="143" t="s">
        <v>83</v>
      </c>
      <c r="L2" s="143"/>
      <c r="M2" s="143"/>
      <c r="N2" s="143"/>
      <c r="O2" s="143"/>
      <c r="P2" s="143"/>
    </row>
    <row r="3" spans="2:16" ht="31.2">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44" t="s">
        <v>95</v>
      </c>
      <c r="D4" s="24" t="s">
        <v>97</v>
      </c>
      <c r="E4" s="10"/>
      <c r="F4" s="10"/>
      <c r="G4" s="10"/>
      <c r="H4" s="10"/>
      <c r="I4" s="10"/>
      <c r="J4" s="10"/>
      <c r="K4" s="10"/>
      <c r="L4" s="10"/>
      <c r="M4" s="10"/>
      <c r="N4" s="10"/>
      <c r="O4" s="10"/>
      <c r="P4" s="10"/>
    </row>
    <row r="5" spans="2:16" ht="27.6">
      <c r="B5" s="10"/>
      <c r="C5" s="145"/>
      <c r="D5" s="24" t="s">
        <v>98</v>
      </c>
      <c r="E5" s="10"/>
      <c r="F5" s="10"/>
      <c r="G5" s="10"/>
      <c r="H5" s="10"/>
      <c r="I5" s="10"/>
      <c r="J5" s="10"/>
      <c r="K5" s="10"/>
      <c r="L5" s="10"/>
      <c r="M5" s="10"/>
      <c r="N5" s="10"/>
      <c r="O5" s="10"/>
      <c r="P5" s="10"/>
    </row>
    <row r="6" spans="2:16" ht="27.6">
      <c r="B6" s="10"/>
      <c r="C6" s="145"/>
      <c r="D6" s="24" t="s">
        <v>99</v>
      </c>
      <c r="E6" s="10"/>
      <c r="F6" s="10"/>
      <c r="G6" s="10"/>
      <c r="H6" s="10"/>
      <c r="I6" s="10"/>
      <c r="J6" s="10"/>
      <c r="K6" s="10"/>
      <c r="L6" s="10"/>
      <c r="M6" s="10"/>
      <c r="N6" s="10"/>
      <c r="O6" s="10"/>
      <c r="P6" s="10"/>
    </row>
    <row r="7" spans="2:16" ht="27.6">
      <c r="B7" s="10"/>
      <c r="C7" s="146"/>
      <c r="D7" s="24" t="s">
        <v>100</v>
      </c>
      <c r="E7" s="10"/>
      <c r="F7" s="10"/>
      <c r="G7" s="10"/>
      <c r="H7" s="10"/>
      <c r="I7" s="10"/>
      <c r="J7" s="10"/>
      <c r="K7" s="10"/>
      <c r="L7" s="10"/>
      <c r="M7" s="10"/>
      <c r="N7" s="10"/>
      <c r="O7" s="10"/>
      <c r="P7" s="10"/>
    </row>
    <row r="8" spans="2:16">
      <c r="B8" s="10"/>
      <c r="C8" s="144" t="s">
        <v>80</v>
      </c>
      <c r="D8" s="24" t="s">
        <v>101</v>
      </c>
      <c r="E8" s="10"/>
      <c r="F8" s="10"/>
      <c r="G8" s="10"/>
      <c r="H8" s="10"/>
      <c r="I8" s="10"/>
      <c r="J8" s="10"/>
      <c r="K8" s="10"/>
      <c r="L8" s="10"/>
      <c r="M8" s="10"/>
      <c r="N8" s="10"/>
      <c r="O8" s="10"/>
      <c r="P8" s="10"/>
    </row>
    <row r="9" spans="2:16" ht="27.6">
      <c r="B9" s="10"/>
      <c r="C9" s="145"/>
      <c r="D9" s="24" t="s">
        <v>102</v>
      </c>
      <c r="E9" s="10"/>
      <c r="F9" s="10"/>
      <c r="G9" s="10"/>
      <c r="H9" s="10"/>
      <c r="I9" s="10"/>
      <c r="J9" s="10"/>
      <c r="K9" s="10"/>
      <c r="L9" s="10"/>
      <c r="M9" s="10"/>
      <c r="N9" s="10"/>
      <c r="O9" s="10"/>
      <c r="P9" s="10"/>
    </row>
    <row r="10" spans="2:16">
      <c r="B10" s="10"/>
      <c r="C10" s="145"/>
      <c r="D10" s="24" t="s">
        <v>103</v>
      </c>
      <c r="E10" s="10"/>
      <c r="F10" s="10"/>
      <c r="G10" s="10"/>
      <c r="H10" s="10"/>
      <c r="I10" s="10"/>
      <c r="J10" s="10"/>
      <c r="K10" s="10"/>
      <c r="L10" s="10"/>
      <c r="M10" s="10"/>
      <c r="N10" s="10"/>
      <c r="O10" s="10"/>
      <c r="P10" s="10"/>
    </row>
    <row r="11" spans="2:16" ht="40.5" customHeight="1">
      <c r="B11" s="10"/>
      <c r="C11" s="145"/>
      <c r="D11" s="24" t="s">
        <v>104</v>
      </c>
      <c r="E11" s="10"/>
      <c r="F11" s="10"/>
      <c r="G11" s="10"/>
      <c r="H11" s="10"/>
      <c r="I11" s="10"/>
      <c r="J11" s="10"/>
      <c r="K11" s="10"/>
      <c r="L11" s="10"/>
      <c r="M11" s="10"/>
      <c r="N11" s="10"/>
      <c r="O11" s="10"/>
      <c r="P11" s="10"/>
    </row>
    <row r="12" spans="2:16" ht="27.6">
      <c r="B12" s="10"/>
      <c r="C12" s="145"/>
      <c r="D12" s="24" t="s">
        <v>105</v>
      </c>
      <c r="E12" s="10"/>
      <c r="F12" s="10"/>
      <c r="G12" s="10"/>
      <c r="H12" s="10"/>
      <c r="I12" s="10"/>
      <c r="J12" s="10"/>
      <c r="K12" s="10"/>
      <c r="L12" s="10"/>
      <c r="M12" s="10"/>
      <c r="N12" s="10"/>
      <c r="O12" s="10"/>
      <c r="P12" s="10"/>
    </row>
    <row r="13" spans="2:16" ht="27.6">
      <c r="B13" s="10"/>
      <c r="C13" s="145"/>
      <c r="D13" s="24" t="s">
        <v>106</v>
      </c>
      <c r="E13" s="10"/>
      <c r="F13" s="10"/>
      <c r="G13" s="10"/>
      <c r="H13" s="10"/>
      <c r="I13" s="10"/>
      <c r="J13" s="10"/>
      <c r="K13" s="10"/>
      <c r="L13" s="10"/>
      <c r="M13" s="10"/>
      <c r="N13" s="10"/>
      <c r="O13" s="10"/>
      <c r="P13" s="10"/>
    </row>
    <row r="14" spans="2:16" ht="18.75" customHeight="1">
      <c r="B14" s="10"/>
      <c r="C14" s="145"/>
      <c r="D14" s="24" t="s">
        <v>107</v>
      </c>
      <c r="E14" s="10"/>
      <c r="F14" s="10"/>
      <c r="G14" s="10"/>
      <c r="H14" s="10"/>
      <c r="I14" s="10"/>
      <c r="J14" s="10"/>
      <c r="K14" s="10"/>
      <c r="L14" s="10"/>
      <c r="M14" s="10"/>
      <c r="N14" s="10"/>
      <c r="O14" s="10"/>
      <c r="P14" s="10"/>
    </row>
    <row r="15" spans="2:16" ht="39.75" customHeight="1">
      <c r="B15" s="10"/>
      <c r="C15" s="146"/>
      <c r="D15" s="10" t="s">
        <v>108</v>
      </c>
      <c r="E15" s="10"/>
      <c r="F15" s="10"/>
      <c r="G15" s="10"/>
      <c r="H15" s="10"/>
      <c r="I15" s="10"/>
      <c r="J15" s="10"/>
      <c r="K15" s="10"/>
      <c r="L15" s="10"/>
      <c r="M15" s="10"/>
      <c r="N15" s="10"/>
      <c r="O15" s="10"/>
      <c r="P15" s="10"/>
    </row>
    <row r="16" spans="2:16" ht="27.6">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Direccion Infraestructura03 - Victor Jose Perez Monter</cp:lastModifiedBy>
  <cp:lastPrinted>2014-06-10T15:03:35Z</cp:lastPrinted>
  <dcterms:created xsi:type="dcterms:W3CDTF">2014-06-09T15:50:12Z</dcterms:created>
  <dcterms:modified xsi:type="dcterms:W3CDTF">2026-09-25T13:38:53Z</dcterms:modified>
</cp:coreProperties>
</file>