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Operaciones\Desktop\05DT_Transp_MenorCuantia_TMenCV3\"/>
    </mc:Choice>
  </mc:AlternateContent>
  <xr:revisionPtr revIDLastSave="0" documentId="8_{EB4F79AB-88D4-4383-9299-81E7F3A20616}" xr6:coauthVersionLast="47" xr6:coauthVersionMax="47" xr10:uidLastSave="{00000000-0000-0000-0000-000000000000}"/>
  <bookViews>
    <workbookView xWindow="-108" yWindow="-108" windowWidth="23256" windowHeight="12456" tabRatio="769" xr2:uid="{A8BE1BC1-5FAA-4A56-B06A-410CCF3F89A7}"/>
  </bookViews>
  <sheets>
    <sheet name="PRESUPUESTO OFICIAL (Entidad)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 localSheetId="0">[6]INV!$F$25:$I$28</definedName>
    <definedName name="_______AFC3">#REF!</definedName>
    <definedName name="_______AFC5" localSheetId="0">[6]INV!$K$25:$N$28</definedName>
    <definedName name="_______AFC5">#REF!</definedName>
    <definedName name="_______BGC1" localSheetId="0">[6]INV!$A$5:$D$8</definedName>
    <definedName name="_______BGC1">#REF!</definedName>
    <definedName name="_______BGC3" localSheetId="0">[6]INV!$F$5:$I$8</definedName>
    <definedName name="_______BGC3">#REF!</definedName>
    <definedName name="_______BGC5" localSheetId="0">[6]INV!$K$5:$N$8</definedName>
    <definedName name="_______BGC5">#REF!</definedName>
    <definedName name="_______CAC1" localSheetId="0">[6]INV!$A$19:$D$22</definedName>
    <definedName name="_______CAC1">#REF!</definedName>
    <definedName name="_______CAC3" localSheetId="0">[6]INV!$F$19:$I$22</definedName>
    <definedName name="_______CAC3">#REF!</definedName>
    <definedName name="_______CAC5" localSheetId="0">[6]INV!$K$19:$N$22</definedName>
    <definedName name="_______CAC5">#REF!</definedName>
    <definedName name="_______MA2">#REF!</definedName>
    <definedName name="_______PJ50">#REF!</definedName>
    <definedName name="_______SBC1" localSheetId="0">[6]INV!$A$12:$D$15</definedName>
    <definedName name="_______SBC1">#REF!</definedName>
    <definedName name="_______SBC3" localSheetId="0">[6]INV!$F$12:$I$15</definedName>
    <definedName name="_______SBC3">#REF!</definedName>
    <definedName name="_______SBC5" localSheetId="0">[6]INV!$K$12:$N$15</definedName>
    <definedName name="_______SBC5">#REF!</definedName>
    <definedName name="______AFC1" localSheetId="0">[6]INV!$A$25:$D$28</definedName>
    <definedName name="______AFC1">#REF!</definedName>
    <definedName name="______AFC3" localSheetId="0">[6]INV!$F$25:$I$28</definedName>
    <definedName name="______AFC3">#REF!</definedName>
    <definedName name="______AFC5" localSheetId="0">[6]INV!$K$25:$N$28</definedName>
    <definedName name="______AFC5">#REF!</definedName>
    <definedName name="______BGC1" localSheetId="0">[6]INV!$A$5:$D$8</definedName>
    <definedName name="______BGC1">#REF!</definedName>
    <definedName name="______BGC3" localSheetId="0">[6]INV!$F$5:$I$8</definedName>
    <definedName name="______BGC3">#REF!</definedName>
    <definedName name="______BGC5" localSheetId="0">[6]INV!$K$5:$N$8</definedName>
    <definedName name="______BGC5">#REF!</definedName>
    <definedName name="______CAC1" localSheetId="0">[6]INV!$A$19:$D$22</definedName>
    <definedName name="______CAC1">#REF!</definedName>
    <definedName name="______CAC3" localSheetId="0">[6]INV!$F$19:$I$22</definedName>
    <definedName name="______CAC3">#REF!</definedName>
    <definedName name="______CAC5" localSheetId="0">[6]INV!$K$19:$N$22</definedName>
    <definedName name="______CAC5">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 localSheetId="0">[6]INV!$A$12:$D$15</definedName>
    <definedName name="______SBC1">#REF!</definedName>
    <definedName name="______SBC3" localSheetId="0">[6]INV!$F$12:$I$15</definedName>
    <definedName name="______SBC3">#REF!</definedName>
    <definedName name="______SBC5" localSheetId="0">[6]INV!$K$12:$N$15</definedName>
    <definedName name="______SBC5">#REF!</definedName>
    <definedName name="_____AFC1" localSheetId="0">[6]INV!$A$25:$D$28</definedName>
    <definedName name="_____AFC1">#REF!</definedName>
    <definedName name="_____AFC3" localSheetId="0">[6]INV!$F$25:$I$28</definedName>
    <definedName name="_____AFC3">#REF!</definedName>
    <definedName name="_____AFC5" localSheetId="0">[6]INV!$K$25:$N$28</definedName>
    <definedName name="_____AFC5">#REF!</definedName>
    <definedName name="_____ane7">[9]!_xlbgnm.ane7</definedName>
    <definedName name="_____ane8">[9]!_xlbgnm.ane8</definedName>
    <definedName name="_____Atp2">[10]EMPRESA!$F$22</definedName>
    <definedName name="_____BGC1" localSheetId="0">[6]INV!$A$5:$D$8</definedName>
    <definedName name="_____BGC1">#REF!</definedName>
    <definedName name="_____BGC3" localSheetId="0">[6]INV!$F$5:$I$8</definedName>
    <definedName name="_____BGC3">#REF!</definedName>
    <definedName name="_____BGC5" localSheetId="0">[6]INV!$K$5:$N$8</definedName>
    <definedName name="_____BGC5">#REF!</definedName>
    <definedName name="_____CAC1" localSheetId="0">[6]INV!$A$19:$D$22</definedName>
    <definedName name="_____CAC1">#REF!</definedName>
    <definedName name="_____CAC3" localSheetId="0">[6]INV!$F$19:$I$22</definedName>
    <definedName name="_____CAC3">#REF!</definedName>
    <definedName name="_____CAC5" localSheetId="0">[6]INV!$K$19:$N$22</definedName>
    <definedName name="_____CAC5">#REF!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 localSheetId="0">[6]INV!$A$12:$D$15</definedName>
    <definedName name="_____SBC1">#REF!</definedName>
    <definedName name="_____SBC3" localSheetId="0">[6]INV!$F$12:$I$15</definedName>
    <definedName name="_____SBC3">#REF!</definedName>
    <definedName name="_____SBC5" localSheetId="0">[6]INV!$K$12:$N$15</definedName>
    <definedName name="_____SBC5">#REF!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 localSheetId="0">[6]INV!$A$25:$D$28</definedName>
    <definedName name="____AFC1">#REF!</definedName>
    <definedName name="____AFC3" localSheetId="0">[6]INV!$F$25:$I$28</definedName>
    <definedName name="____AFC3">#REF!</definedName>
    <definedName name="____AFC5" localSheetId="0">[6]INV!$K$25:$N$28</definedName>
    <definedName name="____AFC5">#REF!</definedName>
    <definedName name="____ane7">[13]!_xlbgnm.ane7</definedName>
    <definedName name="____ane8">[13]!_xlbgnm.ane8</definedName>
    <definedName name="____Atp2">[14]EMPRESA!$F$22</definedName>
    <definedName name="____BGC1" localSheetId="0">[6]INV!$A$5:$D$8</definedName>
    <definedName name="____BGC1">#REF!</definedName>
    <definedName name="____BGC3" localSheetId="0">[6]INV!$F$5:$I$8</definedName>
    <definedName name="____BGC3">#REF!</definedName>
    <definedName name="____BGC5" localSheetId="0">[6]INV!$K$5:$N$8</definedName>
    <definedName name="____BGC5">#REF!</definedName>
    <definedName name="____CAC1" localSheetId="0">[6]INV!$A$19:$D$22</definedName>
    <definedName name="____CAC1">#REF!</definedName>
    <definedName name="____CAC3" localSheetId="0">[6]INV!$F$19:$I$22</definedName>
    <definedName name="____CAC3">#REF!</definedName>
    <definedName name="____CAC5" localSheetId="0">[6]INV!$K$19:$N$22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 localSheetId="0">[6]INV!$A$12:$D$15</definedName>
    <definedName name="____SBC1">#REF!</definedName>
    <definedName name="____SBC3" localSheetId="0">[6]INV!$F$12:$I$15</definedName>
    <definedName name="____SBC3">#REF!</definedName>
    <definedName name="____SBC5" localSheetId="0">[6]INV!$K$12:$N$15</definedName>
    <definedName name="____SBC5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 localSheetId="0">[6]INV!$A$25:$D$28</definedName>
    <definedName name="___AFC1">#REF!</definedName>
    <definedName name="___AFC3" localSheetId="0">[6]INV!$F$25:$I$28</definedName>
    <definedName name="___AFC3">#REF!</definedName>
    <definedName name="___AFC5" localSheetId="0">[6]INV!$K$25:$N$28</definedName>
    <definedName name="___AFC5">#REF!</definedName>
    <definedName name="___ane7">[15]!_xlbgnm.ane7</definedName>
    <definedName name="___ane8">[15]!_xlbgnm.ane8</definedName>
    <definedName name="___Atp2">[16]EMPRESA!$F$22</definedName>
    <definedName name="___BGC1" localSheetId="0">[6]INV!$A$5:$D$8</definedName>
    <definedName name="___BGC1">#REF!</definedName>
    <definedName name="___BGC3" localSheetId="0">[6]INV!$F$5:$I$8</definedName>
    <definedName name="___BGC3">#REF!</definedName>
    <definedName name="___BGC5" localSheetId="0">[6]INV!$K$5:$N$8</definedName>
    <definedName name="___BGC5">#REF!</definedName>
    <definedName name="___CAC1" localSheetId="0">[6]INV!$A$19:$D$22</definedName>
    <definedName name="___CAC1">#REF!</definedName>
    <definedName name="___CAC3" localSheetId="0">[6]INV!$F$19:$I$22</definedName>
    <definedName name="___CAC3">#REF!</definedName>
    <definedName name="___CAC5" localSheetId="0">[6]INV!$K$19:$N$22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 localSheetId="0">[6]INV!$A$12:$D$15</definedName>
    <definedName name="___SBC1">#REF!</definedName>
    <definedName name="___SBC3" localSheetId="0">[6]INV!$F$12:$I$15</definedName>
    <definedName name="___SBC3">#REF!</definedName>
    <definedName name="___SBC5" localSheetId="0">[6]INV!$K$12:$N$15</definedName>
    <definedName name="___SBC5">#REF!</definedName>
    <definedName name="___TC212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1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 localSheetId="0">[6]INV!$A$25:$D$28</definedName>
    <definedName name="__AFC1">#REF!</definedName>
    <definedName name="__AFC3" localSheetId="0">[6]INV!$F$25:$I$28</definedName>
    <definedName name="__AFC3">#REF!</definedName>
    <definedName name="__AFC5" localSheetId="0">[6]INV!$K$25:$N$28</definedName>
    <definedName name="__AFC5">#REF!</definedName>
    <definedName name="__ane7">[13]!_xlbgnm.ane7</definedName>
    <definedName name="__ane8">[13]!_xlbgnm.ane8</definedName>
    <definedName name="__Atp2">[17]EMPRESA!$F$22</definedName>
    <definedName name="__BGC1" localSheetId="0">[6]INV!$A$5:$D$8</definedName>
    <definedName name="__BGC1">#REF!</definedName>
    <definedName name="__BGC3" localSheetId="0">[6]INV!$F$5:$I$8</definedName>
    <definedName name="__BGC3">#REF!</definedName>
    <definedName name="__BGC5" localSheetId="0">[6]INV!$K$5:$N$8</definedName>
    <definedName name="__BGC5">#REF!</definedName>
    <definedName name="__CAC1" localSheetId="0">[6]INV!$A$19:$D$22</definedName>
    <definedName name="__CAC1">#REF!</definedName>
    <definedName name="__CAC3" localSheetId="0">[6]INV!$F$19:$I$22</definedName>
    <definedName name="__CAC3">#REF!</definedName>
    <definedName name="__CAC5" localSheetId="0">[6]INV!$K$19:$N$22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 localSheetId="0">[6]INV!$A$12:$D$15</definedName>
    <definedName name="__SBC1">#REF!</definedName>
    <definedName name="__SBC3" localSheetId="0">[6]INV!$F$12:$I$15</definedName>
    <definedName name="__SBC3">#REF!</definedName>
    <definedName name="__SBC5" localSheetId="0">[6]INV!$K$12:$N$15</definedName>
    <definedName name="__SBC5">#REF!</definedName>
    <definedName name="__TC212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 localSheetId="0">[6]INV!$A$25:$D$28</definedName>
    <definedName name="_AFC1">#REF!</definedName>
    <definedName name="_AFC3" localSheetId="0">[6]INV!$F$25:$I$28</definedName>
    <definedName name="_AFC3">#REF!</definedName>
    <definedName name="_AFC5" localSheetId="0">[6]INV!$K$25:$N$28</definedName>
    <definedName name="_AFC5">#REF!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[6]INV!$A$5:$D$8</definedName>
    <definedName name="_BGC1">#REF!</definedName>
    <definedName name="_BGC3" localSheetId="0">[6]INV!$F$5:$I$8</definedName>
    <definedName name="_BGC3">#REF!</definedName>
    <definedName name="_BGC5" localSheetId="0">[6]INV!$K$5:$N$8</definedName>
    <definedName name="_BGC5">#REF!</definedName>
    <definedName name="_CAC1" localSheetId="0">[6]INV!$A$19:$D$22</definedName>
    <definedName name="_CAC1">#REF!</definedName>
    <definedName name="_CAC3" localSheetId="0">[6]INV!$F$19:$I$22</definedName>
    <definedName name="_CAC3">#REF!</definedName>
    <definedName name="_CAC5" localSheetId="0">[6]INV!$K$19:$N$22</definedName>
    <definedName name="_CAC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(Entidad)'!$G$12:$G$76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>0</definedName>
    <definedName name="_Order2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0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 localSheetId="0">[6]INV!$A$12:$D$15</definedName>
    <definedName name="_SBC1">#REF!</definedName>
    <definedName name="_SBC3" localSheetId="0">[6]INV!$F$12:$I$15</definedName>
    <definedName name="_SBC3">#REF!</definedName>
    <definedName name="_SBC5" localSheetId="0">[6]INV!$K$12:$N$15</definedName>
    <definedName name="_SBC5">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21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1">#REF!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 localSheetId="0">'[23]DUB-823'!#REF!</definedName>
    <definedName name="A">#REF!</definedName>
    <definedName name="A_1">#REF!</definedName>
    <definedName name="A_impresión_IM" localSheetId="0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 localSheetId="0">[6]AASHTO!$A$14:$F$17</definedName>
    <definedName name="AAC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 localSheetId="0">[6]AASHTO!$A$2:$F$5</definedName>
    <definedName name="ABG">#REF!</definedName>
    <definedName name="absc">#REF!</definedName>
    <definedName name="absc1" localSheetId="0">[26]!absc</definedName>
    <definedName name="absc1">#REF!</definedName>
    <definedName name="ac">#REF!</definedName>
    <definedName name="AccessDatabase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 localSheetId="0">[28]Informacion!$B$15</definedName>
    <definedName name="administrador">#REF!</definedName>
    <definedName name="ADMON">#REF!</definedName>
    <definedName name="ADMON1">#REF!</definedName>
    <definedName name="adoc1" localSheetId="0">[26]!absc</definedName>
    <definedName name="adoc1">#REF!</definedName>
    <definedName name="ADOC125">[29]!absc</definedName>
    <definedName name="adoq" localSheetId="0">[30]!absc</definedName>
    <definedName name="adoq">#REF!</definedName>
    <definedName name="ADOQUIN_20_X_10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>#REF!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(Entidad)'!$A$1:$K$89</definedName>
    <definedName name="_xlnm.Print_Area">#REF!</definedName>
    <definedName name="AreaLimpiar" localSheetId="0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Limpiar">#REF!,#REF!,#REF!,#REF!,#REF!,#REF!,#REF!,#REF!,#REF!,#REF!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 localSheetId="0">[6]AASHTO!$A$8:$F$11</definedName>
    <definedName name="ASB">#REF!</definedName>
    <definedName name="ASD" localSheetId="0" hidden="1">{"via1",#N/A,TRUE,"general";"via2",#N/A,TRUE,"general";"via3",#N/A,TRUE,"general"}</definedName>
    <definedName name="ASD">#REF!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DILLO_H_30CM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0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0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DRILLA">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DFD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 localSheetId="0">[68]Equipo!$A$7:$A$65536</definedName>
    <definedName name="EQUIPO">#REF!</definedName>
    <definedName name="EQUIPO1">#REF!</definedName>
    <definedName name="Equipos" localSheetId="0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 localSheetId="0">'[71]Análisis de precios'!$H$52</definedName>
    <definedName name="EXCROC">#REF!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16.27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 localSheetId="0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 localSheetId="0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 localSheetId="0">[76]BASE!$C$4:$H$255</definedName>
    <definedName name="ITEM">#REF!</definedName>
    <definedName name="ITEM1" localSheetId="0">#REF!</definedName>
    <definedName name="item1">#REF!</definedName>
    <definedName name="item11">#REF!</definedName>
    <definedName name="item12">#REF!</definedName>
    <definedName name="item13">#REF!</definedName>
    <definedName name="item14">#REF!</definedName>
    <definedName name="item15">#REF!</definedName>
    <definedName name="item16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">#REF!</definedName>
    <definedName name="item420">#REF!</definedName>
    <definedName name="item450.2P">#REF!</definedName>
    <definedName name="item5">#REF!</definedName>
    <definedName name="item6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#REF!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RIAL">'[87]TABLA MATERIALES'!$A$3:$D$654</definedName>
    <definedName name="materiales" localSheetId="0">[68]materiales!$A$7:$A$1317</definedName>
    <definedName name="MATERIALES">#REF!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0" hidden="1">{"via1",#N/A,TRUE,"general";"via2",#N/A,TRUE,"general";"via3",#N/A,TRUE,"general"}</definedName>
    <definedName name="N">#REF!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 localSheetId="0">#REF!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[95]!absc</definedName>
    <definedName name="PRUEBA">#REF!</definedName>
    <definedName name="prueba1" localSheetId="0">[95]!absc</definedName>
    <definedName name="prueba1">#REF!</definedName>
    <definedName name="PRUEBA2" localSheetId="0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(Entidad)'!$I$84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(Entidad)'!$I$84</definedName>
    <definedName name="solver_pre" localSheetId="0" hidden="1">0.000001</definedName>
    <definedName name="solver_rel1" localSheetId="0" hidden="1">2</definedName>
    <definedName name="solver_rhs1" localSheetId="0" hidden="1">'PRESUPUESTO OFICIAL (Entidad)'!$I$85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#REF!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 localSheetId="0">#REF!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MTPAV">#REF!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0">[104]desmonte!$E$48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localSheetId="0" hidden="1">#REF!</definedName>
    <definedName name="xxxx">#REF!</definedName>
    <definedName name="xxxxx" localSheetId="0">[110]!absc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 iterate="1" iterateCount="1000" iterateDelta="9.9999999999999995E-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86" i="7" l="1"/>
  <c r="I74" i="7" l="1"/>
  <c r="I73" i="7"/>
  <c r="I72" i="7"/>
  <c r="I71" i="7"/>
  <c r="I70" i="7"/>
  <c r="I69" i="7"/>
  <c r="I68" i="7"/>
  <c r="I67" i="7"/>
  <c r="I66" i="7"/>
  <c r="I65" i="7"/>
  <c r="I64" i="7"/>
  <c r="I63" i="7"/>
  <c r="I62" i="7"/>
  <c r="I61" i="7"/>
  <c r="I60" i="7"/>
  <c r="I59" i="7"/>
  <c r="I58" i="7"/>
  <c r="I57" i="7"/>
  <c r="I56" i="7"/>
  <c r="I55" i="7"/>
  <c r="I54" i="7"/>
  <c r="I53" i="7"/>
  <c r="I52" i="7"/>
  <c r="I49" i="7"/>
  <c r="I48" i="7"/>
  <c r="I47" i="7"/>
  <c r="I46" i="7"/>
  <c r="I45" i="7"/>
  <c r="I44" i="7"/>
  <c r="I43" i="7"/>
  <c r="I42" i="7"/>
  <c r="I41" i="7"/>
  <c r="I40" i="7"/>
  <c r="I39" i="7"/>
  <c r="I38" i="7"/>
  <c r="I37" i="7"/>
  <c r="I34" i="7"/>
  <c r="I33" i="7"/>
  <c r="I32" i="7"/>
  <c r="I31" i="7"/>
  <c r="I30" i="7"/>
  <c r="I29" i="7"/>
  <c r="I28" i="7"/>
  <c r="I27" i="7"/>
  <c r="I26" i="7"/>
  <c r="I25" i="7"/>
  <c r="I24" i="7"/>
  <c r="I23" i="7"/>
  <c r="I22" i="7"/>
  <c r="I19" i="7"/>
  <c r="I18" i="7"/>
  <c r="I17" i="7"/>
  <c r="I16" i="7"/>
  <c r="I15" i="7"/>
  <c r="I75" i="7" l="1"/>
  <c r="I50" i="7"/>
  <c r="I35" i="7"/>
  <c r="I20" i="7"/>
  <c r="I76" i="7" l="1"/>
  <c r="I79" i="7" s="1"/>
</calcChain>
</file>

<file path=xl/sharedStrings.xml><?xml version="1.0" encoding="utf-8"?>
<sst xmlns="http://schemas.openxmlformats.org/spreadsheetml/2006/main" count="201" uniqueCount="107">
  <si>
    <t>PRESUPUESTO OFICIAL</t>
  </si>
  <si>
    <t>UND</t>
  </si>
  <si>
    <t>CANTIDAD</t>
  </si>
  <si>
    <t>VALOR UNITARIO</t>
  </si>
  <si>
    <t>VALOR TOTAL</t>
  </si>
  <si>
    <t>ASEO GENERAL</t>
  </si>
  <si>
    <t>CIELO RASO</t>
  </si>
  <si>
    <t>IMPERMEABILIZACION</t>
  </si>
  <si>
    <t xml:space="preserve">ESTUCO Y PINTURA TIPO 1 </t>
  </si>
  <si>
    <t>CHAPA CILINDRICA TIPO POMO O MANIJA TUBULAR</t>
  </si>
  <si>
    <t>ARREGLO CIELO FALSO EN PVC</t>
  </si>
  <si>
    <t>CERAMICA NACIONAL</t>
  </si>
  <si>
    <t>M2</t>
  </si>
  <si>
    <t>PINTURA GRIS ANTICORROSIBA</t>
  </si>
  <si>
    <t>M2/KG</t>
  </si>
  <si>
    <t>DEMARCACION VERTICAL</t>
  </si>
  <si>
    <t>COBERTIZO</t>
  </si>
  <si>
    <t>EXCAVACIONES</t>
  </si>
  <si>
    <t>CONCRETOS Y CIMIENTOS</t>
  </si>
  <si>
    <t>ACEROS</t>
  </si>
  <si>
    <t>ESTRUCTURA METALICA Y CUBIERTA</t>
  </si>
  <si>
    <t>INSTALACIONES ELECTRICAS</t>
  </si>
  <si>
    <t>Limpieza general del área intervenida, incluye barrido, recolección de residuos, retiro de polvo y limpieza de superficies, dejando el espacio en condiciones óptimas de orden y aseo.</t>
  </si>
  <si>
    <t>Suministro e instalación de cielo falso en panel yeso, lámina 12,7 mm incluye perfileria en lámina galvanizada calibre 26@60 cms, terminado de juntas, estucado y pintado con vinilo tipo 1.</t>
  </si>
  <si>
    <t>Aplicación de sistema impermeabilizante mediante cinta asfáltica y sellos, incluyendo preparación de superficie, imprimante y sellado de juntas, para evitar filtraciones y garantizar la protección contra humedad.</t>
  </si>
  <si>
    <t>ML</t>
  </si>
  <si>
    <t>Preparación de superficie, resane menor, aplicación de estuco plástico, lijado y aplicación de pintura vinilo Tipo 1 en tres manos, garantizando acabado uniforme y buena cubrimiento. Incluye materiales, mano de obra y herramienta menor.</t>
  </si>
  <si>
    <t>Desinstalacion, instalacion y suministro de chapa cilíndrica tipo pomo o manija tubular para puerta metálica/aluminio, que este aprobada por la supervision</t>
  </si>
  <si>
    <t>Arreglo  de Cielo falso en PVC, lámina 7.0 mm, (incluye estructura), incluye suministro e instalación.</t>
  </si>
  <si>
    <t>Suministro e instalación de piso en cerámica nacional, con dimensiones de 30x30 cm, referncia igual a la instalada o aprobada por el supervisor.</t>
  </si>
  <si>
    <t>Reparación de estructura metálica, incluye limpieza, soldadura, pintura anticorrosiva y pintura esmalte.</t>
  </si>
  <si>
    <t xml:space="preserve">DEMARCACION VERTICAL. INCLUYE SUMINISTRO E INSTALACION. REFLECTIVO PRISMÁTICO TIPO VII O SUPERIOR, DEL COLOR QUE SE NECESITE, CON APROBACION DEL SUPERVISOR </t>
  </si>
  <si>
    <t>ELABORACION  Y INSTALACION DE MARQUESINA Y CAMBIO Elaboración De Marquesina Metálica, Malla Eslabonada A Sus Alrededores Para Hacer El Cierro, Con Puerta Auxiliar De AccesoDE POLICARBONATO</t>
  </si>
  <si>
    <t>Incluye la revision y correccion si se ve necesario  de estudios y diseños técnicos necesarios para la construcción de la cubierta en el Patio Mijitayo, tales como: diseño estructural de la cubierta, memorias de cálculo, planos constructivos, especificaciones técnicas, análisis de cargas (viento, lluvia y sismo), y demás documentos requeridos para garantizar la viabilidad técnica del proyecto.</t>
  </si>
  <si>
    <t>Excavaciones varias sin clasificar a una profundidad &gt; 2.0 m con entibado.</t>
  </si>
  <si>
    <t>M3</t>
  </si>
  <si>
    <t>Retiro y disposición de material sobrante cargue a mano con pago de escombrera.</t>
  </si>
  <si>
    <t>Relleno con el material de sitio</t>
  </si>
  <si>
    <t>Concreto resistencia 210 kg/cm2, no incluye formaleta, Para pedestales</t>
  </si>
  <si>
    <t>Cimentación tipo zapatas en concreto de resistencia 21 Mpa</t>
  </si>
  <si>
    <t>Acero de refuerzo de resistencia 420 Mpa</t>
  </si>
  <si>
    <t>KG</t>
  </si>
  <si>
    <t>Concreto premezclado MR=4.2 MPa para losas de pavimento, incluye juntas.</t>
  </si>
  <si>
    <t>Acero A-36 para estructura metálica con anticorrosivo y pintura de acabado (3 manos)</t>
  </si>
  <si>
    <t>Suministro e instalacion de cubierta en teja FC incluye accesorios</t>
  </si>
  <si>
    <t>Suministro e instalción bajante aguas lluvias en tubería PVC 4"</t>
  </si>
  <si>
    <t>Suministro e instalacion de canal en lamina galvanizada calibre 20</t>
  </si>
  <si>
    <t>Suministro e instalación de redes eléctricas para cubierta de cárcamo, incluyendo canalizaciones, conductores, cajas de paso, tablero de distribución, protecciones, luminarias LED tipo industrial, sistema de puesta a tierra, pruebas y puesta en funcionamiento, de acuerdo con RETIE y NTC 2050.</t>
  </si>
  <si>
    <t>GLB</t>
  </si>
  <si>
    <t>GRANIPLAST</t>
  </si>
  <si>
    <t>ALFAJIA ALUM</t>
  </si>
  <si>
    <t>DESMYMONT</t>
  </si>
  <si>
    <t>SUPER BOARD</t>
  </si>
  <si>
    <t>ELABORACION DE MARQUESINA Y CAMBIO DE POLICARBONATO</t>
  </si>
  <si>
    <t>MARQUESINA Y CAMBIO DE POLICARBONATO</t>
  </si>
  <si>
    <t>LUMINARIA</t>
  </si>
  <si>
    <t>ALFAJIA</t>
  </si>
  <si>
    <t>HIDROFUGADO</t>
  </si>
  <si>
    <t>BALA LED 18W</t>
  </si>
  <si>
    <t>CORTAGOTERA</t>
  </si>
  <si>
    <t>DEMCONHID</t>
  </si>
  <si>
    <t xml:space="preserve">GABINETE </t>
  </si>
  <si>
    <t>Suministro e instalación de gabinete o puerta elaborada en perfilería de aluminio, con lámina o panel según diseño, incluye corte, armado, accesorios de fijación, bisagras, cerradura o chapa, anclajes y sellos necesarios para su correcto funcionamiento. Contempla transporte interno, nivelación, instalación, limpieza del área de trabajo y entrega en óptimas condiciones de uso.</t>
  </si>
  <si>
    <t>Revestimiento acrílico texturizado para muros interiores o exteriores, aplicado sobre superficie previamente preparada, que proporciona acabado decorativo, alta resistencia y protección contra la intemperie.</t>
  </si>
  <si>
    <t xml:space="preserve"> Suministro e instalación de alfajía en aluminio, incluye re-instalacion de ventana y sellado para su correcto funcionamiento</t>
  </si>
  <si>
    <t>Desmonte y monte de ventaneria exitente para  instalación de alfajía en aluminio, incluye re-instalacion de ventana y sellado para su correcto funcionamiento</t>
  </si>
  <si>
    <t>Suministro e instalación de muro en lámina de fibrocemento tipo Superboard por ambas caras, fijada a estructura en perfilería metálica galvanizada (parales y canales), incluye tornillería, tratamiento de juntas con cinta y masilla, cortes, desperdicios, mano de obra, herramientas y equipos necesarios para su correcta ejecución.</t>
  </si>
  <si>
    <t>DESINTALACION DE LUMINARIA EXISTENTE EN MAL ESTADO E INSTALACION Y SUMINISTRO S.I.P DE LUMINARIA 150W, PARA ILUMINACION DE PATIO O SIMILAR A LAS EXISTENTES.</t>
  </si>
  <si>
    <t>Suministro y aplicación de impermeabilizante hidrófugo transparente sobre superficie en concreto, mampostería o revoque, aplicado con brocha, rodillo o aspersión, incluye limpieza previa del área, mano de obra, herramientas y equipos necesarios para su correcta ejecución.</t>
  </si>
  <si>
    <t>Desintalacion de Bala existente en mal estado, y  Suministro e instalación de panel LED redondo de incrustar 18W, luz fría (6500K), incluye driver, conexiones eléctricas, accesorios de fijación, apertura en cielo raso si se requiere, mano de obra, herramienta menor y pruebas de funcionamiento.</t>
  </si>
  <si>
    <t>Suministro e instalación de cortagoteras en aluminio cal. 0.7–0.8 mm, conformado y doblado según especificaciones técnicas, fijado mecánicamente con tornillos y chazos galvanizados, incluye aplicación de sellante de silicona para garantizar impermeabilidad, alineación, nivelación, herramienta menor, mano de obra calificada, limpieza del área intervenida y disposición de residuos</t>
  </si>
  <si>
    <t xml:space="preserve">ML </t>
  </si>
  <si>
    <t xml:space="preserve">Demolición concreto hidráulico M3
</t>
  </si>
  <si>
    <t>RETMAT</t>
  </si>
  <si>
    <t>CUN55</t>
  </si>
  <si>
    <t>Cuneta ancho 0.55m, espesor 0.10m, placa 21 Mpa (3000 PSI)</t>
  </si>
  <si>
    <t>PATIO MIJITAYO</t>
  </si>
  <si>
    <t>PATIO BRICEÑO</t>
  </si>
  <si>
    <t>Formulario 1 - Propuesta económica  - Documento tipo de selección abreviada de menor cuantía - versión 2</t>
  </si>
  <si>
    <t>Código</t>
  </si>
  <si>
    <t>CCE-EICP-FM-25</t>
  </si>
  <si>
    <t>FORMULARIO 1</t>
  </si>
  <si>
    <r>
      <t xml:space="preserve">[La entidad puede utilizar este formulario de detalle del </t>
    </r>
    <r>
      <rPr>
        <b/>
        <u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</si>
  <si>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</si>
  <si>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</si>
  <si>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</si>
  <si>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>DESCRIPCION</t>
  </si>
  <si>
    <t>UND.</t>
  </si>
  <si>
    <t xml:space="preserve">VALOR TOTAL                                </t>
  </si>
  <si>
    <t>Subtotal</t>
  </si>
  <si>
    <t xml:space="preserve">SUBTOTAL OBRAS </t>
  </si>
  <si>
    <t>SUBTOTAL OBRAS (INCLUYE IVA)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</si>
  <si>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</si>
  <si>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</si>
  <si>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</si>
  <si>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</si>
  <si>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</si>
  <si>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</si>
  <si>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</si>
  <si>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</si>
  <si>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</si>
  <si>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</si>
  <si>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</si>
  <si>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</si>
  <si>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PATIO CHAPAL</t>
  </si>
  <si>
    <t>“EJECUCIÓN DE LAS OBRAS COMPLEMENTARIAS DE MANTENIMIENTO EN LOS PATIOS DE MIJITAYO, BRICEÑO, TALLER ARANDA Y TALLER CHAPAL, CONSISTENTES EN LA ADECUACION, REPARACION, REPOSICION Y MEJORAMIENTO DE ELEMENTOS DE INFRAESTRUCTURA FÍSICA, INCLUYENDO CUBIERTAS, REDES DE DRENAJE, ESTRUCTURAS METÁLICAS, ÁREAS DE CIRCULACIÓN, CERRAMIENTOS Y DEMÁS COMPONENTES REQUERIDOS PARA GARANTIZAR EL CORRECTO FUNCIONAMIENTO OPERATIVO DE LOS PATIOS, BAJO LA MODALIDAD DE PRECIOS UNITARIOS FIJOS”</t>
  </si>
  <si>
    <t>PATIO ARANDA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</si>
</sst>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&quot;$&quot;\ #,##0.00"/>
    <numFmt numFmtId="179" formatCode="_ &quot;$&quot;\ * #,##0_ ;_ &quot;$&quot;\ * \-#,##0_ ;_ &quot;$&quot;\ * &quot;-&quot;_ ;_ @_ "/>
    <numFmt numFmtId="180" formatCode="&quot;$&quot;\ #,##0.00;[Red]&quot;$&quot;\ \-#,##0.00"/>
    <numFmt numFmtId="181" formatCode="&quot;$&quot;\ #,##0.00_);\(&quot;$&quot;\ #,##0.00\)"/>
    <numFmt numFmtId="182" formatCode="_-[$$-240A]* #,##0.00_-;\-[$$-240A]* #,##0.00_-;_-[$$-240A]* &quot;-&quot;??_-;_-@_-"/>
    <numFmt numFmtId="183" formatCode="_-[$$-240A]\ * #,##0.00_ ;_-[$$-240A]\ * \-#,##0.00\ ;_-[$$-240A]\ * &quot;-&quot;??_ ;_-@_ "/>
    <numFmt numFmtId="184" formatCode="_-* #,##0.00\ &quot;Pts&quot;_-;\-* #,##0.00\ &quot;Pts&quot;_-;_-* &quot;-&quot;??\ &quot;Pts&quot;_-;_-@_-"/>
    <numFmt numFmtId="185" formatCode="_([$$-240A]\ * #,##0.00_);_([$$-240A]\ * \(#,##0.00\);_([$$-240A]\ * &quot;-&quot;??_);_(@_)"/>
    <numFmt numFmtId="187" formatCode="_([$$-240A]\ * #,##0_);_([$$-240A]\ * \(#,##0\);_([$$-240A]\ * &quot;-&quot;??_);_(@_)"/>
    <numFmt numFmtId="188" formatCode="0#.00\ \L\t"/>
    <numFmt numFmtId="189" formatCode="_ [$$-240A]\ * #,##0.00_ ;_ [$$-240A]\ * \-#,##0.00_ ;_ [$$-240A]\ * &quot;-&quot;??_ ;_ @_ "/>
    <numFmt numFmtId="190" formatCode="_ * #,##0.00_ ;_ * \-#,##0.00_ ;_ * &quot;-&quot;??_ ;_ @_ "/>
    <numFmt numFmtId="191" formatCode="_ * #,##0_ ;_ * \-#,##0_ ;_ * &quot;-&quot;??_ ;_ @_ "/>
    <numFmt numFmtId="198" formatCode="_-[$$-240A]\ * #,##0.00_-;\-[$$-240A]\ * #,##0.00_-;_-[$$-240A]\ * &quot;-&quot;??_-;_-@_-"/>
  </numFmts>
  <fonts count="27" x14ac:knownFonts="1">
    <font>
      <sz val="10"/>
      <name val="MS Sans Serif"/>
    </font>
    <font>
      <sz val="11"/>
      <color theme="1"/>
      <name val="Calibri"/>
      <family val="2"/>
      <scheme val="minor"/>
    </font>
    <font>
      <sz val="10"/>
      <name val="Century Gothic"/>
      <family val="2"/>
    </font>
    <font>
      <sz val="10"/>
      <name val="MS Sans Serif"/>
      <family val="2"/>
    </font>
    <font>
      <sz val="10"/>
      <color indexed="8"/>
      <name val="Arial"/>
      <family val="2"/>
    </font>
    <font>
      <sz val="10"/>
      <color theme="1"/>
      <name val="Century Gothic"/>
      <family val="2"/>
    </font>
    <font>
      <sz val="10"/>
      <color rgb="FF000000"/>
      <name val="Century Gothic"/>
      <family val="2"/>
    </font>
    <font>
      <u/>
      <sz val="10"/>
      <color theme="10"/>
      <name val="MS Sans Serif"/>
      <family val="2"/>
    </font>
    <font>
      <u/>
      <sz val="10"/>
      <name val="Century Gothic"/>
      <family val="2"/>
    </font>
    <font>
      <sz val="11"/>
      <color rgb="FF000000"/>
      <name val="Calibri"/>
      <family val="2"/>
      <scheme val="minor"/>
    </font>
    <font>
      <sz val="9"/>
      <name val="Arial"/>
      <family val="2"/>
    </font>
    <font>
      <sz val="12"/>
      <name val="Arial Narrow"/>
      <family val="2"/>
    </font>
    <font>
      <sz val="10"/>
      <name val="Arial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 Narrow"/>
      <family val="2"/>
    </font>
    <font>
      <sz val="8"/>
      <name val="Arial"/>
      <family val="2"/>
      <charset val="1"/>
    </font>
    <font>
      <b/>
      <sz val="12"/>
      <name val="Arial Narrow"/>
      <family val="2"/>
    </font>
    <font>
      <b/>
      <u/>
      <sz val="12"/>
      <name val="Arial Narrow"/>
      <family val="2"/>
    </font>
    <font>
      <sz val="10"/>
      <name val="Arial"/>
      <family val="2"/>
    </font>
    <font>
      <sz val="8"/>
      <name val="Arial Narrow"/>
      <family val="2"/>
    </font>
    <font>
      <b/>
      <sz val="12"/>
      <color rgb="FFFF0000"/>
      <name val="Arial Narrow"/>
      <family val="2"/>
    </font>
    <font>
      <sz val="10"/>
      <name val="Arial Narrow"/>
      <family val="2"/>
    </font>
    <font>
      <b/>
      <sz val="12"/>
      <color theme="0"/>
      <name val="Arial Narrow"/>
      <family val="2"/>
    </font>
    <font>
      <b/>
      <sz val="18"/>
      <name val="Arial Narrow"/>
      <family val="2"/>
    </font>
    <font>
      <sz val="16"/>
      <name val="Arial Narrow"/>
      <family val="2"/>
    </font>
    <font>
      <sz val="18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59">
    <border>
      <left/>
      <right/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medium">
        <color indexed="64"/>
      </right>
      <top/>
      <bottom/>
      <diagonal/>
    </border>
  </borders>
  <cellStyleXfs count="21">
    <xf numFmtId="0" fontId="0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4" fillId="0" borderId="0"/>
    <xf numFmtId="0" fontId="9" fillId="0" borderId="0"/>
    <xf numFmtId="0" fontId="10" fillId="0" borderId="0">
      <protection locked="0"/>
    </xf>
    <xf numFmtId="0" fontId="1" fillId="0" borderId="0"/>
    <xf numFmtId="0" fontId="12" fillId="0" borderId="0"/>
    <xf numFmtId="0" fontId="1" fillId="0" borderId="0"/>
    <xf numFmtId="0" fontId="19" fillId="0" borderId="0"/>
    <xf numFmtId="0" fontId="19" fillId="0" borderId="0"/>
    <xf numFmtId="179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184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190" fontId="19" fillId="0" borderId="0" applyFont="0" applyFill="0" applyBorder="0" applyAlignment="0" applyProtection="0"/>
  </cellStyleXfs>
  <cellXfs count="167">
    <xf numFmtId="0" fontId="0" fillId="0" borderId="0" xfId="0"/>
    <xf numFmtId="0" fontId="6" fillId="0" borderId="10" xfId="0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8" fillId="0" borderId="14" xfId="3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165" fontId="2" fillId="0" borderId="14" xfId="2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8" fillId="0" borderId="14" xfId="3" applyFont="1" applyFill="1" applyBorder="1" applyAlignment="1">
      <alignment horizontal="center" vertical="center" wrapText="1"/>
    </xf>
    <xf numFmtId="165" fontId="2" fillId="0" borderId="14" xfId="2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8" fillId="3" borderId="14" xfId="3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165" fontId="2" fillId="3" borderId="14" xfId="2" applyFont="1" applyFill="1" applyBorder="1" applyAlignment="1">
      <alignment horizontal="center" vertical="center" wrapText="1"/>
    </xf>
    <xf numFmtId="164" fontId="2" fillId="0" borderId="10" xfId="1" applyNumberFormat="1" applyFont="1" applyBorder="1" applyAlignment="1">
      <alignment horizontal="center" vertical="center" wrapText="1"/>
    </xf>
    <xf numFmtId="164" fontId="2" fillId="0" borderId="14" xfId="1" applyNumberFormat="1" applyFont="1" applyBorder="1" applyAlignment="1">
      <alignment horizontal="center" vertical="center" wrapText="1"/>
    </xf>
    <xf numFmtId="164" fontId="2" fillId="0" borderId="14" xfId="1" applyNumberFormat="1" applyFont="1" applyFill="1" applyBorder="1" applyAlignment="1">
      <alignment horizontal="center" vertical="center" wrapText="1"/>
    </xf>
    <xf numFmtId="164" fontId="5" fillId="0" borderId="14" xfId="1" applyNumberFormat="1" applyFont="1" applyBorder="1" applyAlignment="1">
      <alignment horizontal="center" vertical="center"/>
    </xf>
    <xf numFmtId="0" fontId="11" fillId="0" borderId="0" xfId="7" applyFont="1"/>
    <xf numFmtId="0" fontId="13" fillId="0" borderId="0" xfId="8" applyFont="1" applyAlignment="1">
      <alignment horizontal="left"/>
    </xf>
    <xf numFmtId="0" fontId="14" fillId="0" borderId="0" xfId="8" applyFont="1" applyAlignment="1">
      <alignment horizontal="left"/>
    </xf>
    <xf numFmtId="0" fontId="15" fillId="0" borderId="0" xfId="7" applyFont="1"/>
    <xf numFmtId="0" fontId="11" fillId="0" borderId="18" xfId="7" applyFont="1" applyBorder="1" applyAlignment="1">
      <alignment horizontal="center"/>
    </xf>
    <xf numFmtId="0" fontId="11" fillId="0" borderId="19" xfId="7" applyFont="1" applyBorder="1" applyAlignment="1">
      <alignment horizontal="center"/>
    </xf>
    <xf numFmtId="0" fontId="11" fillId="0" borderId="20" xfId="7" applyFont="1" applyBorder="1" applyAlignment="1">
      <alignment horizontal="center"/>
    </xf>
    <xf numFmtId="0" fontId="11" fillId="0" borderId="21" xfId="7" applyFont="1" applyBorder="1"/>
    <xf numFmtId="0" fontId="13" fillId="0" borderId="22" xfId="8" applyFont="1" applyBorder="1" applyAlignment="1">
      <alignment horizontal="center" wrapText="1"/>
    </xf>
    <xf numFmtId="0" fontId="13" fillId="0" borderId="23" xfId="8" applyFont="1" applyBorder="1" applyAlignment="1">
      <alignment horizontal="center" wrapText="1"/>
    </xf>
    <xf numFmtId="0" fontId="11" fillId="0" borderId="24" xfId="7" applyFont="1" applyBorder="1"/>
    <xf numFmtId="0" fontId="13" fillId="0" borderId="1" xfId="8" applyFont="1" applyBorder="1" applyAlignment="1">
      <alignment horizontal="left"/>
    </xf>
    <xf numFmtId="0" fontId="16" fillId="0" borderId="1" xfId="8" applyFont="1" applyBorder="1" applyAlignment="1">
      <alignment horizontal="left"/>
    </xf>
    <xf numFmtId="0" fontId="17" fillId="0" borderId="25" xfId="9" applyFont="1" applyBorder="1" applyAlignment="1">
      <alignment horizontal="center"/>
    </xf>
    <xf numFmtId="0" fontId="17" fillId="0" borderId="26" xfId="9" applyFont="1" applyBorder="1" applyAlignment="1">
      <alignment horizontal="center"/>
    </xf>
    <xf numFmtId="0" fontId="17" fillId="0" borderId="27" xfId="9" applyFont="1" applyBorder="1" applyAlignment="1">
      <alignment horizontal="center"/>
    </xf>
    <xf numFmtId="0" fontId="11" fillId="0" borderId="28" xfId="7" applyFont="1" applyBorder="1"/>
    <xf numFmtId="0" fontId="11" fillId="0" borderId="29" xfId="9" applyFont="1" applyBorder="1" applyAlignment="1">
      <alignment horizontal="center"/>
    </xf>
    <xf numFmtId="0" fontId="11" fillId="0" borderId="30" xfId="9" applyFont="1" applyBorder="1" applyAlignment="1">
      <alignment horizontal="center"/>
    </xf>
    <xf numFmtId="0" fontId="11" fillId="3" borderId="0" xfId="7" applyFont="1" applyFill="1"/>
    <xf numFmtId="0" fontId="11" fillId="3" borderId="28" xfId="7" applyFont="1" applyFill="1" applyBorder="1"/>
    <xf numFmtId="0" fontId="11" fillId="4" borderId="13" xfId="7" applyFont="1" applyFill="1" applyBorder="1" applyAlignment="1">
      <alignment horizontal="left" wrapText="1"/>
    </xf>
    <xf numFmtId="0" fontId="11" fillId="4" borderId="14" xfId="7" applyFont="1" applyFill="1" applyBorder="1" applyAlignment="1">
      <alignment horizontal="left" wrapText="1"/>
    </xf>
    <xf numFmtId="0" fontId="11" fillId="4" borderId="31" xfId="7" applyFont="1" applyFill="1" applyBorder="1" applyAlignment="1">
      <alignment horizontal="left" wrapText="1"/>
    </xf>
    <xf numFmtId="0" fontId="11" fillId="3" borderId="24" xfId="7" applyFont="1" applyFill="1" applyBorder="1"/>
    <xf numFmtId="0" fontId="15" fillId="3" borderId="0" xfId="7" applyFont="1" applyFill="1"/>
    <xf numFmtId="0" fontId="11" fillId="5" borderId="32" xfId="7" applyFont="1" applyFill="1" applyBorder="1" applyAlignment="1">
      <alignment horizontal="center" wrapText="1"/>
    </xf>
    <xf numFmtId="0" fontId="11" fillId="5" borderId="33" xfId="7" applyFont="1" applyFill="1" applyBorder="1" applyAlignment="1">
      <alignment horizontal="center" wrapText="1"/>
    </xf>
    <xf numFmtId="0" fontId="11" fillId="5" borderId="34" xfId="7" applyFont="1" applyFill="1" applyBorder="1" applyAlignment="1">
      <alignment horizontal="center" wrapText="1"/>
    </xf>
    <xf numFmtId="0" fontId="17" fillId="3" borderId="9" xfId="10" applyFont="1" applyFill="1" applyBorder="1" applyAlignment="1">
      <alignment horizontal="center" vertical="center" wrapText="1"/>
    </xf>
    <xf numFmtId="0" fontId="17" fillId="3" borderId="10" xfId="10" applyFont="1" applyFill="1" applyBorder="1" applyAlignment="1">
      <alignment horizontal="center" vertical="center" wrapText="1"/>
    </xf>
    <xf numFmtId="4" fontId="17" fillId="3" borderId="10" xfId="10" applyNumberFormat="1" applyFont="1" applyFill="1" applyBorder="1" applyAlignment="1">
      <alignment horizontal="center" vertical="center" wrapText="1"/>
    </xf>
    <xf numFmtId="4" fontId="17" fillId="3" borderId="6" xfId="10" applyNumberFormat="1" applyFont="1" applyFill="1" applyBorder="1" applyAlignment="1">
      <alignment horizontal="center" vertical="center" wrapText="1"/>
    </xf>
    <xf numFmtId="0" fontId="17" fillId="3" borderId="36" xfId="10" applyFont="1" applyFill="1" applyBorder="1" applyAlignment="1">
      <alignment horizontal="center" vertical="center" wrapText="1"/>
    </xf>
    <xf numFmtId="0" fontId="17" fillId="3" borderId="8" xfId="10" applyFont="1" applyFill="1" applyBorder="1" applyAlignment="1">
      <alignment horizontal="center" vertical="center" wrapText="1"/>
    </xf>
    <xf numFmtId="4" fontId="17" fillId="3" borderId="8" xfId="10" applyNumberFormat="1" applyFont="1" applyFill="1" applyBorder="1" applyAlignment="1">
      <alignment horizontal="center" vertical="center" wrapText="1"/>
    </xf>
    <xf numFmtId="4" fontId="17" fillId="3" borderId="37" xfId="10" applyNumberFormat="1" applyFont="1" applyFill="1" applyBorder="1" applyAlignment="1">
      <alignment horizontal="center" vertical="center" wrapText="1"/>
    </xf>
    <xf numFmtId="0" fontId="11" fillId="0" borderId="7" xfId="10" applyFont="1" applyBorder="1" applyAlignment="1">
      <alignment horizontal="left" vertical="center"/>
    </xf>
    <xf numFmtId="0" fontId="11" fillId="0" borderId="11" xfId="11" applyFont="1" applyBorder="1" applyAlignment="1">
      <alignment horizontal="center" vertical="center"/>
    </xf>
    <xf numFmtId="0" fontId="11" fillId="0" borderId="11" xfId="11" applyFont="1" applyBorder="1" applyAlignment="1">
      <alignment horizontal="left" vertical="center" wrapText="1"/>
    </xf>
    <xf numFmtId="181" fontId="11" fillId="0" borderId="39" xfId="13" applyNumberFormat="1" applyFont="1" applyBorder="1" applyAlignment="1">
      <alignment horizontal="right" vertical="center" wrapText="1"/>
    </xf>
    <xf numFmtId="166" fontId="17" fillId="0" borderId="40" xfId="12" applyNumberFormat="1" applyFont="1" applyBorder="1" applyAlignment="1">
      <alignment horizontal="right" vertical="center"/>
    </xf>
    <xf numFmtId="0" fontId="11" fillId="0" borderId="11" xfId="7" applyFont="1" applyBorder="1"/>
    <xf numFmtId="0" fontId="11" fillId="0" borderId="41" xfId="10" applyFont="1" applyBorder="1" applyAlignment="1">
      <alignment horizontal="left" vertical="center"/>
    </xf>
    <xf numFmtId="0" fontId="11" fillId="0" borderId="0" xfId="10" applyFont="1" applyAlignment="1">
      <alignment horizontal="center" vertical="center"/>
    </xf>
    <xf numFmtId="0" fontId="11" fillId="0" borderId="0" xfId="10" applyFont="1" applyAlignment="1">
      <alignment horizontal="left" vertical="center" wrapText="1"/>
    </xf>
    <xf numFmtId="181" fontId="11" fillId="0" borderId="42" xfId="13" applyNumberFormat="1" applyFont="1" applyBorder="1" applyAlignment="1">
      <alignment horizontal="right" vertical="center" wrapText="1"/>
    </xf>
    <xf numFmtId="166" fontId="17" fillId="0" borderId="43" xfId="12" applyNumberFormat="1" applyFont="1" applyBorder="1" applyAlignment="1">
      <alignment horizontal="right" vertical="center"/>
    </xf>
    <xf numFmtId="2" fontId="11" fillId="0" borderId="11" xfId="10" applyNumberFormat="1" applyFont="1" applyBorder="1" applyAlignment="1">
      <alignment horizontal="center" vertical="center"/>
    </xf>
    <xf numFmtId="0" fontId="11" fillId="0" borderId="11" xfId="10" applyFont="1" applyBorder="1" applyAlignment="1">
      <alignment horizontal="left" vertical="center"/>
    </xf>
    <xf numFmtId="0" fontId="11" fillId="0" borderId="11" xfId="10" applyFont="1" applyBorder="1" applyAlignment="1">
      <alignment horizontal="center" vertical="center"/>
    </xf>
    <xf numFmtId="0" fontId="11" fillId="0" borderId="0" xfId="15" applyFont="1"/>
    <xf numFmtId="0" fontId="11" fillId="0" borderId="21" xfId="15" applyFont="1" applyBorder="1"/>
    <xf numFmtId="0" fontId="11" fillId="0" borderId="24" xfId="15" applyFont="1" applyBorder="1"/>
    <xf numFmtId="0" fontId="20" fillId="0" borderId="0" xfId="15" applyFont="1"/>
    <xf numFmtId="49" fontId="17" fillId="0" borderId="0" xfId="16" applyNumberFormat="1" applyFont="1" applyAlignment="1">
      <alignment horizontal="right" vertical="center"/>
    </xf>
    <xf numFmtId="183" fontId="17" fillId="0" borderId="0" xfId="16" applyNumberFormat="1" applyFont="1" applyAlignment="1">
      <alignment vertical="center"/>
    </xf>
    <xf numFmtId="0" fontId="11" fillId="0" borderId="0" xfId="15" applyFont="1" applyAlignment="1">
      <alignment horizontal="center"/>
    </xf>
    <xf numFmtId="0" fontId="11" fillId="0" borderId="0" xfId="11" applyFont="1" applyAlignment="1">
      <alignment horizontal="center" vertical="center"/>
    </xf>
    <xf numFmtId="9" fontId="11" fillId="0" borderId="33" xfId="17" applyNumberFormat="1" applyFont="1" applyBorder="1" applyAlignment="1">
      <alignment horizontal="center" vertical="center"/>
    </xf>
    <xf numFmtId="185" fontId="11" fillId="0" borderId="33" xfId="17" applyNumberFormat="1" applyFont="1" applyBorder="1" applyAlignment="1">
      <alignment vertical="center"/>
    </xf>
    <xf numFmtId="0" fontId="11" fillId="0" borderId="46" xfId="15" applyFont="1" applyBorder="1" applyAlignment="1">
      <alignment vertical="center"/>
    </xf>
    <xf numFmtId="0" fontId="17" fillId="0" borderId="32" xfId="15" applyFont="1" applyBorder="1" applyAlignment="1">
      <alignment horizontal="left" vertical="center"/>
    </xf>
    <xf numFmtId="9" fontId="11" fillId="0" borderId="48" xfId="17" applyNumberFormat="1" applyFont="1" applyBorder="1" applyAlignment="1">
      <alignment horizontal="center" vertical="center"/>
    </xf>
    <xf numFmtId="185" fontId="17" fillId="0" borderId="48" xfId="17" applyNumberFormat="1" applyFont="1" applyBorder="1" applyAlignment="1">
      <alignment vertical="center"/>
    </xf>
    <xf numFmtId="0" fontId="11" fillId="0" borderId="49" xfId="15" applyFont="1" applyBorder="1" applyAlignment="1">
      <alignment vertical="center"/>
    </xf>
    <xf numFmtId="2" fontId="11" fillId="0" borderId="0" xfId="15" applyNumberFormat="1" applyFont="1"/>
    <xf numFmtId="185" fontId="11" fillId="0" borderId="0" xfId="17" applyNumberFormat="1" applyFont="1" applyBorder="1"/>
    <xf numFmtId="39" fontId="17" fillId="0" borderId="0" xfId="17" applyNumberFormat="1" applyFont="1" applyBorder="1" applyAlignment="1">
      <alignment vertical="center"/>
    </xf>
    <xf numFmtId="0" fontId="17" fillId="0" borderId="15" xfId="10" applyFont="1" applyBorder="1" applyAlignment="1">
      <alignment vertical="center"/>
    </xf>
    <xf numFmtId="0" fontId="11" fillId="0" borderId="45" xfId="10" applyFont="1" applyBorder="1" applyAlignment="1">
      <alignment horizontal="center" vertical="center"/>
    </xf>
    <xf numFmtId="0" fontId="11" fillId="0" borderId="16" xfId="10" applyFont="1" applyBorder="1" applyAlignment="1">
      <alignment horizontal="center" vertical="center"/>
    </xf>
    <xf numFmtId="187" fontId="11" fillId="0" borderId="24" xfId="15" applyNumberFormat="1" applyFont="1" applyBorder="1"/>
    <xf numFmtId="0" fontId="11" fillId="5" borderId="13" xfId="9" applyFont="1" applyFill="1" applyBorder="1" applyAlignment="1">
      <alignment vertical="center" wrapText="1"/>
    </xf>
    <xf numFmtId="0" fontId="11" fillId="5" borderId="14" xfId="9" applyFont="1" applyFill="1" applyBorder="1" applyAlignment="1">
      <alignment vertical="center" wrapText="1"/>
    </xf>
    <xf numFmtId="3" fontId="17" fillId="5" borderId="50" xfId="9" applyNumberFormat="1" applyFont="1" applyFill="1" applyBorder="1" applyAlignment="1">
      <alignment horizontal="center" vertical="center" wrapText="1"/>
    </xf>
    <xf numFmtId="183" fontId="17" fillId="5" borderId="38" xfId="18" applyNumberFormat="1" applyFont="1" applyFill="1" applyBorder="1" applyAlignment="1">
      <alignment horizontal="center" vertical="center"/>
    </xf>
    <xf numFmtId="189" fontId="11" fillId="0" borderId="24" xfId="15" applyNumberFormat="1" applyFont="1" applyBorder="1"/>
    <xf numFmtId="3" fontId="17" fillId="5" borderId="14" xfId="9" applyNumberFormat="1" applyFont="1" applyFill="1" applyBorder="1" applyAlignment="1">
      <alignment horizontal="center" vertical="center"/>
    </xf>
    <xf numFmtId="183" fontId="17" fillId="5" borderId="14" xfId="18" applyNumberFormat="1" applyFont="1" applyFill="1" applyBorder="1" applyAlignment="1">
      <alignment horizontal="center" vertical="center"/>
    </xf>
    <xf numFmtId="0" fontId="17" fillId="5" borderId="14" xfId="9" applyFont="1" applyFill="1" applyBorder="1" applyAlignment="1">
      <alignment horizontal="center" vertical="center" wrapText="1"/>
    </xf>
    <xf numFmtId="0" fontId="17" fillId="5" borderId="14" xfId="9" applyFont="1" applyFill="1" applyBorder="1" applyAlignment="1">
      <alignment horizontal="center" vertical="center"/>
    </xf>
    <xf numFmtId="0" fontId="11" fillId="0" borderId="51" xfId="8" applyFont="1" applyBorder="1" applyAlignment="1">
      <alignment horizontal="center" vertical="center" wrapText="1"/>
    </xf>
    <xf numFmtId="0" fontId="11" fillId="0" borderId="52" xfId="8" applyFont="1" applyBorder="1" applyAlignment="1">
      <alignment horizontal="center" vertical="center" wrapText="1"/>
    </xf>
    <xf numFmtId="0" fontId="11" fillId="0" borderId="53" xfId="8" applyFont="1" applyBorder="1" applyAlignment="1">
      <alignment horizontal="center" vertical="center" wrapText="1"/>
    </xf>
    <xf numFmtId="3" fontId="17" fillId="5" borderId="14" xfId="9" applyNumberFormat="1" applyFont="1" applyFill="1" applyBorder="1" applyAlignment="1">
      <alignment horizontal="center" vertical="center" wrapText="1"/>
    </xf>
    <xf numFmtId="0" fontId="22" fillId="0" borderId="0" xfId="15" applyFont="1"/>
    <xf numFmtId="0" fontId="11" fillId="0" borderId="54" xfId="8" applyFont="1" applyBorder="1" applyAlignment="1">
      <alignment horizontal="center" vertical="center" wrapText="1"/>
    </xf>
    <xf numFmtId="0" fontId="11" fillId="0" borderId="0" xfId="8" applyFont="1" applyAlignment="1">
      <alignment horizontal="center" vertical="center" wrapText="1"/>
    </xf>
    <xf numFmtId="0" fontId="11" fillId="0" borderId="42" xfId="8" applyFont="1" applyBorder="1" applyAlignment="1">
      <alignment horizontal="center" vertical="center" wrapText="1"/>
    </xf>
    <xf numFmtId="0" fontId="11" fillId="0" borderId="7" xfId="8" applyFont="1" applyBorder="1" applyAlignment="1">
      <alignment horizontal="center" vertical="center" wrapText="1"/>
    </xf>
    <xf numFmtId="0" fontId="11" fillId="0" borderId="11" xfId="8" applyFont="1" applyBorder="1" applyAlignment="1">
      <alignment horizontal="center" vertical="center" wrapText="1"/>
    </xf>
    <xf numFmtId="0" fontId="11" fillId="0" borderId="39" xfId="8" applyFont="1" applyBorder="1" applyAlignment="1">
      <alignment horizontal="center" vertical="center" wrapText="1"/>
    </xf>
    <xf numFmtId="0" fontId="11" fillId="3" borderId="8" xfId="9" applyFont="1" applyFill="1" applyBorder="1" applyAlignment="1">
      <alignment horizontal="center" vertical="center" wrapText="1"/>
    </xf>
    <xf numFmtId="0" fontId="11" fillId="3" borderId="37" xfId="9" applyFont="1" applyFill="1" applyBorder="1" applyAlignment="1">
      <alignment horizontal="center" vertical="center" wrapText="1"/>
    </xf>
    <xf numFmtId="0" fontId="11" fillId="0" borderId="55" xfId="15" applyFont="1" applyBorder="1"/>
    <xf numFmtId="0" fontId="11" fillId="0" borderId="56" xfId="7" applyFont="1" applyBorder="1"/>
    <xf numFmtId="191" fontId="11" fillId="0" borderId="56" xfId="20" applyNumberFormat="1" applyFont="1" applyBorder="1"/>
    <xf numFmtId="0" fontId="11" fillId="0" borderId="57" xfId="7" applyFont="1" applyBorder="1"/>
    <xf numFmtId="0" fontId="23" fillId="6" borderId="5" xfId="10" applyFont="1" applyFill="1" applyBorder="1" applyAlignment="1">
      <alignment horizontal="center" vertical="center"/>
    </xf>
    <xf numFmtId="0" fontId="23" fillId="6" borderId="12" xfId="10" applyFont="1" applyFill="1" applyBorder="1" applyAlignment="1">
      <alignment horizontal="center" vertical="center"/>
    </xf>
    <xf numFmtId="0" fontId="23" fillId="6" borderId="17" xfId="10" applyFont="1" applyFill="1" applyBorder="1" applyAlignment="1">
      <alignment horizontal="center" vertical="center"/>
    </xf>
    <xf numFmtId="4" fontId="11" fillId="0" borderId="50" xfId="12" applyNumberFormat="1" applyFont="1" applyBorder="1" applyAlignment="1">
      <alignment vertical="center" wrapText="1"/>
    </xf>
    <xf numFmtId="0" fontId="11" fillId="3" borderId="21" xfId="7" applyFont="1" applyFill="1" applyBorder="1"/>
    <xf numFmtId="0" fontId="23" fillId="6" borderId="58" xfId="10" applyFont="1" applyFill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 wrapText="1"/>
    </xf>
    <xf numFmtId="0" fontId="11" fillId="0" borderId="0" xfId="7" applyFont="1" applyAlignment="1">
      <alignment horizontal="center" wrapText="1"/>
    </xf>
    <xf numFmtId="0" fontId="11" fillId="0" borderId="21" xfId="7" applyFont="1" applyBorder="1" applyAlignment="1">
      <alignment horizontal="center" wrapText="1"/>
    </xf>
    <xf numFmtId="0" fontId="11" fillId="0" borderId="24" xfId="7" applyFont="1" applyBorder="1" applyAlignment="1">
      <alignment horizontal="center" wrapText="1"/>
    </xf>
    <xf numFmtId="0" fontId="15" fillId="0" borderId="0" xfId="7" applyFont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2" fillId="0" borderId="14" xfId="0" applyFont="1" applyBorder="1" applyAlignment="1">
      <alignment horizontal="center" vertical="center"/>
    </xf>
    <xf numFmtId="164" fontId="2" fillId="0" borderId="14" xfId="1" applyNumberFormat="1" applyFont="1" applyBorder="1" applyAlignment="1">
      <alignment horizontal="center" vertical="center"/>
    </xf>
    <xf numFmtId="0" fontId="2" fillId="0" borderId="14" xfId="5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164" fontId="2" fillId="0" borderId="14" xfId="5" applyNumberFormat="1" applyFont="1" applyBorder="1" applyAlignment="1">
      <alignment vertical="center" wrapText="1"/>
    </xf>
    <xf numFmtId="10" fontId="11" fillId="4" borderId="31" xfId="19" applyNumberFormat="1" applyFont="1" applyFill="1" applyBorder="1" applyAlignment="1">
      <alignment horizontal="center" vertical="center"/>
    </xf>
    <xf numFmtId="0" fontId="24" fillId="3" borderId="2" xfId="10" applyFont="1" applyFill="1" applyBorder="1" applyAlignment="1">
      <alignment horizontal="right" vertical="center"/>
    </xf>
    <xf numFmtId="0" fontId="24" fillId="3" borderId="3" xfId="10" applyFont="1" applyFill="1" applyBorder="1" applyAlignment="1">
      <alignment horizontal="right" vertical="center"/>
    </xf>
    <xf numFmtId="0" fontId="24" fillId="3" borderId="44" xfId="10" applyFont="1" applyFill="1" applyBorder="1" applyAlignment="1">
      <alignment horizontal="right" vertical="center"/>
    </xf>
    <xf numFmtId="182" fontId="24" fillId="3" borderId="4" xfId="10" applyNumberFormat="1" applyFont="1" applyFill="1" applyBorder="1" applyAlignment="1">
      <alignment vertical="center"/>
    </xf>
    <xf numFmtId="0" fontId="17" fillId="0" borderId="47" xfId="15" applyFont="1" applyBorder="1" applyAlignment="1">
      <alignment horizontal="right" vertical="center"/>
    </xf>
    <xf numFmtId="164" fontId="2" fillId="0" borderId="10" xfId="2" applyNumberFormat="1" applyFont="1" applyBorder="1" applyAlignment="1">
      <alignment horizontal="center" vertical="center" wrapText="1"/>
    </xf>
    <xf numFmtId="164" fontId="2" fillId="0" borderId="14" xfId="2" applyNumberFormat="1" applyFont="1" applyBorder="1" applyAlignment="1">
      <alignment horizontal="center" vertical="center"/>
    </xf>
    <xf numFmtId="164" fontId="2" fillId="0" borderId="14" xfId="2" applyNumberFormat="1" applyFont="1" applyBorder="1" applyAlignment="1">
      <alignment horizontal="center" vertical="center" wrapText="1"/>
    </xf>
    <xf numFmtId="164" fontId="2" fillId="3" borderId="14" xfId="2" applyNumberFormat="1" applyFont="1" applyFill="1" applyBorder="1" applyAlignment="1">
      <alignment horizontal="center" vertical="center" wrapText="1"/>
    </xf>
    <xf numFmtId="164" fontId="11" fillId="0" borderId="50" xfId="12" applyNumberFormat="1" applyFont="1" applyBorder="1" applyAlignment="1">
      <alignment vertical="center" wrapText="1"/>
    </xf>
    <xf numFmtId="164" fontId="11" fillId="0" borderId="39" xfId="13" applyNumberFormat="1" applyFont="1" applyBorder="1" applyAlignment="1">
      <alignment horizontal="right" vertical="center" wrapText="1"/>
    </xf>
    <xf numFmtId="164" fontId="17" fillId="0" borderId="14" xfId="12" applyNumberFormat="1" applyFont="1" applyBorder="1" applyAlignment="1">
      <alignment horizontal="right" vertical="center"/>
    </xf>
    <xf numFmtId="164" fontId="2" fillId="0" borderId="14" xfId="1" applyNumberFormat="1" applyFont="1" applyBorder="1" applyAlignment="1">
      <alignment vertical="center" wrapText="1"/>
    </xf>
    <xf numFmtId="165" fontId="2" fillId="0" borderId="14" xfId="1" applyNumberFormat="1" applyFont="1" applyBorder="1" applyAlignment="1">
      <alignment horizontal="center" vertical="center" wrapText="1"/>
    </xf>
    <xf numFmtId="165" fontId="2" fillId="0" borderId="14" xfId="2" applyNumberFormat="1" applyFont="1" applyBorder="1" applyAlignment="1">
      <alignment horizontal="center" vertical="center" wrapText="1"/>
    </xf>
    <xf numFmtId="165" fontId="2" fillId="0" borderId="14" xfId="1" applyNumberFormat="1" applyFont="1" applyFill="1" applyBorder="1" applyAlignment="1">
      <alignment horizontal="center" vertical="center" wrapText="1"/>
    </xf>
    <xf numFmtId="165" fontId="5" fillId="0" borderId="14" xfId="1" applyNumberFormat="1" applyFont="1" applyBorder="1" applyAlignment="1">
      <alignment horizontal="center" vertical="center"/>
    </xf>
    <xf numFmtId="165" fontId="2" fillId="0" borderId="14" xfId="2" applyNumberFormat="1" applyFont="1" applyBorder="1" applyAlignment="1">
      <alignment horizontal="center" vertical="center"/>
    </xf>
    <xf numFmtId="165" fontId="2" fillId="3" borderId="14" xfId="1" applyNumberFormat="1" applyFont="1" applyFill="1" applyBorder="1" applyAlignment="1">
      <alignment horizontal="center" vertical="center" wrapText="1"/>
    </xf>
    <xf numFmtId="165" fontId="2" fillId="3" borderId="14" xfId="2" applyNumberFormat="1" applyFont="1" applyFill="1" applyBorder="1" applyAlignment="1">
      <alignment horizontal="center" vertical="center" wrapText="1"/>
    </xf>
    <xf numFmtId="165" fontId="2" fillId="0" borderId="14" xfId="2" applyNumberFormat="1" applyFont="1" applyFill="1" applyBorder="1" applyAlignment="1">
      <alignment horizontal="center" vertical="center" wrapText="1"/>
    </xf>
    <xf numFmtId="0" fontId="17" fillId="2" borderId="7" xfId="10" applyFont="1" applyFill="1" applyBorder="1" applyAlignment="1">
      <alignment horizontal="center" vertical="center" wrapText="1"/>
    </xf>
    <xf numFmtId="0" fontId="17" fillId="2" borderId="11" xfId="10" applyFont="1" applyFill="1" applyBorder="1" applyAlignment="1">
      <alignment horizontal="center" vertical="center" wrapText="1"/>
    </xf>
    <xf numFmtId="0" fontId="17" fillId="2" borderId="35" xfId="10" applyFont="1" applyFill="1" applyBorder="1" applyAlignment="1">
      <alignment horizontal="center" vertical="center" wrapText="1"/>
    </xf>
    <xf numFmtId="0" fontId="25" fillId="0" borderId="24" xfId="15" applyFont="1" applyBorder="1"/>
    <xf numFmtId="198" fontId="25" fillId="0" borderId="0" xfId="15" applyNumberFormat="1" applyFont="1"/>
    <xf numFmtId="185" fontId="21" fillId="0" borderId="31" xfId="17" applyNumberFormat="1" applyFont="1" applyBorder="1" applyAlignment="1">
      <alignment vertical="center"/>
    </xf>
    <xf numFmtId="164" fontId="26" fillId="0" borderId="0" xfId="0" applyNumberFormat="1" applyFont="1" applyBorder="1" applyAlignment="1">
      <alignment horizontal="center" vertical="center" wrapText="1"/>
    </xf>
  </cellXfs>
  <cellStyles count="21">
    <cellStyle name="Hipervínculo" xfId="3" builtinId="8"/>
    <cellStyle name="Millares" xfId="1" builtinId="3"/>
    <cellStyle name="Millares 2" xfId="12" xr:uid="{7BAD2451-F7FB-40B5-A9AF-1C8CA78205D5}"/>
    <cellStyle name="Millares 3" xfId="20" xr:uid="{BF66E338-7BEF-4EAB-ACEF-7D98B7789761}"/>
    <cellStyle name="Millares_FORMULARIO 4 - M-OFERENTE PPTA ECONOMICA" xfId="18" xr:uid="{BA1F4C5E-E4DA-4E11-8B6E-E06160B76FCC}"/>
    <cellStyle name="Moneda" xfId="2" builtinId="4"/>
    <cellStyle name="Moneda 2" xfId="13" xr:uid="{1FF04D95-8C46-4F35-AC8C-EEDCD8FB5423}"/>
    <cellStyle name="Moneda 2 2 2 2 2" xfId="17" xr:uid="{0BF412BE-2CE8-46E8-B853-3EF4245FA742}"/>
    <cellStyle name="Normal" xfId="0" builtinId="0"/>
    <cellStyle name="Normal 2" xfId="8" xr:uid="{32101C58-A595-4697-8BA7-5EC11C89060C}"/>
    <cellStyle name="Normal 2 10 2 2" xfId="14" xr:uid="{8C1FB04F-DCE6-4B46-9485-DB43AD59BEE1}"/>
    <cellStyle name="Normal 2 10 3" xfId="11" xr:uid="{EBDF2287-DFC7-43E4-ADEC-1A7FD606E476}"/>
    <cellStyle name="Normal 2 2" xfId="10" xr:uid="{9DE90ECB-4456-4518-9A1A-269876748D63}"/>
    <cellStyle name="Normal 2 3 3" xfId="5" xr:uid="{96BC5E59-3B52-4F73-9202-6258059ED4B3}"/>
    <cellStyle name="Normal 3" xfId="4" xr:uid="{0127911B-7D70-425E-80CD-DA384CD4E060}"/>
    <cellStyle name="Normal 3 11" xfId="9" xr:uid="{145398CF-6BBF-478F-A31D-62F0A90431F3}"/>
    <cellStyle name="Normal 3 2" xfId="7" xr:uid="{960F54C6-44DC-434F-AD5E-44FF27C53BEF}"/>
    <cellStyle name="Normal 3 2 2" xfId="15" xr:uid="{44B69DBE-08E6-45F9-9BCD-248EB6628D95}"/>
    <cellStyle name="Normal 8" xfId="6" xr:uid="{768E7AF2-183D-436E-9C26-0B3A98BA9FEB}"/>
    <cellStyle name="Normal_PTO OFICIAL PREPLIEGO (CORREGIDO) 2" xfId="16" xr:uid="{BBC497DB-D7FC-4118-8CE1-0B493BB4A324}"/>
    <cellStyle name="Porcentaje 2" xfId="19" xr:uid="{61756E8F-8C75-4F6F-B9E9-C120CB2A43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/>
      <sheetData sheetId="342">
        <row r="2">
          <cell r="A2">
            <v>0</v>
          </cell>
        </row>
      </sheetData>
      <sheetData sheetId="343"/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9D126-643C-4806-874D-BDA0324380F5}">
  <dimension ref="A1:M89"/>
  <sheetViews>
    <sheetView showGridLines="0" tabSelected="1" view="pageBreakPreview" topLeftCell="A69" zoomScale="55" zoomScaleNormal="55" zoomScaleSheetLayoutView="55" zoomScalePageLayoutView="70" workbookViewId="0">
      <selection activeCell="Y79" sqref="Y79"/>
    </sheetView>
  </sheetViews>
  <sheetFormatPr baseColWidth="10" defaultColWidth="11.44140625" defaultRowHeight="13.8" x14ac:dyDescent="0.25"/>
  <cols>
    <col min="1" max="2" width="4.44140625" style="25" customWidth="1"/>
    <col min="3" max="3" width="14.6640625" style="25" customWidth="1"/>
    <col min="4" max="4" width="14.33203125" style="25" customWidth="1"/>
    <col min="5" max="5" width="73.33203125" style="25" customWidth="1"/>
    <col min="6" max="6" width="8.6640625" style="25" customWidth="1"/>
    <col min="7" max="7" width="18.88671875" style="25" customWidth="1"/>
    <col min="8" max="8" width="23.88671875" style="25" customWidth="1"/>
    <col min="9" max="9" width="30" style="25" customWidth="1"/>
    <col min="10" max="11" width="4.44140625" style="25" customWidth="1"/>
    <col min="12" max="12" width="11.44140625" style="25"/>
    <col min="13" max="13" width="28.77734375" style="25" customWidth="1"/>
    <col min="14" max="16384" width="11.44140625" style="25"/>
  </cols>
  <sheetData>
    <row r="1" spans="1:11" ht="16.2" thickBot="1" x14ac:dyDescent="0.35">
      <c r="A1" s="22"/>
      <c r="B1" s="23"/>
      <c r="C1" s="24"/>
      <c r="D1" s="23"/>
      <c r="E1" s="22"/>
      <c r="F1" s="22"/>
      <c r="G1" s="22"/>
      <c r="H1" s="22"/>
      <c r="I1" s="22"/>
      <c r="J1" s="22"/>
      <c r="K1" s="22"/>
    </row>
    <row r="2" spans="1:11" ht="16.2" thickTop="1" x14ac:dyDescent="0.3">
      <c r="A2" s="22"/>
      <c r="B2" s="26"/>
      <c r="C2" s="27"/>
      <c r="D2" s="27"/>
      <c r="E2" s="27"/>
      <c r="F2" s="27"/>
      <c r="G2" s="27"/>
      <c r="H2" s="27"/>
      <c r="I2" s="27"/>
      <c r="J2" s="28"/>
      <c r="K2" s="22"/>
    </row>
    <row r="3" spans="1:11" ht="30.75" customHeight="1" x14ac:dyDescent="0.3">
      <c r="A3" s="22"/>
      <c r="B3" s="29"/>
      <c r="C3" s="30" t="s">
        <v>78</v>
      </c>
      <c r="D3" s="31"/>
      <c r="E3" s="22"/>
      <c r="F3" s="22"/>
      <c r="G3" s="22"/>
      <c r="H3" s="22"/>
      <c r="I3" s="22"/>
      <c r="J3" s="32"/>
      <c r="K3" s="22"/>
    </row>
    <row r="4" spans="1:11" ht="15.6" x14ac:dyDescent="0.3">
      <c r="A4" s="22"/>
      <c r="B4" s="29"/>
      <c r="C4" s="33" t="s">
        <v>79</v>
      </c>
      <c r="D4" s="34" t="s">
        <v>80</v>
      </c>
      <c r="E4" s="22"/>
      <c r="F4" s="22"/>
      <c r="G4" s="22"/>
      <c r="H4" s="22"/>
      <c r="I4" s="22"/>
      <c r="J4" s="32"/>
      <c r="K4" s="22"/>
    </row>
    <row r="5" spans="1:11" ht="16.2" thickBot="1" x14ac:dyDescent="0.35">
      <c r="A5" s="22"/>
      <c r="B5" s="29"/>
      <c r="C5" s="23"/>
      <c r="D5" s="24"/>
      <c r="E5" s="22"/>
      <c r="F5" s="22"/>
      <c r="G5" s="22"/>
      <c r="H5" s="22"/>
      <c r="I5" s="22"/>
      <c r="J5" s="32"/>
      <c r="K5" s="22"/>
    </row>
    <row r="6" spans="1:11" ht="31.5" customHeight="1" thickTop="1" x14ac:dyDescent="0.3">
      <c r="A6" s="22"/>
      <c r="B6" s="29"/>
      <c r="C6" s="35" t="s">
        <v>81</v>
      </c>
      <c r="D6" s="36"/>
      <c r="E6" s="36"/>
      <c r="F6" s="36"/>
      <c r="G6" s="36"/>
      <c r="H6" s="36"/>
      <c r="I6" s="37"/>
      <c r="J6" s="32"/>
      <c r="K6" s="22"/>
    </row>
    <row r="7" spans="1:11" ht="15.6" x14ac:dyDescent="0.3">
      <c r="A7" s="22"/>
      <c r="B7" s="38"/>
      <c r="C7" s="39" t="s">
        <v>0</v>
      </c>
      <c r="D7" s="39"/>
      <c r="E7" s="39"/>
      <c r="F7" s="39"/>
      <c r="G7" s="39"/>
      <c r="H7" s="39"/>
      <c r="I7" s="40"/>
      <c r="J7" s="32"/>
      <c r="K7" s="22"/>
    </row>
    <row r="8" spans="1:11" s="47" customFormat="1" ht="15.6" x14ac:dyDescent="0.3">
      <c r="A8" s="41"/>
      <c r="B8" s="42"/>
      <c r="C8" s="43" t="s">
        <v>82</v>
      </c>
      <c r="D8" s="44"/>
      <c r="E8" s="44"/>
      <c r="F8" s="44"/>
      <c r="G8" s="44"/>
      <c r="H8" s="44"/>
      <c r="I8" s="45"/>
      <c r="J8" s="46"/>
      <c r="K8" s="41"/>
    </row>
    <row r="9" spans="1:11" ht="15.6" x14ac:dyDescent="0.3">
      <c r="A9" s="22"/>
      <c r="B9" s="38"/>
      <c r="C9" s="43"/>
      <c r="D9" s="44"/>
      <c r="E9" s="44"/>
      <c r="F9" s="44"/>
      <c r="G9" s="44"/>
      <c r="H9" s="44"/>
      <c r="I9" s="45"/>
      <c r="J9" s="32"/>
      <c r="K9" s="22"/>
    </row>
    <row r="10" spans="1:11" ht="34.5" customHeight="1" x14ac:dyDescent="0.3">
      <c r="A10" s="22"/>
      <c r="B10" s="38"/>
      <c r="C10" s="48" t="s">
        <v>83</v>
      </c>
      <c r="D10" s="49"/>
      <c r="E10" s="49"/>
      <c r="F10" s="49"/>
      <c r="G10" s="49"/>
      <c r="H10" s="49"/>
      <c r="I10" s="50"/>
      <c r="J10" s="32"/>
      <c r="K10" s="22"/>
    </row>
    <row r="11" spans="1:11" s="131" customFormat="1" ht="103.8" customHeight="1" thickBot="1" x14ac:dyDescent="0.35">
      <c r="A11" s="128"/>
      <c r="B11" s="129"/>
      <c r="C11" s="160" t="s">
        <v>105</v>
      </c>
      <c r="D11" s="161"/>
      <c r="E11" s="161"/>
      <c r="F11" s="161"/>
      <c r="G11" s="161"/>
      <c r="H11" s="161"/>
      <c r="I11" s="162"/>
      <c r="J11" s="130"/>
      <c r="K11" s="128"/>
    </row>
    <row r="12" spans="1:11" ht="30" customHeight="1" x14ac:dyDescent="0.3">
      <c r="A12" s="22"/>
      <c r="B12" s="29"/>
      <c r="C12" s="51" t="s">
        <v>84</v>
      </c>
      <c r="D12" s="52" t="s">
        <v>85</v>
      </c>
      <c r="E12" s="51" t="s">
        <v>86</v>
      </c>
      <c r="F12" s="52" t="s">
        <v>87</v>
      </c>
      <c r="G12" s="52" t="s">
        <v>2</v>
      </c>
      <c r="H12" s="53" t="s">
        <v>3</v>
      </c>
      <c r="I12" s="54" t="s">
        <v>88</v>
      </c>
      <c r="J12" s="32"/>
      <c r="K12" s="22"/>
    </row>
    <row r="13" spans="1:11" ht="30" customHeight="1" thickBot="1" x14ac:dyDescent="0.35">
      <c r="A13" s="22"/>
      <c r="B13" s="29"/>
      <c r="C13" s="55"/>
      <c r="D13" s="56"/>
      <c r="E13" s="55"/>
      <c r="F13" s="56"/>
      <c r="G13" s="56"/>
      <c r="H13" s="57"/>
      <c r="I13" s="58"/>
      <c r="J13" s="32"/>
      <c r="K13" s="22"/>
    </row>
    <row r="14" spans="1:11" ht="30" customHeight="1" thickBot="1" x14ac:dyDescent="0.35">
      <c r="A14" s="22"/>
      <c r="B14" s="29"/>
      <c r="C14" s="121" t="s">
        <v>77</v>
      </c>
      <c r="D14" s="122"/>
      <c r="E14" s="122"/>
      <c r="F14" s="122"/>
      <c r="G14" s="122"/>
      <c r="H14" s="122"/>
      <c r="I14" s="123"/>
      <c r="J14" s="32"/>
      <c r="K14" s="22"/>
    </row>
    <row r="15" spans="1:11" s="47" customFormat="1" ht="42" customHeight="1" x14ac:dyDescent="0.3">
      <c r="A15" s="41"/>
      <c r="B15" s="125"/>
      <c r="C15" s="1">
        <v>1.01</v>
      </c>
      <c r="D15" s="2" t="s">
        <v>5</v>
      </c>
      <c r="E15" s="12" t="s">
        <v>22</v>
      </c>
      <c r="F15" s="3" t="s">
        <v>12</v>
      </c>
      <c r="G15" s="18">
        <v>553.78</v>
      </c>
      <c r="H15" s="144">
        <v>2035</v>
      </c>
      <c r="I15" s="145">
        <f>+G15*H15</f>
        <v>1126942.3</v>
      </c>
      <c r="J15" s="46"/>
      <c r="K15" s="41"/>
    </row>
    <row r="16" spans="1:11" s="47" customFormat="1" ht="39.6" customHeight="1" x14ac:dyDescent="0.3">
      <c r="A16" s="41"/>
      <c r="B16" s="125"/>
      <c r="C16" s="4">
        <v>2.0099999999999998</v>
      </c>
      <c r="D16" s="5" t="s">
        <v>6</v>
      </c>
      <c r="E16" s="13" t="s">
        <v>23</v>
      </c>
      <c r="F16" s="6" t="s">
        <v>12</v>
      </c>
      <c r="G16" s="19">
        <v>25.27</v>
      </c>
      <c r="H16" s="146">
        <v>95461</v>
      </c>
      <c r="I16" s="145">
        <f>+G16*H16</f>
        <v>2412299.4699999997</v>
      </c>
      <c r="J16" s="46"/>
      <c r="K16" s="41"/>
    </row>
    <row r="17" spans="1:11" s="47" customFormat="1" ht="43.2" customHeight="1" x14ac:dyDescent="0.3">
      <c r="A17" s="41"/>
      <c r="B17" s="125"/>
      <c r="C17" s="4">
        <v>3.01</v>
      </c>
      <c r="D17" s="5" t="s">
        <v>7</v>
      </c>
      <c r="E17" s="11" t="s">
        <v>24</v>
      </c>
      <c r="F17" s="7" t="s">
        <v>25</v>
      </c>
      <c r="G17" s="20">
        <v>25.27</v>
      </c>
      <c r="H17" s="146">
        <v>66561</v>
      </c>
      <c r="I17" s="145">
        <f>+G17*H17</f>
        <v>1681996.47</v>
      </c>
      <c r="J17" s="46"/>
      <c r="K17" s="41"/>
    </row>
    <row r="18" spans="1:11" s="47" customFormat="1" ht="45.6" customHeight="1" x14ac:dyDescent="0.3">
      <c r="A18" s="41"/>
      <c r="B18" s="125"/>
      <c r="C18" s="8">
        <v>4.01</v>
      </c>
      <c r="D18" s="5" t="s">
        <v>8</v>
      </c>
      <c r="E18" s="6" t="s">
        <v>26</v>
      </c>
      <c r="F18" s="9" t="s">
        <v>12</v>
      </c>
      <c r="G18" s="21">
        <v>729.21</v>
      </c>
      <c r="H18" s="145">
        <v>33014</v>
      </c>
      <c r="I18" s="145">
        <f>+G18*H18</f>
        <v>24074138.940000001</v>
      </c>
      <c r="J18" s="46"/>
      <c r="K18" s="41"/>
    </row>
    <row r="19" spans="1:11" s="47" customFormat="1" ht="63" customHeight="1" x14ac:dyDescent="0.3">
      <c r="A19" s="41"/>
      <c r="B19" s="125"/>
      <c r="C19" s="4">
        <v>5.01</v>
      </c>
      <c r="D19" s="15" t="s">
        <v>61</v>
      </c>
      <c r="E19" s="6" t="s">
        <v>62</v>
      </c>
      <c r="F19" s="16" t="s">
        <v>1</v>
      </c>
      <c r="G19" s="19">
        <v>1</v>
      </c>
      <c r="H19" s="147">
        <v>673246</v>
      </c>
      <c r="I19" s="145">
        <f>+G19*H19</f>
        <v>673246</v>
      </c>
      <c r="J19" s="46"/>
      <c r="K19" s="41"/>
    </row>
    <row r="20" spans="1:11" ht="30" customHeight="1" thickBot="1" x14ac:dyDescent="0.35">
      <c r="A20" s="22"/>
      <c r="B20" s="29"/>
      <c r="C20" s="59" t="s">
        <v>89</v>
      </c>
      <c r="D20" s="60"/>
      <c r="E20" s="61"/>
      <c r="F20" s="60"/>
      <c r="G20" s="148"/>
      <c r="H20" s="149"/>
      <c r="I20" s="150">
        <f>I15+I16+I17+I18+I19</f>
        <v>29968623.18</v>
      </c>
      <c r="J20" s="32"/>
      <c r="K20" s="22"/>
    </row>
    <row r="21" spans="1:11" ht="30" customHeight="1" x14ac:dyDescent="0.3">
      <c r="A21" s="22"/>
      <c r="B21" s="29"/>
      <c r="C21" s="121" t="s">
        <v>104</v>
      </c>
      <c r="D21" s="122"/>
      <c r="E21" s="122"/>
      <c r="F21" s="122"/>
      <c r="G21" s="122"/>
      <c r="H21" s="122"/>
      <c r="I21" s="126"/>
      <c r="J21" s="32"/>
      <c r="K21" s="22"/>
    </row>
    <row r="22" spans="1:11" ht="40.799999999999997" customHeight="1" x14ac:dyDescent="0.3">
      <c r="A22" s="22"/>
      <c r="B22" s="29"/>
      <c r="C22" s="4">
        <v>1.01</v>
      </c>
      <c r="D22" s="5" t="s">
        <v>5</v>
      </c>
      <c r="E22" s="6" t="s">
        <v>22</v>
      </c>
      <c r="F22" s="127" t="s">
        <v>12</v>
      </c>
      <c r="G22" s="19">
        <v>803.37</v>
      </c>
      <c r="H22" s="146">
        <v>2035</v>
      </c>
      <c r="I22" s="146">
        <f>+G22*H22</f>
        <v>1634857.95</v>
      </c>
      <c r="J22" s="32"/>
      <c r="K22" s="22"/>
    </row>
    <row r="23" spans="1:11" ht="36.6" customHeight="1" x14ac:dyDescent="0.3">
      <c r="A23" s="22"/>
      <c r="B23" s="29"/>
      <c r="C23" s="4">
        <v>2.0099999999999998</v>
      </c>
      <c r="D23" s="5" t="s">
        <v>6</v>
      </c>
      <c r="E23" s="6" t="s">
        <v>23</v>
      </c>
      <c r="F23" s="6" t="s">
        <v>12</v>
      </c>
      <c r="G23" s="19">
        <v>27.52</v>
      </c>
      <c r="H23" s="146">
        <v>95461</v>
      </c>
      <c r="I23" s="146">
        <f>+G23*H23</f>
        <v>2627086.7199999997</v>
      </c>
      <c r="J23" s="32"/>
      <c r="K23" s="22"/>
    </row>
    <row r="24" spans="1:11" s="22" customFormat="1" ht="44.4" customHeight="1" x14ac:dyDescent="0.3">
      <c r="B24" s="29"/>
      <c r="C24" s="4">
        <v>3.01</v>
      </c>
      <c r="D24" s="5" t="s">
        <v>7</v>
      </c>
      <c r="E24" s="11" t="s">
        <v>24</v>
      </c>
      <c r="F24" s="17" t="s">
        <v>25</v>
      </c>
      <c r="G24" s="20">
        <v>95.36</v>
      </c>
      <c r="H24" s="146">
        <v>66561</v>
      </c>
      <c r="I24" s="146">
        <f>+G24*H24</f>
        <v>6347256.96</v>
      </c>
      <c r="J24" s="32"/>
    </row>
    <row r="25" spans="1:11" s="22" customFormat="1" ht="44.4" customHeight="1" x14ac:dyDescent="0.3">
      <c r="B25" s="29"/>
      <c r="C25" s="8">
        <v>4.01</v>
      </c>
      <c r="D25" s="5" t="s">
        <v>8</v>
      </c>
      <c r="E25" s="6" t="s">
        <v>26</v>
      </c>
      <c r="F25" s="9" t="s">
        <v>12</v>
      </c>
      <c r="G25" s="21">
        <v>803.75</v>
      </c>
      <c r="H25" s="145">
        <v>33014</v>
      </c>
      <c r="I25" s="146">
        <f>+G25*H25</f>
        <v>26535002.5</v>
      </c>
      <c r="J25" s="32"/>
    </row>
    <row r="26" spans="1:11" s="22" customFormat="1" ht="44.4" customHeight="1" x14ac:dyDescent="0.3">
      <c r="B26" s="29"/>
      <c r="C26" s="4">
        <v>5.01</v>
      </c>
      <c r="D26" s="15" t="s">
        <v>56</v>
      </c>
      <c r="E26" s="6" t="s">
        <v>64</v>
      </c>
      <c r="F26" s="16" t="s">
        <v>25</v>
      </c>
      <c r="G26" s="19">
        <v>2.2799999999999998</v>
      </c>
      <c r="H26" s="147">
        <v>48422</v>
      </c>
      <c r="I26" s="146">
        <f>+G26*H26</f>
        <v>110402.15999999999</v>
      </c>
      <c r="J26" s="32"/>
    </row>
    <row r="27" spans="1:11" s="22" customFormat="1" ht="56.4" customHeight="1" x14ac:dyDescent="0.3">
      <c r="B27" s="29"/>
      <c r="C27" s="4">
        <v>6.01</v>
      </c>
      <c r="D27" s="10" t="s">
        <v>57</v>
      </c>
      <c r="E27" s="6" t="s">
        <v>68</v>
      </c>
      <c r="F27" s="4" t="s">
        <v>12</v>
      </c>
      <c r="G27" s="19">
        <v>221.2</v>
      </c>
      <c r="H27" s="147">
        <v>61103</v>
      </c>
      <c r="I27" s="146">
        <f>+G27*H27</f>
        <v>13515983.6</v>
      </c>
      <c r="J27" s="32"/>
    </row>
    <row r="28" spans="1:11" s="22" customFormat="1" ht="61.8" customHeight="1" x14ac:dyDescent="0.3">
      <c r="B28" s="29"/>
      <c r="C28" s="4">
        <v>7.01</v>
      </c>
      <c r="D28" s="10" t="s">
        <v>58</v>
      </c>
      <c r="E28" s="6" t="s">
        <v>69</v>
      </c>
      <c r="F28" s="4" t="s">
        <v>1</v>
      </c>
      <c r="G28" s="19">
        <v>21</v>
      </c>
      <c r="H28" s="147">
        <v>37620</v>
      </c>
      <c r="I28" s="146">
        <f>+G28*H28</f>
        <v>790020</v>
      </c>
      <c r="J28" s="32"/>
    </row>
    <row r="29" spans="1:11" s="22" customFormat="1" ht="67.2" customHeight="1" x14ac:dyDescent="0.3">
      <c r="B29" s="29"/>
      <c r="C29" s="4">
        <v>8.01</v>
      </c>
      <c r="D29" s="10" t="s">
        <v>59</v>
      </c>
      <c r="E29" s="6" t="s">
        <v>70</v>
      </c>
      <c r="F29" s="4" t="s">
        <v>71</v>
      </c>
      <c r="G29" s="19">
        <v>23.48</v>
      </c>
      <c r="H29" s="147">
        <v>63129</v>
      </c>
      <c r="I29" s="146">
        <f>+G29*H29</f>
        <v>1482268.92</v>
      </c>
      <c r="J29" s="32"/>
    </row>
    <row r="30" spans="1:11" s="22" customFormat="1" ht="44.4" customHeight="1" x14ac:dyDescent="0.3">
      <c r="B30" s="29"/>
      <c r="C30" s="4">
        <v>9.01</v>
      </c>
      <c r="D30" s="10" t="s">
        <v>60</v>
      </c>
      <c r="E30" s="6" t="s">
        <v>72</v>
      </c>
      <c r="F30" s="4" t="s">
        <v>35</v>
      </c>
      <c r="G30" s="19">
        <v>1.1000000000000001</v>
      </c>
      <c r="H30" s="147">
        <v>100312</v>
      </c>
      <c r="I30" s="146">
        <f>+G30*H30</f>
        <v>110343.20000000001</v>
      </c>
      <c r="J30" s="32"/>
    </row>
    <row r="31" spans="1:11" s="22" customFormat="1" ht="44.4" customHeight="1" x14ac:dyDescent="0.3">
      <c r="B31" s="29"/>
      <c r="C31" s="4">
        <v>10.01</v>
      </c>
      <c r="D31" s="10" t="s">
        <v>73</v>
      </c>
      <c r="E31" s="6" t="s">
        <v>36</v>
      </c>
      <c r="F31" s="4" t="s">
        <v>35</v>
      </c>
      <c r="G31" s="19">
        <v>1.1000000000000001</v>
      </c>
      <c r="H31" s="147">
        <v>48161</v>
      </c>
      <c r="I31" s="146">
        <f>+G31*H31</f>
        <v>52977.100000000006</v>
      </c>
      <c r="J31" s="32"/>
    </row>
    <row r="32" spans="1:11" s="22" customFormat="1" ht="44.4" customHeight="1" x14ac:dyDescent="0.3">
      <c r="B32" s="29"/>
      <c r="C32" s="4">
        <v>11.01</v>
      </c>
      <c r="D32" s="10" t="s">
        <v>74</v>
      </c>
      <c r="E32" s="6" t="s">
        <v>75</v>
      </c>
      <c r="F32" s="4" t="s">
        <v>25</v>
      </c>
      <c r="G32" s="19">
        <v>11.8</v>
      </c>
      <c r="H32" s="147">
        <v>78424</v>
      </c>
      <c r="I32" s="146">
        <f>+G32*H32</f>
        <v>925403.20000000007</v>
      </c>
      <c r="J32" s="32"/>
    </row>
    <row r="33" spans="1:11" s="22" customFormat="1" ht="44.4" customHeight="1" x14ac:dyDescent="0.3">
      <c r="B33" s="29"/>
      <c r="C33" s="4">
        <v>12.01</v>
      </c>
      <c r="D33" s="10" t="s">
        <v>15</v>
      </c>
      <c r="E33" s="6" t="s">
        <v>31</v>
      </c>
      <c r="F33" s="4" t="s">
        <v>1</v>
      </c>
      <c r="G33" s="19">
        <v>989.94</v>
      </c>
      <c r="H33" s="147">
        <v>15352</v>
      </c>
      <c r="I33" s="146">
        <f>+G33*H33</f>
        <v>15197558.880000001</v>
      </c>
      <c r="J33" s="32"/>
    </row>
    <row r="34" spans="1:11" s="22" customFormat="1" ht="44.4" customHeight="1" x14ac:dyDescent="0.3">
      <c r="B34" s="29"/>
      <c r="C34" s="4">
        <v>13.01</v>
      </c>
      <c r="D34" s="10" t="s">
        <v>13</v>
      </c>
      <c r="E34" s="132" t="s">
        <v>30</v>
      </c>
      <c r="F34" s="4" t="s">
        <v>14</v>
      </c>
      <c r="G34" s="19">
        <v>65.680000000000007</v>
      </c>
      <c r="H34" s="147">
        <v>17742</v>
      </c>
      <c r="I34" s="146">
        <f>+G34*H34</f>
        <v>1165294.56</v>
      </c>
      <c r="J34" s="32"/>
    </row>
    <row r="35" spans="1:11" ht="30" customHeight="1" thickBot="1" x14ac:dyDescent="0.35">
      <c r="A35" s="22"/>
      <c r="B35" s="29"/>
      <c r="C35" s="59" t="s">
        <v>89</v>
      </c>
      <c r="D35" s="64"/>
      <c r="E35" s="64"/>
      <c r="F35" s="64"/>
      <c r="G35" s="124"/>
      <c r="H35" s="64"/>
      <c r="I35" s="63">
        <f>I22+I23+I24+I25+I26+I27+I28+I29+I30+I31+I32+I33+I34</f>
        <v>70494455.75</v>
      </c>
      <c r="J35" s="32"/>
      <c r="K35" s="22"/>
    </row>
    <row r="36" spans="1:11" ht="30" customHeight="1" x14ac:dyDescent="0.3">
      <c r="A36" s="22"/>
      <c r="B36" s="29"/>
      <c r="C36" s="121" t="s">
        <v>106</v>
      </c>
      <c r="D36" s="122"/>
      <c r="E36" s="122"/>
      <c r="F36" s="122"/>
      <c r="G36" s="122"/>
      <c r="H36" s="122"/>
      <c r="I36" s="123"/>
      <c r="J36" s="32"/>
      <c r="K36" s="22"/>
    </row>
    <row r="37" spans="1:11" ht="39.6" customHeight="1" x14ac:dyDescent="0.3">
      <c r="A37" s="22"/>
      <c r="B37" s="29"/>
      <c r="C37" s="4">
        <v>1.01</v>
      </c>
      <c r="D37" s="5" t="s">
        <v>5</v>
      </c>
      <c r="E37" s="6" t="s">
        <v>63</v>
      </c>
      <c r="F37" s="127" t="s">
        <v>12</v>
      </c>
      <c r="G37" s="152">
        <v>1326.89</v>
      </c>
      <c r="H37" s="153">
        <v>2035</v>
      </c>
      <c r="I37" s="153">
        <f>+G37*H37</f>
        <v>2700221.1500000004</v>
      </c>
      <c r="J37" s="32"/>
      <c r="K37" s="22"/>
    </row>
    <row r="38" spans="1:11" ht="46.8" customHeight="1" x14ac:dyDescent="0.3">
      <c r="A38" s="22"/>
      <c r="B38" s="29"/>
      <c r="C38" s="4">
        <v>2.0099999999999998</v>
      </c>
      <c r="D38" s="5" t="s">
        <v>49</v>
      </c>
      <c r="E38" s="6" t="s">
        <v>63</v>
      </c>
      <c r="F38" s="6" t="s">
        <v>12</v>
      </c>
      <c r="G38" s="152">
        <v>13.2</v>
      </c>
      <c r="H38" s="153">
        <v>75310</v>
      </c>
      <c r="I38" s="153">
        <f>+G38*H38</f>
        <v>994092</v>
      </c>
      <c r="J38" s="32"/>
      <c r="K38" s="22"/>
    </row>
    <row r="39" spans="1:11" ht="46.8" customHeight="1" x14ac:dyDescent="0.3">
      <c r="A39" s="22"/>
      <c r="B39" s="29"/>
      <c r="C39" s="4">
        <v>3.01</v>
      </c>
      <c r="D39" s="5" t="s">
        <v>7</v>
      </c>
      <c r="E39" s="11" t="s">
        <v>24</v>
      </c>
      <c r="F39" s="7" t="s">
        <v>25</v>
      </c>
      <c r="G39" s="154">
        <v>221.15</v>
      </c>
      <c r="H39" s="153">
        <v>66561</v>
      </c>
      <c r="I39" s="153">
        <f>+G39*H39</f>
        <v>14719965.15</v>
      </c>
      <c r="J39" s="32"/>
      <c r="K39" s="22"/>
    </row>
    <row r="40" spans="1:11" ht="39.6" customHeight="1" x14ac:dyDescent="0.3">
      <c r="A40" s="22"/>
      <c r="B40" s="29"/>
      <c r="C40" s="8">
        <v>4.01</v>
      </c>
      <c r="D40" s="5" t="s">
        <v>8</v>
      </c>
      <c r="E40" s="6" t="s">
        <v>26</v>
      </c>
      <c r="F40" s="9" t="s">
        <v>12</v>
      </c>
      <c r="G40" s="155">
        <v>1678.66</v>
      </c>
      <c r="H40" s="156">
        <v>33014</v>
      </c>
      <c r="I40" s="153">
        <f>+G40*H40</f>
        <v>55419281.240000002</v>
      </c>
      <c r="J40" s="32"/>
      <c r="K40" s="22"/>
    </row>
    <row r="41" spans="1:11" ht="30" customHeight="1" x14ac:dyDescent="0.3">
      <c r="A41" s="22"/>
      <c r="B41" s="29"/>
      <c r="C41" s="14">
        <v>5.01</v>
      </c>
      <c r="D41" s="15" t="s">
        <v>50</v>
      </c>
      <c r="E41" s="16" t="s">
        <v>64</v>
      </c>
      <c r="F41" s="16" t="s">
        <v>25</v>
      </c>
      <c r="G41" s="157">
        <v>25.75</v>
      </c>
      <c r="H41" s="158">
        <v>48422</v>
      </c>
      <c r="I41" s="153">
        <f>+G41*H41</f>
        <v>1246866.5</v>
      </c>
      <c r="J41" s="32"/>
      <c r="K41" s="22"/>
    </row>
    <row r="42" spans="1:11" ht="30" customHeight="1" x14ac:dyDescent="0.3">
      <c r="A42" s="22"/>
      <c r="B42" s="29"/>
      <c r="C42" s="14">
        <v>6.01</v>
      </c>
      <c r="D42" s="15" t="s">
        <v>51</v>
      </c>
      <c r="E42" s="16" t="s">
        <v>65</v>
      </c>
      <c r="F42" s="16" t="s">
        <v>12</v>
      </c>
      <c r="G42" s="154">
        <v>36.35</v>
      </c>
      <c r="H42" s="159">
        <v>107205</v>
      </c>
      <c r="I42" s="153">
        <f>+G42*H42</f>
        <v>3896901.75</v>
      </c>
      <c r="J42" s="32"/>
      <c r="K42" s="22"/>
    </row>
    <row r="43" spans="1:11" ht="52.8" customHeight="1" x14ac:dyDescent="0.3">
      <c r="A43" s="22"/>
      <c r="B43" s="29"/>
      <c r="C43" s="4">
        <v>7.01</v>
      </c>
      <c r="D43" s="10" t="s">
        <v>52</v>
      </c>
      <c r="E43" s="132" t="s">
        <v>66</v>
      </c>
      <c r="F43" s="4" t="s">
        <v>12</v>
      </c>
      <c r="G43" s="152">
        <v>76</v>
      </c>
      <c r="H43" s="158">
        <v>159708</v>
      </c>
      <c r="I43" s="153">
        <f>+G43*H43</f>
        <v>12137808</v>
      </c>
      <c r="J43" s="32"/>
      <c r="K43" s="22"/>
    </row>
    <row r="44" spans="1:11" ht="39.6" customHeight="1" x14ac:dyDescent="0.3">
      <c r="A44" s="22"/>
      <c r="B44" s="29"/>
      <c r="C44" s="4">
        <v>8.01</v>
      </c>
      <c r="D44" s="5" t="s">
        <v>6</v>
      </c>
      <c r="E44" s="6" t="s">
        <v>23</v>
      </c>
      <c r="F44" s="6" t="s">
        <v>12</v>
      </c>
      <c r="G44" s="152">
        <v>83.63</v>
      </c>
      <c r="H44" s="153">
        <v>95461</v>
      </c>
      <c r="I44" s="153">
        <f>+G44*H44</f>
        <v>7983403.4299999997</v>
      </c>
      <c r="J44" s="32"/>
      <c r="K44" s="22"/>
    </row>
    <row r="45" spans="1:11" ht="67.2" customHeight="1" x14ac:dyDescent="0.3">
      <c r="A45" s="22"/>
      <c r="B45" s="29"/>
      <c r="C45" s="4">
        <v>9.01</v>
      </c>
      <c r="D45" s="10" t="s">
        <v>9</v>
      </c>
      <c r="E45" s="6" t="s">
        <v>27</v>
      </c>
      <c r="F45" s="4" t="s">
        <v>1</v>
      </c>
      <c r="G45" s="152">
        <v>8</v>
      </c>
      <c r="H45" s="158">
        <v>63835</v>
      </c>
      <c r="I45" s="153">
        <f>+G45*H45</f>
        <v>510680</v>
      </c>
      <c r="J45" s="32"/>
      <c r="K45" s="22"/>
    </row>
    <row r="46" spans="1:11" ht="55.2" customHeight="1" x14ac:dyDescent="0.3">
      <c r="A46" s="22"/>
      <c r="B46" s="29"/>
      <c r="C46" s="4">
        <v>10.01</v>
      </c>
      <c r="D46" s="10" t="s">
        <v>54</v>
      </c>
      <c r="E46" s="6" t="s">
        <v>53</v>
      </c>
      <c r="F46" s="4" t="s">
        <v>1</v>
      </c>
      <c r="G46" s="152">
        <v>1</v>
      </c>
      <c r="H46" s="158">
        <v>3364507</v>
      </c>
      <c r="I46" s="153">
        <f>+G46*H46</f>
        <v>3364507</v>
      </c>
      <c r="J46" s="32"/>
      <c r="K46" s="22"/>
    </row>
    <row r="47" spans="1:11" ht="42" customHeight="1" x14ac:dyDescent="0.3">
      <c r="A47" s="22"/>
      <c r="B47" s="29"/>
      <c r="C47" s="4">
        <v>11.01</v>
      </c>
      <c r="D47" s="10" t="s">
        <v>55</v>
      </c>
      <c r="E47" s="6" t="s">
        <v>67</v>
      </c>
      <c r="F47" s="4" t="s">
        <v>1</v>
      </c>
      <c r="G47" s="152">
        <v>7</v>
      </c>
      <c r="H47" s="158">
        <v>1380022</v>
      </c>
      <c r="I47" s="153">
        <f>+G47*H47</f>
        <v>9660154</v>
      </c>
      <c r="J47" s="32"/>
      <c r="K47" s="22"/>
    </row>
    <row r="48" spans="1:11" ht="42" customHeight="1" x14ac:dyDescent="0.3">
      <c r="A48" s="22"/>
      <c r="B48" s="29"/>
      <c r="C48" s="4">
        <v>12.01</v>
      </c>
      <c r="D48" s="10" t="s">
        <v>15</v>
      </c>
      <c r="E48" s="6" t="s">
        <v>31</v>
      </c>
      <c r="F48" s="4" t="s">
        <v>25</v>
      </c>
      <c r="G48" s="152">
        <v>1419.56</v>
      </c>
      <c r="H48" s="158">
        <v>15352</v>
      </c>
      <c r="I48" s="153">
        <f>+G48*H48</f>
        <v>21793085.119999997</v>
      </c>
      <c r="J48" s="32"/>
      <c r="K48" s="22"/>
    </row>
    <row r="49" spans="1:11" ht="39" customHeight="1" x14ac:dyDescent="0.3">
      <c r="A49" s="22"/>
      <c r="B49" s="29"/>
      <c r="C49" s="4">
        <v>13.01</v>
      </c>
      <c r="D49" s="10" t="s">
        <v>13</v>
      </c>
      <c r="E49" s="132" t="s">
        <v>30</v>
      </c>
      <c r="F49" s="4" t="s">
        <v>14</v>
      </c>
      <c r="G49" s="152">
        <v>124.94</v>
      </c>
      <c r="H49" s="158">
        <v>17742</v>
      </c>
      <c r="I49" s="153">
        <f>+G49*H49</f>
        <v>2216685.48</v>
      </c>
      <c r="J49" s="32"/>
      <c r="K49" s="22"/>
    </row>
    <row r="50" spans="1:11" ht="30" customHeight="1" thickBot="1" x14ac:dyDescent="0.35">
      <c r="A50" s="22"/>
      <c r="B50" s="29"/>
      <c r="C50" s="65" t="s">
        <v>89</v>
      </c>
      <c r="D50" s="66"/>
      <c r="E50" s="67"/>
      <c r="F50" s="66"/>
      <c r="G50" s="124"/>
      <c r="H50" s="68"/>
      <c r="I50" s="69">
        <f>I37+I38+I39+I40+I41+I42+I43+I44+I45+I46+I47+I48+I49</f>
        <v>136643650.81999999</v>
      </c>
      <c r="J50" s="32"/>
      <c r="K50" s="22"/>
    </row>
    <row r="51" spans="1:11" ht="30" customHeight="1" x14ac:dyDescent="0.3">
      <c r="A51" s="22"/>
      <c r="B51" s="29"/>
      <c r="C51" s="121" t="s">
        <v>76</v>
      </c>
      <c r="D51" s="122"/>
      <c r="E51" s="122"/>
      <c r="F51" s="122"/>
      <c r="G51" s="122"/>
      <c r="H51" s="122"/>
      <c r="I51" s="123"/>
      <c r="J51" s="32"/>
      <c r="K51" s="22"/>
    </row>
    <row r="52" spans="1:11" ht="39" customHeight="1" x14ac:dyDescent="0.3">
      <c r="A52" s="22"/>
      <c r="B52" s="29"/>
      <c r="C52" s="6">
        <v>1.01</v>
      </c>
      <c r="D52" s="5" t="s">
        <v>5</v>
      </c>
      <c r="E52" s="6" t="s">
        <v>22</v>
      </c>
      <c r="F52" s="127" t="s">
        <v>12</v>
      </c>
      <c r="G52" s="19">
        <v>887.6</v>
      </c>
      <c r="H52" s="146">
        <v>2035</v>
      </c>
      <c r="I52" s="151">
        <f>+G52*H52</f>
        <v>1806266</v>
      </c>
      <c r="J52" s="32"/>
      <c r="K52" s="22"/>
    </row>
    <row r="53" spans="1:11" ht="39.6" customHeight="1" x14ac:dyDescent="0.3">
      <c r="A53" s="22"/>
      <c r="B53" s="29"/>
      <c r="C53" s="6">
        <v>2.0099999999999998</v>
      </c>
      <c r="D53" s="5" t="s">
        <v>6</v>
      </c>
      <c r="E53" s="6" t="s">
        <v>23</v>
      </c>
      <c r="F53" s="6" t="s">
        <v>12</v>
      </c>
      <c r="G53" s="19">
        <v>105.38</v>
      </c>
      <c r="H53" s="146">
        <v>95461</v>
      </c>
      <c r="I53" s="151">
        <f>+G53*H53</f>
        <v>10059680.18</v>
      </c>
      <c r="J53" s="32"/>
      <c r="K53" s="22"/>
    </row>
    <row r="54" spans="1:11" ht="40.799999999999997" customHeight="1" x14ac:dyDescent="0.3">
      <c r="A54" s="22"/>
      <c r="B54" s="29"/>
      <c r="C54" s="6">
        <v>3.01</v>
      </c>
      <c r="D54" s="5" t="s">
        <v>7</v>
      </c>
      <c r="E54" s="11" t="s">
        <v>24</v>
      </c>
      <c r="F54" s="7" t="s">
        <v>25</v>
      </c>
      <c r="G54" s="20">
        <v>117.74</v>
      </c>
      <c r="H54" s="146">
        <v>66561</v>
      </c>
      <c r="I54" s="151">
        <f>+G54*H54</f>
        <v>7836892.1399999997</v>
      </c>
      <c r="J54" s="32"/>
      <c r="K54" s="22"/>
    </row>
    <row r="55" spans="1:11" ht="39.6" customHeight="1" x14ac:dyDescent="0.3">
      <c r="A55" s="22"/>
      <c r="B55" s="29"/>
      <c r="C55" s="133">
        <v>4.01</v>
      </c>
      <c r="D55" s="5" t="s">
        <v>8</v>
      </c>
      <c r="E55" s="6" t="s">
        <v>26</v>
      </c>
      <c r="F55" s="9" t="s">
        <v>12</v>
      </c>
      <c r="G55" s="134">
        <v>867.87</v>
      </c>
      <c r="H55" s="145">
        <v>33014</v>
      </c>
      <c r="I55" s="151">
        <f>+G55*H55</f>
        <v>28651860.18</v>
      </c>
      <c r="J55" s="32"/>
      <c r="K55" s="22"/>
    </row>
    <row r="56" spans="1:11" ht="66.599999999999994" customHeight="1" x14ac:dyDescent="0.3">
      <c r="A56" s="22"/>
      <c r="B56" s="29"/>
      <c r="C56" s="6">
        <v>5.01</v>
      </c>
      <c r="D56" s="10" t="s">
        <v>9</v>
      </c>
      <c r="E56" s="6" t="s">
        <v>27</v>
      </c>
      <c r="F56" s="6" t="s">
        <v>1</v>
      </c>
      <c r="G56" s="19">
        <v>1</v>
      </c>
      <c r="H56" s="147">
        <v>63835</v>
      </c>
      <c r="I56" s="151">
        <f>+G56*H56</f>
        <v>63835</v>
      </c>
      <c r="J56" s="32"/>
      <c r="K56" s="22"/>
    </row>
    <row r="57" spans="1:11" ht="42" customHeight="1" x14ac:dyDescent="0.3">
      <c r="A57" s="22"/>
      <c r="B57" s="29"/>
      <c r="C57" s="6">
        <v>6.01</v>
      </c>
      <c r="D57" s="10" t="s">
        <v>10</v>
      </c>
      <c r="E57" s="6" t="s">
        <v>28</v>
      </c>
      <c r="F57" s="6" t="s">
        <v>12</v>
      </c>
      <c r="G57" s="19">
        <v>20.9</v>
      </c>
      <c r="H57" s="147">
        <v>131789</v>
      </c>
      <c r="I57" s="151">
        <f>+G57*H57</f>
        <v>2754390.0999999996</v>
      </c>
      <c r="J57" s="32"/>
      <c r="K57" s="22"/>
    </row>
    <row r="58" spans="1:11" ht="30" customHeight="1" x14ac:dyDescent="0.3">
      <c r="A58" s="22"/>
      <c r="B58" s="29"/>
      <c r="C58" s="6">
        <v>7.01</v>
      </c>
      <c r="D58" s="10" t="s">
        <v>11</v>
      </c>
      <c r="E58" s="135" t="s">
        <v>29</v>
      </c>
      <c r="F58" s="135" t="s">
        <v>12</v>
      </c>
      <c r="G58" s="137">
        <v>0.14000000000000001</v>
      </c>
      <c r="H58" s="147">
        <v>90199</v>
      </c>
      <c r="I58" s="151">
        <f>+G58*H58</f>
        <v>12627.86</v>
      </c>
      <c r="J58" s="32"/>
      <c r="K58" s="22"/>
    </row>
    <row r="59" spans="1:11" ht="44.4" customHeight="1" x14ac:dyDescent="0.3">
      <c r="A59" s="22"/>
      <c r="B59" s="29"/>
      <c r="C59" s="6">
        <v>8.01</v>
      </c>
      <c r="D59" s="10" t="s">
        <v>13</v>
      </c>
      <c r="E59" s="6" t="s">
        <v>30</v>
      </c>
      <c r="F59" s="6" t="s">
        <v>14</v>
      </c>
      <c r="G59" s="19">
        <v>85.5</v>
      </c>
      <c r="H59" s="147">
        <v>17742</v>
      </c>
      <c r="I59" s="151">
        <f>+G59*H59</f>
        <v>1516941</v>
      </c>
      <c r="J59" s="32"/>
      <c r="K59" s="22"/>
    </row>
    <row r="60" spans="1:11" ht="40.799999999999997" customHeight="1" x14ac:dyDescent="0.3">
      <c r="A60" s="22"/>
      <c r="B60" s="29"/>
      <c r="C60" s="6">
        <v>9.01</v>
      </c>
      <c r="D60" s="10" t="s">
        <v>15</v>
      </c>
      <c r="E60" s="6" t="s">
        <v>31</v>
      </c>
      <c r="F60" s="6" t="s">
        <v>25</v>
      </c>
      <c r="G60" s="19">
        <v>765.36</v>
      </c>
      <c r="H60" s="147">
        <v>15352</v>
      </c>
      <c r="I60" s="151">
        <f>+G60*H60</f>
        <v>11749806.720000001</v>
      </c>
      <c r="J60" s="32"/>
      <c r="K60" s="22"/>
    </row>
    <row r="61" spans="1:11" ht="42" customHeight="1" x14ac:dyDescent="0.3">
      <c r="A61" s="22"/>
      <c r="B61" s="29"/>
      <c r="C61" s="6">
        <v>10.01</v>
      </c>
      <c r="D61" s="10" t="s">
        <v>15</v>
      </c>
      <c r="E61" s="6" t="s">
        <v>32</v>
      </c>
      <c r="F61" s="6" t="s">
        <v>1</v>
      </c>
      <c r="G61" s="19">
        <v>1</v>
      </c>
      <c r="H61" s="147">
        <v>9900000</v>
      </c>
      <c r="I61" s="151">
        <f>+G61*H61</f>
        <v>9900000</v>
      </c>
      <c r="J61" s="32"/>
      <c r="K61" s="22"/>
    </row>
    <row r="62" spans="1:11" ht="69" customHeight="1" x14ac:dyDescent="0.3">
      <c r="A62" s="22"/>
      <c r="B62" s="29"/>
      <c r="C62" s="6">
        <v>11.01</v>
      </c>
      <c r="D62" s="136" t="s">
        <v>16</v>
      </c>
      <c r="E62" s="6" t="s">
        <v>33</v>
      </c>
      <c r="F62" s="127" t="s">
        <v>12</v>
      </c>
      <c r="G62" s="127">
        <v>156.1</v>
      </c>
      <c r="H62" s="127">
        <v>80520</v>
      </c>
      <c r="I62" s="151">
        <f>+G62*H62</f>
        <v>12569172</v>
      </c>
      <c r="J62" s="32"/>
      <c r="K62" s="22"/>
    </row>
    <row r="63" spans="1:11" ht="30" customHeight="1" x14ac:dyDescent="0.3">
      <c r="A63" s="22"/>
      <c r="B63" s="29"/>
      <c r="C63" s="6">
        <v>12.01</v>
      </c>
      <c r="D63" s="136" t="s">
        <v>17</v>
      </c>
      <c r="E63" s="6" t="s">
        <v>34</v>
      </c>
      <c r="F63" s="127" t="s">
        <v>35</v>
      </c>
      <c r="G63" s="127">
        <v>24.15</v>
      </c>
      <c r="H63" s="127">
        <v>57737</v>
      </c>
      <c r="I63" s="151">
        <f>+G63*H63</f>
        <v>1394348.5499999998</v>
      </c>
      <c r="J63" s="32"/>
      <c r="K63" s="22"/>
    </row>
    <row r="64" spans="1:11" ht="30" customHeight="1" x14ac:dyDescent="0.3">
      <c r="A64" s="22"/>
      <c r="B64" s="29"/>
      <c r="C64" s="6">
        <v>13.03</v>
      </c>
      <c r="D64" s="136" t="s">
        <v>17</v>
      </c>
      <c r="E64" s="6" t="s">
        <v>36</v>
      </c>
      <c r="F64" s="127" t="s">
        <v>35</v>
      </c>
      <c r="G64" s="127">
        <v>27.3</v>
      </c>
      <c r="H64" s="127">
        <v>48161</v>
      </c>
      <c r="I64" s="151">
        <f>+G64*H64</f>
        <v>1314795.3</v>
      </c>
      <c r="J64" s="32"/>
      <c r="K64" s="22"/>
    </row>
    <row r="65" spans="1:13" ht="30" customHeight="1" x14ac:dyDescent="0.3">
      <c r="A65" s="22"/>
      <c r="B65" s="29"/>
      <c r="C65" s="6">
        <v>14.01</v>
      </c>
      <c r="D65" s="136" t="s">
        <v>17</v>
      </c>
      <c r="E65" s="6" t="s">
        <v>37</v>
      </c>
      <c r="F65" s="127" t="s">
        <v>35</v>
      </c>
      <c r="G65" s="127">
        <v>27.3</v>
      </c>
      <c r="H65" s="127">
        <v>45749</v>
      </c>
      <c r="I65" s="151">
        <f>+G65*H65</f>
        <v>1248947.7</v>
      </c>
      <c r="J65" s="32"/>
      <c r="K65" s="22"/>
    </row>
    <row r="66" spans="1:13" ht="30" customHeight="1" x14ac:dyDescent="0.3">
      <c r="A66" s="22"/>
      <c r="B66" s="29"/>
      <c r="C66" s="6">
        <v>15.01</v>
      </c>
      <c r="D66" s="136" t="s">
        <v>18</v>
      </c>
      <c r="E66" s="6" t="s">
        <v>38</v>
      </c>
      <c r="F66" s="127" t="s">
        <v>35</v>
      </c>
      <c r="G66" s="127">
        <v>2.62</v>
      </c>
      <c r="H66" s="127">
        <v>912639</v>
      </c>
      <c r="I66" s="151">
        <f>+G66*H66</f>
        <v>2391114.1800000002</v>
      </c>
      <c r="J66" s="32"/>
      <c r="K66" s="22"/>
    </row>
    <row r="67" spans="1:13" ht="30" customHeight="1" x14ac:dyDescent="0.3">
      <c r="A67" s="22"/>
      <c r="B67" s="29"/>
      <c r="C67" s="6">
        <v>16.010000000000002</v>
      </c>
      <c r="D67" s="136" t="s">
        <v>18</v>
      </c>
      <c r="E67" s="6" t="s">
        <v>39</v>
      </c>
      <c r="F67" s="127" t="s">
        <v>35</v>
      </c>
      <c r="G67" s="127">
        <v>4.9400000000000004</v>
      </c>
      <c r="H67" s="127">
        <v>1002140</v>
      </c>
      <c r="I67" s="151">
        <f>+G67*H67</f>
        <v>4950571.6000000006</v>
      </c>
      <c r="J67" s="32"/>
      <c r="K67" s="22"/>
    </row>
    <row r="68" spans="1:13" ht="30" customHeight="1" x14ac:dyDescent="0.3">
      <c r="A68" s="22"/>
      <c r="B68" s="29"/>
      <c r="C68" s="6">
        <v>17.010000000000002</v>
      </c>
      <c r="D68" s="136" t="s">
        <v>19</v>
      </c>
      <c r="E68" s="6" t="s">
        <v>40</v>
      </c>
      <c r="F68" s="127" t="s">
        <v>41</v>
      </c>
      <c r="G68" s="127">
        <v>1669.77</v>
      </c>
      <c r="H68" s="127">
        <v>11458</v>
      </c>
      <c r="I68" s="151">
        <f>+G68*H68</f>
        <v>19132224.66</v>
      </c>
      <c r="J68" s="32"/>
      <c r="K68" s="22"/>
    </row>
    <row r="69" spans="1:13" ht="30" customHeight="1" x14ac:dyDescent="0.3">
      <c r="A69" s="22"/>
      <c r="B69" s="29"/>
      <c r="C69" s="6">
        <v>18.010000000000002</v>
      </c>
      <c r="D69" s="136" t="s">
        <v>18</v>
      </c>
      <c r="E69" s="6" t="s">
        <v>42</v>
      </c>
      <c r="F69" s="127" t="s">
        <v>35</v>
      </c>
      <c r="G69" s="127">
        <v>49.14</v>
      </c>
      <c r="H69" s="127">
        <v>1498592</v>
      </c>
      <c r="I69" s="151">
        <f>+G69*H69</f>
        <v>73640810.879999995</v>
      </c>
      <c r="J69" s="32"/>
      <c r="K69" s="22"/>
    </row>
    <row r="70" spans="1:13" ht="30" customHeight="1" x14ac:dyDescent="0.3">
      <c r="A70" s="22"/>
      <c r="B70" s="29"/>
      <c r="C70" s="6">
        <v>19.010000000000002</v>
      </c>
      <c r="D70" s="136" t="s">
        <v>19</v>
      </c>
      <c r="E70" s="6" t="s">
        <v>43</v>
      </c>
      <c r="F70" s="127" t="s">
        <v>41</v>
      </c>
      <c r="G70" s="127">
        <v>2213.46</v>
      </c>
      <c r="H70" s="127">
        <v>12777</v>
      </c>
      <c r="I70" s="151">
        <f>+G70*H70</f>
        <v>28281378.420000002</v>
      </c>
      <c r="J70" s="32"/>
      <c r="K70" s="22"/>
    </row>
    <row r="71" spans="1:13" ht="43.2" customHeight="1" x14ac:dyDescent="0.3">
      <c r="A71" s="22"/>
      <c r="B71" s="29"/>
      <c r="C71" s="6">
        <v>20.010000000000002</v>
      </c>
      <c r="D71" s="136" t="s">
        <v>20</v>
      </c>
      <c r="E71" s="6" t="s">
        <v>44</v>
      </c>
      <c r="F71" s="127" t="s">
        <v>12</v>
      </c>
      <c r="G71" s="127">
        <v>122.85</v>
      </c>
      <c r="H71" s="127">
        <v>60244</v>
      </c>
      <c r="I71" s="151">
        <f>+G71*H71</f>
        <v>7400975.3999999994</v>
      </c>
      <c r="J71" s="32"/>
      <c r="K71" s="22"/>
    </row>
    <row r="72" spans="1:13" ht="40.799999999999997" customHeight="1" x14ac:dyDescent="0.3">
      <c r="A72" s="22"/>
      <c r="B72" s="29"/>
      <c r="C72" s="6">
        <v>21.01</v>
      </c>
      <c r="D72" s="136" t="s">
        <v>20</v>
      </c>
      <c r="E72" s="6" t="s">
        <v>45</v>
      </c>
      <c r="F72" s="127" t="s">
        <v>25</v>
      </c>
      <c r="G72" s="127">
        <v>21</v>
      </c>
      <c r="H72" s="127">
        <v>78494</v>
      </c>
      <c r="I72" s="151">
        <f>+G72*H72</f>
        <v>1648374</v>
      </c>
      <c r="J72" s="32"/>
      <c r="K72" s="22"/>
    </row>
    <row r="73" spans="1:13" ht="42" customHeight="1" x14ac:dyDescent="0.3">
      <c r="A73" s="22"/>
      <c r="B73" s="29"/>
      <c r="C73" s="6">
        <v>22.01</v>
      </c>
      <c r="D73" s="136" t="s">
        <v>20</v>
      </c>
      <c r="E73" s="6" t="s">
        <v>46</v>
      </c>
      <c r="F73" s="127" t="s">
        <v>25</v>
      </c>
      <c r="G73" s="127">
        <v>25.2</v>
      </c>
      <c r="H73" s="127">
        <v>82632</v>
      </c>
      <c r="I73" s="151">
        <f>+G73*H73</f>
        <v>2082326.4</v>
      </c>
      <c r="J73" s="32"/>
      <c r="K73" s="22"/>
    </row>
    <row r="74" spans="1:13" ht="55.8" customHeight="1" x14ac:dyDescent="0.3">
      <c r="A74" s="22"/>
      <c r="B74" s="29"/>
      <c r="C74" s="6">
        <v>23.01</v>
      </c>
      <c r="D74" s="136" t="s">
        <v>21</v>
      </c>
      <c r="E74" s="6" t="s">
        <v>47</v>
      </c>
      <c r="F74" s="127" t="s">
        <v>48</v>
      </c>
      <c r="G74" s="127">
        <v>1</v>
      </c>
      <c r="H74" s="127">
        <v>22315912.739999998</v>
      </c>
      <c r="I74" s="151">
        <f>+G74*H74</f>
        <v>22315912.739999998</v>
      </c>
      <c r="J74" s="32"/>
      <c r="K74" s="22"/>
      <c r="M74" s="166"/>
    </row>
    <row r="75" spans="1:13" ht="30" customHeight="1" thickBot="1" x14ac:dyDescent="0.35">
      <c r="A75" s="22"/>
      <c r="B75" s="29"/>
      <c r="C75" s="59" t="s">
        <v>89</v>
      </c>
      <c r="D75" s="70"/>
      <c r="E75" s="71"/>
      <c r="F75" s="72"/>
      <c r="G75" s="124"/>
      <c r="H75" s="62"/>
      <c r="I75" s="63">
        <f>+I52+I53+I54+I55+I56+I57+I58+I59+I60+I61+I62+I63+I64+I65+I66+I67+I68+I69+I70+I71+I72+I73+I74</f>
        <v>252723251.01000005</v>
      </c>
      <c r="J75" s="32"/>
      <c r="K75" s="22"/>
    </row>
    <row r="76" spans="1:13" s="76" customFormat="1" ht="30" customHeight="1" thickBot="1" x14ac:dyDescent="0.35">
      <c r="A76" s="73"/>
      <c r="B76" s="74"/>
      <c r="C76" s="139" t="s">
        <v>90</v>
      </c>
      <c r="D76" s="140"/>
      <c r="E76" s="140"/>
      <c r="F76" s="140"/>
      <c r="G76" s="140"/>
      <c r="H76" s="141"/>
      <c r="I76" s="142">
        <f>+I20+I35+I50+I75</f>
        <v>489829980.76000005</v>
      </c>
      <c r="J76" s="75"/>
      <c r="K76" s="73"/>
    </row>
    <row r="77" spans="1:13" s="76" customFormat="1" ht="15.6" x14ac:dyDescent="0.3">
      <c r="A77" s="73"/>
      <c r="B77" s="74"/>
      <c r="C77" s="77"/>
      <c r="D77" s="77"/>
      <c r="E77" s="77"/>
      <c r="F77" s="77"/>
      <c r="G77" s="77"/>
      <c r="H77" s="77"/>
      <c r="I77" s="78"/>
      <c r="J77" s="75"/>
      <c r="K77" s="73"/>
    </row>
    <row r="78" spans="1:13" s="76" customFormat="1" ht="30" customHeight="1" thickBot="1" x14ac:dyDescent="0.4">
      <c r="A78" s="73"/>
      <c r="B78" s="74"/>
      <c r="C78" s="73"/>
      <c r="D78" s="80"/>
      <c r="E78" s="84" t="s">
        <v>91</v>
      </c>
      <c r="F78" s="81"/>
      <c r="G78" s="82"/>
      <c r="H78" s="83"/>
      <c r="I78" s="165"/>
      <c r="J78" s="163"/>
      <c r="K78" s="73"/>
      <c r="M78" s="164"/>
    </row>
    <row r="79" spans="1:13" s="76" customFormat="1" ht="30" customHeight="1" thickBot="1" x14ac:dyDescent="0.35">
      <c r="A79" s="73"/>
      <c r="B79" s="74"/>
      <c r="C79" s="73"/>
      <c r="D79" s="79"/>
      <c r="E79" s="143" t="s">
        <v>4</v>
      </c>
      <c r="F79" s="85"/>
      <c r="G79" s="86"/>
      <c r="H79" s="87"/>
      <c r="I79" s="142">
        <f>+I76</f>
        <v>489829980.76000005</v>
      </c>
      <c r="J79" s="75"/>
      <c r="K79" s="73"/>
    </row>
    <row r="80" spans="1:13" s="76" customFormat="1" ht="16.2" thickBot="1" x14ac:dyDescent="0.35">
      <c r="A80" s="73"/>
      <c r="B80" s="74"/>
      <c r="C80" s="73"/>
      <c r="D80" s="79"/>
      <c r="E80" s="73"/>
      <c r="F80" s="73"/>
      <c r="G80" s="88"/>
      <c r="H80" s="89"/>
      <c r="I80" s="90"/>
      <c r="J80" s="75"/>
      <c r="K80" s="73"/>
    </row>
    <row r="81" spans="1:11" s="76" customFormat="1" ht="15.6" x14ac:dyDescent="0.3">
      <c r="A81" s="73"/>
      <c r="B81" s="74"/>
      <c r="C81" s="91"/>
      <c r="D81" s="92"/>
      <c r="E81" s="92"/>
      <c r="F81" s="92"/>
      <c r="G81" s="92"/>
      <c r="H81" s="92"/>
      <c r="I81" s="93"/>
      <c r="J81" s="94"/>
      <c r="K81" s="73"/>
    </row>
    <row r="82" spans="1:11" s="76" customFormat="1" ht="46.5" customHeight="1" x14ac:dyDescent="0.3">
      <c r="A82" s="73"/>
      <c r="B82" s="74"/>
      <c r="C82" s="95" t="s">
        <v>92</v>
      </c>
      <c r="D82" s="96"/>
      <c r="E82" s="96"/>
      <c r="F82" s="97" t="s">
        <v>86</v>
      </c>
      <c r="G82" s="97"/>
      <c r="H82" s="97"/>
      <c r="I82" s="98" t="s">
        <v>93</v>
      </c>
      <c r="J82" s="99"/>
      <c r="K82" s="73"/>
    </row>
    <row r="83" spans="1:11" s="76" customFormat="1" ht="32.25" customHeight="1" x14ac:dyDescent="0.3">
      <c r="A83" s="73"/>
      <c r="B83" s="74"/>
      <c r="C83" s="95" t="s">
        <v>94</v>
      </c>
      <c r="D83" s="96"/>
      <c r="E83" s="96"/>
      <c r="F83" s="100" t="s">
        <v>95</v>
      </c>
      <c r="G83" s="100"/>
      <c r="H83" s="101" t="s">
        <v>96</v>
      </c>
      <c r="I83" s="138">
        <v>0.26</v>
      </c>
      <c r="J83" s="99"/>
      <c r="K83" s="73"/>
    </row>
    <row r="84" spans="1:11" s="76" customFormat="1" ht="30" customHeight="1" x14ac:dyDescent="0.3">
      <c r="A84" s="73"/>
      <c r="B84" s="74"/>
      <c r="C84" s="95" t="s">
        <v>97</v>
      </c>
      <c r="D84" s="96"/>
      <c r="E84" s="96"/>
      <c r="F84" s="102" t="s">
        <v>98</v>
      </c>
      <c r="G84" s="103"/>
      <c r="H84" s="101" t="s">
        <v>99</v>
      </c>
      <c r="I84" s="138">
        <v>0.01</v>
      </c>
      <c r="J84" s="99"/>
      <c r="K84" s="73"/>
    </row>
    <row r="85" spans="1:11" s="108" customFormat="1" ht="58.5" customHeight="1" x14ac:dyDescent="0.3">
      <c r="A85" s="73"/>
      <c r="B85" s="74"/>
      <c r="C85" s="104"/>
      <c r="D85" s="105"/>
      <c r="E85" s="106"/>
      <c r="F85" s="107" t="s">
        <v>100</v>
      </c>
      <c r="G85" s="100"/>
      <c r="H85" s="101" t="s">
        <v>101</v>
      </c>
      <c r="I85" s="138">
        <v>0.05</v>
      </c>
      <c r="J85" s="75"/>
      <c r="K85" s="73"/>
    </row>
    <row r="86" spans="1:11" ht="39" customHeight="1" x14ac:dyDescent="0.3">
      <c r="A86" s="22"/>
      <c r="B86" s="29"/>
      <c r="C86" s="109"/>
      <c r="D86" s="110"/>
      <c r="E86" s="111"/>
      <c r="F86" s="100" t="s">
        <v>102</v>
      </c>
      <c r="G86" s="100"/>
      <c r="H86" s="101" t="s">
        <v>103</v>
      </c>
      <c r="I86" s="138">
        <f>SUM(I83:I85)</f>
        <v>0.32</v>
      </c>
      <c r="J86" s="32"/>
      <c r="K86" s="22"/>
    </row>
    <row r="87" spans="1:11" ht="47.25" customHeight="1" thickBot="1" x14ac:dyDescent="0.35">
      <c r="A87" s="22"/>
      <c r="B87" s="29"/>
      <c r="C87" s="112"/>
      <c r="D87" s="113"/>
      <c r="E87" s="114"/>
      <c r="F87" s="115"/>
      <c r="G87" s="115"/>
      <c r="H87" s="115"/>
      <c r="I87" s="116"/>
      <c r="J87" s="32"/>
      <c r="K87" s="22"/>
    </row>
    <row r="88" spans="1:11" ht="16.2" thickBot="1" x14ac:dyDescent="0.35">
      <c r="A88" s="22"/>
      <c r="B88" s="117"/>
      <c r="C88" s="118"/>
      <c r="D88" s="118"/>
      <c r="E88" s="119"/>
      <c r="F88" s="118"/>
      <c r="G88" s="118"/>
      <c r="H88" s="118"/>
      <c r="I88" s="118"/>
      <c r="J88" s="120"/>
      <c r="K88" s="22"/>
    </row>
    <row r="89" spans="1:11" ht="16.2" thickTop="1" x14ac:dyDescent="0.3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</row>
  </sheetData>
  <mergeCells count="30">
    <mergeCell ref="C36:I36"/>
    <mergeCell ref="C51:I51"/>
    <mergeCell ref="C21:I21"/>
    <mergeCell ref="C14:I14"/>
    <mergeCell ref="C84:E84"/>
    <mergeCell ref="F84:G84"/>
    <mergeCell ref="C85:E87"/>
    <mergeCell ref="F85:G85"/>
    <mergeCell ref="F86:G86"/>
    <mergeCell ref="F87:I87"/>
    <mergeCell ref="C76:H76"/>
    <mergeCell ref="D81:I81"/>
    <mergeCell ref="C82:E82"/>
    <mergeCell ref="F82:H82"/>
    <mergeCell ref="C83:E83"/>
    <mergeCell ref="F83:G83"/>
    <mergeCell ref="C11:I11"/>
    <mergeCell ref="C12:C13"/>
    <mergeCell ref="D12:D13"/>
    <mergeCell ref="E12:E13"/>
    <mergeCell ref="F12:F13"/>
    <mergeCell ref="G12:G13"/>
    <mergeCell ref="H12:H13"/>
    <mergeCell ref="I12:I13"/>
    <mergeCell ref="B2:J2"/>
    <mergeCell ref="C3:D3"/>
    <mergeCell ref="C6:I6"/>
    <mergeCell ref="C7:I7"/>
    <mergeCell ref="C8:I9"/>
    <mergeCell ref="C10:I10"/>
  </mergeCells>
  <hyperlinks>
    <hyperlink ref="D15" location="'PR-01 CERRAMIENTO PREVENTIVO'!A1" display="'PR-01 CERRAMIENTO PREVENTIVO'!A1" xr:uid="{3B84671E-6A3D-4F3A-BCBF-0FA8B928C8DB}"/>
    <hyperlink ref="D16" location="'DM-03 DEMOLICIÓN PISO-ANDEN'!A1" display="'DM-03 DEMOLICIÓN PISO-ANDEN'!A1" xr:uid="{C2BB3180-5DC7-486E-B19A-6A9F471E3756}"/>
    <hyperlink ref="D17" location="'RT-03 DEMOLICIÓN SUMIDEROS'!A1" display="DEMOLICIÓN SUMIDEROS" xr:uid="{6B811FD2-C360-4950-9B82-B80694A34E8A}"/>
    <hyperlink ref="D19" location="'RM-02 SUBBASE GRANULAR'!A1" display="'RM-02 SUBBASE GRANULAR'!A1" xr:uid="{F1AC6187-469D-4123-94B0-907FF48DA707}"/>
    <hyperlink ref="D22" location="'PR-01 CERRAMIENTO PREVENTIVO'!A1" display="'PR-01 CERRAMIENTO PREVENTIVO'!A1" xr:uid="{54CB100B-6089-449C-93B2-6BFFA7DA0886}"/>
    <hyperlink ref="D23" location="'DM-03 DEMOLICIÓN PISO-ANDEN'!A1" display="'DM-03 DEMOLICIÓN PISO-ANDEN'!A1" xr:uid="{B525A95C-7326-4A38-AE58-B05ADDE3360A}"/>
    <hyperlink ref="D24" location="'RT-03 DEMOLICIÓN SUMIDEROS'!A1" display="DEMOLICIÓN SUMIDEROS" xr:uid="{34555D5E-551F-4B0E-B786-76E1DD049781}"/>
    <hyperlink ref="D26" location="'RM-02 SUBBASE GRANULAR'!A1" display="'RM-02 SUBBASE GRANULAR'!A1" xr:uid="{BD46D378-A3CF-4F84-A9DA-21BE0A80917B}"/>
    <hyperlink ref="D37" location="'PR-01 CERRAMIENTO PREVENTIVO'!A1" display="'PR-01 CERRAMIENTO PREVENTIVO'!A1" xr:uid="{258ABC47-C223-4DB0-86CD-5D6DDB43D483}"/>
    <hyperlink ref="D38" location="'DM-03 DEMOLICIÓN PISO-ANDEN'!A1" display="'DM-03 DEMOLICIÓN PISO-ANDEN'!A1" xr:uid="{B3062085-CBE7-4FD2-AD1C-9EF33D0BEF0A}"/>
    <hyperlink ref="D39" location="'RT-03 DEMOLICIÓN SUMIDEROS'!A1" display="DEMOLICIÓN SUMIDEROS" xr:uid="{52FF68B4-9EEF-4B08-8232-B29C5BE2D9A8}"/>
    <hyperlink ref="D41" location="'RM-02 SUBBASE GRANULAR'!A1" display="'RM-02 SUBBASE GRANULAR'!A1" xr:uid="{AA4067BA-D5CE-4EB1-A711-882F5E50D5C6}"/>
    <hyperlink ref="D42" location="'RM-02 SUBBASE GRANULAR'!A1" display="'RM-02 SUBBASE GRANULAR'!A1" xr:uid="{EC3D66CD-3B6E-4A33-8515-D9464D85D211}"/>
    <hyperlink ref="D44" location="'DM-03 DEMOLICIÓN PISO-ANDEN'!A1" display="'DM-03 DEMOLICIÓN PISO-ANDEN'!A1" xr:uid="{D8D93568-1757-4AC2-9F1B-9A9E3E7742F6}"/>
    <hyperlink ref="D52" location="'PR-01 CERRAMIENTO PREVENTIVO'!A1" display="'PR-01 CERRAMIENTO PREVENTIVO'!A1" xr:uid="{636B9A43-D551-460D-8807-FA588D256168}"/>
    <hyperlink ref="D53" location="'DM-03 DEMOLICIÓN PISO-ANDEN'!A1" display="'DM-03 DEMOLICIÓN PISO-ANDEN'!A1" xr:uid="{2E03A2F6-E5B7-4406-A114-A45C27BA75FA}"/>
    <hyperlink ref="D54" location="'RT-03 DEMOLICIÓN SUMIDEROS'!A1" display="DEMOLICIÓN SUMIDEROS" xr:uid="{FD63E18A-E126-4071-A1BC-2EFFB8130C1A}"/>
    <hyperlink ref="D63" location="null!A1" display="'PR-01 CERRAMIENTO PREVENTIVO'!A1" xr:uid="{5774E68E-B992-484B-BD09-E56E2DEBF55A}"/>
    <hyperlink ref="D64" location="null!A1" display="'PR-01 CERRAMIENTO PREVENTIVO'!A1" xr:uid="{6EC7724F-025E-42B1-946C-7F8ED1BF6748}"/>
    <hyperlink ref="D65" location="null!A1" display="'PR-01 CERRAMIENTO PREVENTIVO'!A1" xr:uid="{617E48AC-1276-4383-A9EC-240811A568A9}"/>
    <hyperlink ref="D66" location="null!A1" display="'PR-01 CERRAMIENTO PREVENTIVO'!A1" xr:uid="{F1E8A211-6012-4C19-A952-C6B7C3A533FD}"/>
    <hyperlink ref="D67" location="null!A1" display="'PR-01 CERRAMIENTO PREVENTIVO'!A1" xr:uid="{E35A8130-5005-46E1-B9C4-9ADC1CEA60EF}"/>
    <hyperlink ref="D68" location="null!A1" display="'PR-01 CERRAMIENTO PREVENTIVO'!A1" xr:uid="{0596E85E-5710-4FC2-BB82-5182B85AB0E9}"/>
    <hyperlink ref="D69" location="null!A1" display="'PR-01 CERRAMIENTO PREVENTIVO'!A1" xr:uid="{2D8E9143-2500-4D8E-9D5D-0349E0DECB5E}"/>
    <hyperlink ref="D70" location="null!A1" display="'PR-01 CERRAMIENTO PREVENTIVO'!A1" xr:uid="{3674E49E-77DF-4AA0-AE34-A91A5D6A77A9}"/>
    <hyperlink ref="D71" location="null!A1" display="'PR-01 CERRAMIENTO PREVENTIVO'!A1" xr:uid="{CFC30D1A-3BBA-4798-8BF0-1926E64A442E}"/>
    <hyperlink ref="D72" location="null!A1" display="'PR-01 CERRAMIENTO PREVENTIVO'!A1" xr:uid="{0D1C7CA4-177F-430C-A3EC-C3BC2ECCD7AE}"/>
    <hyperlink ref="D73" location="null!A1" display="'PR-01 CERRAMIENTO PREVENTIVO'!A1" xr:uid="{987439CB-8F89-43B7-B6FE-86BACCB2F80E}"/>
  </hyperlink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(Entidad)</vt:lpstr>
      <vt:lpstr>'PRESUPUESTO OFICIAL (Entidad)'!Área_de_impresión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Operaciones</cp:lastModifiedBy>
  <dcterms:created xsi:type="dcterms:W3CDTF">2026-06-26T14:51:25Z</dcterms:created>
  <dcterms:modified xsi:type="dcterms:W3CDTF">2026-08-26T15:58:49Z</dcterms:modified>
</cp:coreProperties>
</file>