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enovo\OneDrive\Desktop\MAICAO\PROCESOS 2026\RED CIVICA\FASE DEFINITIVA\"/>
    </mc:Choice>
  </mc:AlternateContent>
  <bookViews>
    <workbookView xWindow="0" yWindow="0" windowWidth="20490" windowHeight="7650" tabRatio="839" activeTab="2"/>
  </bookViews>
  <sheets>
    <sheet name="Matriz de Riesgos" sheetId="1" r:id="rId1"/>
    <sheet name="Probabilidad del Riesgo " sheetId="3" r:id="rId2"/>
    <sheet name="Impacto de Riesgo" sheetId="2"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Riesgos'!$B$2:$X$27</definedName>
    <definedName name="_xlnm.Print_Area" localSheetId="0">'Matriz de Riesgos'!$A$1:$Y$28</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OLE_LINK1" localSheetId="2">'Impacto de Riesgo'!$I$12</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7" i="1" l="1"/>
  <c r="R17" i="1" s="1"/>
  <c r="K17" i="1"/>
  <c r="L17" i="1" s="1"/>
  <c r="Q19" i="1"/>
  <c r="R19" i="1" s="1"/>
  <c r="K19" i="1"/>
  <c r="L19" i="1" s="1"/>
  <c r="Q15" i="1"/>
  <c r="R15" i="1" s="1"/>
  <c r="Q16" i="1"/>
  <c r="R16" i="1" s="1"/>
  <c r="Q18" i="1"/>
  <c r="R18" i="1" s="1"/>
  <c r="Q20" i="1"/>
  <c r="R20" i="1" s="1"/>
  <c r="Q21" i="1"/>
  <c r="R21" i="1" s="1"/>
  <c r="Q22" i="1"/>
  <c r="R22" i="1" s="1"/>
  <c r="Q23" i="1"/>
  <c r="R23" i="1" s="1"/>
  <c r="Q24" i="1"/>
  <c r="R24" i="1" s="1"/>
  <c r="Q25" i="1"/>
  <c r="R25" i="1" s="1"/>
  <c r="Q26" i="1"/>
  <c r="R26" i="1" s="1"/>
  <c r="K15" i="1"/>
  <c r="L15" i="1" s="1"/>
  <c r="K16" i="1"/>
  <c r="L16" i="1" s="1"/>
  <c r="K18" i="1"/>
  <c r="L18" i="1" s="1"/>
  <c r="K20" i="1"/>
  <c r="L20" i="1" s="1"/>
  <c r="K21" i="1"/>
  <c r="L21" i="1" s="1"/>
  <c r="K22" i="1"/>
  <c r="L22" i="1" s="1"/>
  <c r="K23" i="1"/>
  <c r="L23" i="1" s="1"/>
  <c r="K24" i="1"/>
  <c r="L24" i="1" s="1"/>
  <c r="K25" i="1"/>
  <c r="L25" i="1" s="1"/>
  <c r="K26" i="1"/>
  <c r="L26" i="1" s="1"/>
  <c r="K11" i="1"/>
  <c r="K12" i="1"/>
  <c r="K13" i="1"/>
  <c r="K14" i="1"/>
  <c r="K27" i="1"/>
  <c r="K6" i="1"/>
  <c r="K7" i="1"/>
  <c r="K8" i="1"/>
  <c r="K9" i="1"/>
  <c r="K10" i="1"/>
  <c r="K5" i="1"/>
  <c r="F24" i="4"/>
  <c r="C24" i="4"/>
  <c r="Q12" i="1" l="1"/>
  <c r="R12" i="1" s="1"/>
  <c r="L12" i="1"/>
  <c r="Q10" i="1"/>
  <c r="R10" i="1" s="1"/>
  <c r="L10" i="1"/>
  <c r="Q27" i="1"/>
  <c r="Q14" i="1"/>
  <c r="Q13" i="1"/>
  <c r="R13" i="1" s="1"/>
  <c r="Q11" i="1"/>
  <c r="Q9" i="1"/>
  <c r="Q8" i="1"/>
  <c r="Q7" i="1"/>
  <c r="L13" i="1"/>
  <c r="Q6" i="1" l="1"/>
  <c r="Q5" i="1"/>
  <c r="L5" i="1" l="1"/>
  <c r="R5" i="1"/>
  <c r="R27" i="1"/>
  <c r="L27" i="1"/>
  <c r="H8" i="4" l="1"/>
  <c r="G8" i="4"/>
  <c r="F8" i="4"/>
  <c r="E8" i="4"/>
  <c r="D8" i="4"/>
  <c r="D23" i="2" l="1"/>
  <c r="D22" i="2"/>
  <c r="G7" i="4" s="1"/>
  <c r="D21" i="2"/>
  <c r="F7" i="4" s="1"/>
  <c r="D20" i="2"/>
  <c r="D19" i="2"/>
  <c r="E7" i="4"/>
  <c r="D7" i="4"/>
  <c r="C13" i="4"/>
  <c r="C12" i="4"/>
  <c r="C11" i="4"/>
  <c r="C10" i="4"/>
  <c r="C9" i="4"/>
  <c r="B13" i="4"/>
  <c r="B12" i="4"/>
  <c r="B11" i="4"/>
  <c r="B10" i="4"/>
  <c r="B9" i="4"/>
  <c r="H7" i="4" l="1"/>
  <c r="H23" i="2"/>
  <c r="E23" i="2"/>
  <c r="G20" i="2" l="1"/>
  <c r="H20" i="2"/>
  <c r="G21" i="2"/>
  <c r="H21" i="2"/>
  <c r="G22" i="2"/>
  <c r="H22" i="2"/>
  <c r="G23" i="2"/>
  <c r="H19" i="2"/>
  <c r="G19" i="2"/>
  <c r="R14" i="1"/>
  <c r="L14" i="1"/>
  <c r="L11" i="1"/>
  <c r="R6" i="1" l="1"/>
  <c r="R7" i="1"/>
  <c r="R8" i="1"/>
  <c r="R9" i="1"/>
  <c r="R11" i="1"/>
  <c r="L6" i="1"/>
  <c r="L7" i="1"/>
  <c r="L8" i="1"/>
  <c r="L9" i="1"/>
</calcChain>
</file>

<file path=xl/sharedStrings.xml><?xml version="1.0" encoding="utf-8"?>
<sst xmlns="http://schemas.openxmlformats.org/spreadsheetml/2006/main" count="505" uniqueCount="260">
  <si>
    <t>Situación de Riesgo N°</t>
  </si>
  <si>
    <t>Clase</t>
  </si>
  <si>
    <t>Fuente</t>
  </si>
  <si>
    <t>Etapa</t>
  </si>
  <si>
    <t>Tipo</t>
  </si>
  <si>
    <t>Descripción( Que puede pasar y cómo puede ocurrir)</t>
  </si>
  <si>
    <t xml:space="preserve">Consecuencia de la ocurrencia del evento </t>
  </si>
  <si>
    <t>Probabilidad</t>
  </si>
  <si>
    <t>Impacto</t>
  </si>
  <si>
    <t>Valoración del Riesgo Inherente</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</si>
  <si>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</si>
  <si>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</si>
  <si>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</si>
  <si>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</si>
  <si>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</si>
  <si>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</si>
  <si>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</si>
  <si>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</si>
  <si>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Valoración del Riesgo Residual</t>
  </si>
  <si>
    <t>¿Afecta la ejecución del contrato?</t>
  </si>
  <si>
    <t>¿Cómo se realiza el monitoreo?</t>
  </si>
  <si>
    <t>Periodicidad ¿ Cuando?</t>
  </si>
  <si>
    <t>SR1</t>
  </si>
  <si>
    <t>General</t>
  </si>
  <si>
    <t>Interno</t>
  </si>
  <si>
    <t xml:space="preserve">Planeación </t>
  </si>
  <si>
    <t xml:space="preserve">Riesgos operacionales </t>
  </si>
  <si>
    <t xml:space="preserve">El diseño del Proceso de Contratación no permite satisfacer las necesidades de la Entidad.
</t>
  </si>
  <si>
    <t>Incumplimiento de los objetivos y las metas.</t>
  </si>
  <si>
    <t>no</t>
  </si>
  <si>
    <t>En la etapa de planeación</t>
  </si>
  <si>
    <t xml:space="preserve">En la etapa de Selección </t>
  </si>
  <si>
    <t>Garantizar que los controles son eficaces y eficientes en el diseño y en la operación</t>
  </si>
  <si>
    <t xml:space="preserve">Durante la etapa de planeación </t>
  </si>
  <si>
    <t>SR2</t>
  </si>
  <si>
    <t>Riesgos Regulatorios</t>
  </si>
  <si>
    <t xml:space="preserve">La estructura de los requisitos habilitantes no se encuentran acorde para el proceso de Contratación y es posible no encontrar proponentes que los cumplan </t>
  </si>
  <si>
    <t>Retraso en la obtención del programa de seguros, incumpliendo los tiempos planeados</t>
  </si>
  <si>
    <t xml:space="preserve">Supervisando los estudios previos y los estudios del sector </t>
  </si>
  <si>
    <t>SR3</t>
  </si>
  <si>
    <t>Riegos económicos</t>
  </si>
  <si>
    <t>El valor del contrato no corresponde a los precios del mercado.</t>
  </si>
  <si>
    <t>Retraso en la estructura de los documentos del proceso.</t>
  </si>
  <si>
    <t xml:space="preserve">Supervisando los estudios de mercado y los estudios del sector </t>
  </si>
  <si>
    <t>SR4</t>
  </si>
  <si>
    <t>El Proceso de Contratación no cuenta con las condiciones que garanticen la transparencia, equidad y competencia entre los proponentes.</t>
  </si>
  <si>
    <t>restricción de ofertas, impidiendo a otras empresas entrar al proceso</t>
  </si>
  <si>
    <t>Realizar revisiones periódicas del proceso de contratación y estar dispuesto a realizar mejoras continuas en función de la retroalimentación y la experiencia acumulada</t>
  </si>
  <si>
    <t>SR5</t>
  </si>
  <si>
    <t>El estudio de mercado no permite identificar los aspectos de oferta y demanda del mercado respectivo</t>
  </si>
  <si>
    <t xml:space="preserve">Sobre costo en la asignación del presupuesto </t>
  </si>
  <si>
    <t>SR6</t>
  </si>
  <si>
    <t>Selección</t>
  </si>
  <si>
    <t>Condiciones poco atractivas, falta de publicidad, requisitos excesivos o restrictivos  o falta de claridad en el proceso que se vean reflejados en no tener proponentes en el proceso.</t>
  </si>
  <si>
    <t>Declaratoria de desierto el proceso</t>
  </si>
  <si>
    <t>si</t>
  </si>
  <si>
    <t>En la etapa de selección</t>
  </si>
  <si>
    <t>En la etapa de contratación</t>
  </si>
  <si>
    <t>Verificación del estudio del sector y supervisión en el tratamiento del riesgo</t>
  </si>
  <si>
    <t>Durante la etapa de selección</t>
  </si>
  <si>
    <t>SR7</t>
  </si>
  <si>
    <t>Externo</t>
  </si>
  <si>
    <t>Incumplimiento de condiciones y/o requisitos habilitantes por parte de todos los proponentes que generen el rechazo de las ofertas o se encuentren incursos en alguna inhabilidad o incompatibilidad.</t>
  </si>
  <si>
    <t>Contratista</t>
  </si>
  <si>
    <t>SR8</t>
  </si>
  <si>
    <t>En el proceso de contratación se presente un único oferente</t>
  </si>
  <si>
    <t>SR9</t>
  </si>
  <si>
    <t>Riesgo de colusión.</t>
  </si>
  <si>
    <t>Restricción de ofertas, impidiendo a otras empresas entrar al proceso</t>
  </si>
  <si>
    <t>Realiza auditorías y revisiones periódicas del proceso de contratación para identificar posibles irregularidades.</t>
  </si>
  <si>
    <t>SR10</t>
  </si>
  <si>
    <t>Riesgo de ofertas artificialmente bajas.</t>
  </si>
  <si>
    <t>Dificultades en al ejecución del Contrato, aumento de costos del contrato</t>
  </si>
  <si>
    <t>Estudio del sector y de mercado de una forma real y actualizada</t>
  </si>
  <si>
    <t>SR11</t>
  </si>
  <si>
    <t>No expedición de las pólizas por parte de la Compañía Aseguradora seleccionada, una vez adjudicado el proceso de contratación</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</si>
  <si>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</si>
  <si>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El mismo día en el cual el asegurador de manera formal indique su posicion de no suscribir las polizas del contrato de seguros.</t>
  </si>
  <si>
    <t>En ocasiones la nota de cobertura se expide por el adjudicatario de manera previa a la suscripción del contrato y expedición del RP.</t>
  </si>
  <si>
    <t>SR12</t>
  </si>
  <si>
    <t>No legalización del contrato por parte 
del contratista antes del inicio de las vigencias de las pólizas contratadas</t>
  </si>
  <si>
    <t>Retraso en la expedición de las 
pólizas contratadas</t>
  </si>
  <si>
    <t xml:space="preserve">Durante la etapa 
precontractual del 
proceso y en el 
Pliego de 
Condiciones 
Definitivo </t>
  </si>
  <si>
    <t>Al cumplimiento de los requisitos de 
legalización por parte del contratista</t>
  </si>
  <si>
    <t>Revisión de la nota de cobertura en el momento que se suscribe el contrato y validación de requisitos estipulados en el pliego para la expedición del registro presupuestal.</t>
  </si>
  <si>
    <t>SR13</t>
  </si>
  <si>
    <t>Retiro de la oferta después de vencido el plazo fijado para la presentación de las propuestas.</t>
  </si>
  <si>
    <t>Genera demoras en el proceso de contratación, ya que la entidad contratante podría necesitar tiempo adicional para revisar y evaluar las ofertas restantes y, posiblemente, volver a abrir el proceso para recibir nuevas ofertas.</t>
  </si>
  <si>
    <t>Hacer un monitoreo constante del proceso, con el fin de identificar la capacidad real de participación de los interesados.</t>
  </si>
  <si>
    <t>SR14</t>
  </si>
  <si>
    <t>Especifico</t>
  </si>
  <si>
    <t>Contratación</t>
  </si>
  <si>
    <t>Cambios en las condiciones de los intereses asegurables posterior a la fecha de cierre del proceso</t>
  </si>
  <si>
    <t xml:space="preserve">Modificación de las cláusulas de las 
pólizas de mayor costo a contratar 
por la Entidad, para adecuarlas a las nuevas condiciones de los intereses asegurables. </t>
  </si>
  <si>
    <t>Durante el proceso precontractual y en 
la ejecución del contrato de seguros se debe realizar un seguimiento permanente a las condiciones de los intereses asegurables de la Entidad</t>
  </si>
  <si>
    <t>El mismo día en 
que la Entidad 
tiene conocimiento 
de los cambios en 
las condiciones de 
los intereses 
asegurables</t>
  </si>
  <si>
    <t>Al vencimiento de la vigencia de las polizas</t>
  </si>
  <si>
    <t xml:space="preserve">La entidad está obligada a notificar al asegurador el cambio o modfificación del interes asegurable sobre los bienes asegurados </t>
  </si>
  <si>
    <t>Durante toda la ejecución</t>
  </si>
  <si>
    <t>SR15</t>
  </si>
  <si>
    <t>Riesgo que no se presenten las garantías requeridas en los Documentos del Proceso de Contratación o que su presentación sea tardía</t>
  </si>
  <si>
    <t>Incumplimiento con el cronograma previsto para la celebración del contrato</t>
  </si>
  <si>
    <t xml:space="preserve">En la etapa de contratación </t>
  </si>
  <si>
    <t>En la etapa de ejecución del contrato</t>
  </si>
  <si>
    <t>Supervisando el tratamiento del riesgo</t>
  </si>
  <si>
    <t xml:space="preserve">Durante la etapa de contratación </t>
  </si>
  <si>
    <t>SR16</t>
  </si>
  <si>
    <t>Ejecución</t>
  </si>
  <si>
    <t>Incumplimiento de condiciones y/o requisitos habilitantes por parte de todos los proponentes que generen el rechazo 
de todas las ofertas</t>
  </si>
  <si>
    <t>Declaratoria de desierto del proceso 
de contratación</t>
  </si>
  <si>
    <t>Revisión de las condiciones jurídicas, técnicas, financieras y operacionales
habilitantes y revisión posterior del pliego de condiciones para verificar que las mismas son claras, precisas y no inducen a error</t>
  </si>
  <si>
    <t>El mismo día de la 
apertura del  
proceso de 
contratación al contar con la respuesta a las observaciones presentadas en la etapa de pre  pliegos.</t>
  </si>
  <si>
    <t>Mediante el análisis de 
los motivos que dieron 
lugar a la declaratoria 
de desierta. Igualmente, 
a través de la revisión y 
respuesta a las 
observaciones 
presentadas por los 
interesados durante el 
proceso de contratación</t>
  </si>
  <si>
    <t>SR17</t>
  </si>
  <si>
    <t>Aumento en la siniestralidad de la 
Entidad Contratante</t>
  </si>
  <si>
    <t xml:space="preserve">Revocación de la póliza </t>
  </si>
  <si>
    <t>Establecer con claridad en los documentos del proceso de contratación, la posibilidad de aumento de la siniestralidad de la Entidad y su asunción por parte del contratista</t>
  </si>
  <si>
    <t>Desde la etapa de 
planeación del 
proceso de 
contratación de las 
pólizas de la 
Entidad.</t>
  </si>
  <si>
    <t>A través de la revisión 
permanente del 
cumplimiento por parte 
del contratista de su 
obligación de 
indemnizar los siniestros 
ocurridos durante el 
término establecido , a su vez establecer politicas de administracion de riesgos de acuerdo a la frecuencia y severidad de los eventos siniestrales en la vigencia contratada.</t>
  </si>
  <si>
    <t>SR18</t>
  </si>
  <si>
    <t xml:space="preserve">Cambios políticos o reformas de las 
condiciones económicas del mercado a nivel mundial que conlleven a la anulación de los reaseguros contratados por la Compañías de Seguros adjudicataria </t>
  </si>
  <si>
    <t xml:space="preserve">Por ser un riesgo externo ajeno al contratista y a la Entidad Contratante, no 
podrían implementarse controles que prevengan la ocurrencia del riesgo </t>
  </si>
  <si>
    <t>No aplica por ser 
un riesgo externo</t>
  </si>
  <si>
    <t>N.A</t>
  </si>
  <si>
    <t>SR19</t>
  </si>
  <si>
    <t>Liquidación de la Compañía Aseguradora 
contratista por parte de un Ente de Control</t>
  </si>
  <si>
    <t>Terminación anticipada del Contrato de Seguros</t>
  </si>
  <si>
    <t xml:space="preserve">Por medio del intermediario de seguros estabecer de manera clara que aseguradora podra continuar con la cobertura y de esta manera garantizar si es necesario una cesion del contrato o un nuevo proceso de adquisicion del programa de seguros </t>
  </si>
  <si>
    <t>El mismo día de la 
notificacion de la intervencion de la aseguradora por parte de la entidad de control.</t>
  </si>
  <si>
    <t>El dia que sean cedidos los contratos de seguros o asumidos por una nueva aseguradora</t>
  </si>
  <si>
    <t>Conociendo las actuaciones de la Superfinanciera frente a la intervencion de entidades vigiladas por ella en el sector asegurador.  Hacer seguimiento con el interventor designado por FOGAFIN para concoer a que compañía de seguros le seran cedidos los contratos de seguros.</t>
  </si>
  <si>
    <t>Cada vez que se genera una actuacion administrativa por parte de la Superfinanciera.</t>
  </si>
  <si>
    <t>SR20</t>
  </si>
  <si>
    <t>Revocación de las pólizas adjudicadas 
por parte de la Compañía Aseguradora 
contratista</t>
  </si>
  <si>
    <t>Determinar un plazo prudencial para la revocación de las pólizas por parte del contratista  el cual quedara acordado en el anexo tecnico de condiciones basicas habilitantes.</t>
  </si>
  <si>
    <t>Desde la etapa de 
planeación del 
proceso de 
contratación del 
Programa de 
Seguros de la 
Entidad</t>
  </si>
  <si>
    <t>SR21</t>
  </si>
  <si>
    <t xml:space="preserve">Incumplimiento por parte del contratista 
de sus obligaciones contractuales </t>
  </si>
  <si>
    <t xml:space="preserve">Imposición de sanciones y/o terminación del contrato </t>
  </si>
  <si>
    <t>Establecer en los documentos del proceso, las sanciones y/o consecuencias del incumplimiento de alguna o algunas de 
las obligaciones contractuales asumidas por el contratista. 
Seguimiento y supervisión permanente a las obligaciones del contratista</t>
  </si>
  <si>
    <t>SR22</t>
  </si>
  <si>
    <t>Estipulación en el contrato de los precios, para acordar con la Aseguradora</t>
  </si>
  <si>
    <t>Seguimiento a la 
legislación tributaria que emita el gobierno colombiano</t>
  </si>
  <si>
    <t>SR23</t>
  </si>
  <si>
    <t>Uso indebido de la información</t>
  </si>
  <si>
    <t>Afectación de la Entidad o los colaborades de la misma</t>
  </si>
  <si>
    <t>Firma del
acta de inicio</t>
  </si>
  <si>
    <t>Liquidación</t>
  </si>
  <si>
    <t>Seguimiento del uso de la
información suministrada por la Entidad</t>
  </si>
  <si>
    <t>Permanente durante toda la ejecución.</t>
  </si>
  <si>
    <t>Riesgo extremo</t>
  </si>
  <si>
    <t>Evitar el riesgo</t>
  </si>
  <si>
    <t>Riesgos Sociales o Políticos</t>
  </si>
  <si>
    <t>Riesgo alto</t>
  </si>
  <si>
    <t>Transferir el riesgo</t>
  </si>
  <si>
    <t>Riesgo medio</t>
  </si>
  <si>
    <t>Aceptar el riesgo</t>
  </si>
  <si>
    <t xml:space="preserve">Riesgos Financieros </t>
  </si>
  <si>
    <t>Riesgo Bajo</t>
  </si>
  <si>
    <t>Reducir la probabilidad</t>
  </si>
  <si>
    <t>Reducir las Consecuencias</t>
  </si>
  <si>
    <t>Riesgos de la Naturaleza</t>
  </si>
  <si>
    <t>Riesgos Ambientales</t>
  </si>
  <si>
    <t xml:space="preserve">Riesgos Tecnológicos </t>
  </si>
  <si>
    <t>Área Técnica</t>
  </si>
  <si>
    <t xml:space="preserve">TABLA 2 PROBABILIDAD DEL RIESGO </t>
  </si>
  <si>
    <t xml:space="preserve">Categoria </t>
  </si>
  <si>
    <t>VALORACIÓN</t>
  </si>
  <si>
    <t>CARACTERÍSTICAS</t>
  </si>
  <si>
    <t>ENTRE 0% Y 5%</t>
  </si>
  <si>
    <t>ENTRE 6% Y 15%</t>
  </si>
  <si>
    <t>ENTRE 16% Y 49%</t>
  </si>
  <si>
    <t>ENTRE 40% Y 75%.</t>
  </si>
  <si>
    <t xml:space="preserve">MAYOR AL 75% </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</si>
  <si>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</si>
  <si>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</si>
  <si>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</si>
  <si>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</si>
  <si>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</si>
  <si>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</si>
  <si>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</si>
  <si>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</si>
  <si>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</si>
  <si>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</si>
  <si>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</si>
  <si>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</si>
  <si>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</si>
  <si>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</si>
  <si>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</si>
  <si>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</si>
  <si>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</si>
  <si>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</si>
  <si>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</si>
  <si>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</si>
  <si>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</si>
  <si>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</si>
  <si>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t>SR3,SR4,SR5,SR9</t>
  </si>
  <si>
    <t>SR6,SR7,SR17</t>
  </si>
  <si>
    <t>SR2,</t>
  </si>
  <si>
    <t>VALORACIÓN DE LOS RIESGOS INHERENTED DEL PROCESO</t>
  </si>
  <si>
    <t>No DE RIESGOS DEL PROCESO</t>
  </si>
  <si>
    <t>VALORACIÓN DE LOS RIESGOS RESIDUALES DEL PROCESO</t>
  </si>
  <si>
    <t>TOTAL RIESGOS</t>
  </si>
  <si>
    <t>TABLA 5 CATEGORIA DEL RIESGO</t>
  </si>
  <si>
    <t xml:space="preserve">Valoración del Riesgo </t>
  </si>
  <si>
    <t>Categoria</t>
  </si>
  <si>
    <t>ENTRE 2 Y 4</t>
  </si>
  <si>
    <t>IGUAL A 5</t>
  </si>
  <si>
    <t>ENTRE 6 Y 7</t>
  </si>
  <si>
    <t>MAYOR A 8</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</si>
  <si>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</si>
  <si>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</si>
  <si>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</si>
  <si>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</si>
  <si>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</si>
  <si>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</si>
  <si>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</si>
  <si>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</si>
  <si>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</si>
  <si>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</si>
  <si>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Dentro de los 8 días hábiles siguientes a la suscripción del contrato.</t>
  </si>
  <si>
    <t xml:space="preserve">En la etapa de planeación del proceso se incluye en los documentos previos la claúsula de Revocación de la póliza y/o no renovación y/o no prórroga.  
                                                     A través de la revisión 
del cumplimiento del 
plazo establecido por la 
Entidad para la 
revocatoria de las 
pólizas contratadas </t>
  </si>
  <si>
    <t>Dentro de la etapa de planeación deben quedar las sanciones y/o consecuencias por el incumplimiento del contrato. 
A través de a revisión 
del cumplimiento de 
todas y cada una de las 
obligaciones pactadas 
en el contrato.</t>
  </si>
  <si>
    <t>Cambios en el valor del contrato por cambios tributarios</t>
  </si>
  <si>
    <t>Cambios en el valor del contrato 
por cambios tributarios</t>
  </si>
  <si>
    <t xml:space="preserve">Desde la planeación y estructuración del 
proceso de 
contratación. </t>
  </si>
  <si>
    <t>Hasta la terminación del contrato</t>
  </si>
  <si>
    <t xml:space="preserve">Permanente  </t>
  </si>
  <si>
    <t>Entidad</t>
  </si>
  <si>
    <t>Contratista y Entidad</t>
  </si>
  <si>
    <t>Pérdida de competencia entre diferentes proveedores, lo cual limita la comparación de precios, calidad y condiciones que beneficien a la Entidad</t>
  </si>
  <si>
    <t>La Entidad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</si>
  <si>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La Entidad  acepta el riesgo porque el riesgo no puede ser evitado ni ser transferido o el costo de evitarlo o transferirlo es muy alto. En este caso se recomiendan medidas para reducir el riesgo o mitigar su impacto, así como el monitoreo</t>
  </si>
  <si>
    <t xml:space="preserve">MATRIZ DE RIESGOS
</t>
  </si>
  <si>
    <r>
      <rPr>
        <b/>
        <sz val="8"/>
        <rFont val="Arial"/>
        <family val="2"/>
      </rPr>
      <t>Evitar el Riesgo:</t>
    </r>
    <r>
      <rPr>
        <sz val="8"/>
        <rFont val="Arial"/>
        <family val="2"/>
      </rPr>
      <t xml:space="preserve"> Evaluar los objetivos y metas, con el fin de tener clara la necesidad de contratación la cual debe ser acorde con los requisitos, requerimientos y especificaciones del contrato en temas jurídicos, financieros y técnicos</t>
    </r>
  </si>
  <si>
    <r>
      <rPr>
        <b/>
        <sz val="8"/>
        <rFont val="Arial"/>
        <family val="2"/>
      </rPr>
      <t xml:space="preserve">Evitar el Riesgo: </t>
    </r>
    <r>
      <rPr>
        <sz val="8"/>
        <rFont val="Arial"/>
        <family val="2"/>
      </rPr>
      <t>Realizar un buen análisis del sector, con el fin de conocer las condiciones de las empresas que tengan una real capacidad de participar, permitiendo que la estructura del proceso se enmarque en las características de éstas.</t>
    </r>
  </si>
  <si>
    <r>
      <rPr>
        <b/>
        <sz val="8"/>
        <rFont val="Arial"/>
        <family val="2"/>
      </rPr>
      <t>Reducir la probabilidad de la ocurrencia:</t>
    </r>
    <r>
      <rPr>
        <sz val="8"/>
        <rFont val="Arial"/>
        <family val="2"/>
      </rPr>
      <t xml:space="preserve"> A través del estudio de mercado se garantiza que la información utilizada para establecer el precio del contrato, estará actualizada reflejando los cambios recientes en las condiciones del mercado.</t>
    </r>
  </si>
  <si>
    <r>
      <rPr>
        <b/>
        <sz val="8"/>
        <rFont val="Arial"/>
        <family val="2"/>
      </rPr>
      <t>Reducir la probabilidad de la ocurrencia:</t>
    </r>
    <r>
      <rPr>
        <sz val="8"/>
        <rFont val="Arial"/>
        <family val="2"/>
      </rPr>
      <t xml:space="preserve"> Los criterios habilitantes y de evaluación deben ser claros, objetivos y comunicados de manera transparente a todos los proponentes. Se debe permitir que las empresas interesadas realicen observaciones, las cuales deben ser analizadas en detalle.</t>
    </r>
  </si>
  <si>
    <r>
      <rPr>
        <b/>
        <sz val="8"/>
        <rFont val="Arial"/>
        <family val="2"/>
      </rPr>
      <t>Reducir la probabilidad de la ocurrencia:</t>
    </r>
    <r>
      <rPr>
        <sz val="8"/>
        <rFont val="Arial"/>
        <family val="2"/>
      </rPr>
      <t xml:space="preserve"> Un estudio de mercado está limitado en el tiempo, por lo que puede volverse obsoleto rápidamente si no se actualiza regularmente. Es así que en el estudio de mercado se debe utilizar diversas fuentes de datos, considerar escenarios futuros y mantenerse informado sobre los cambios en el entorno empresarial</t>
    </r>
  </si>
  <si>
    <r>
      <rPr>
        <b/>
        <sz val="8"/>
        <rFont val="Arial"/>
        <family val="2"/>
      </rPr>
      <t>Reducir la probabilidad de la ocurrencia:</t>
    </r>
    <r>
      <rPr>
        <sz val="8"/>
        <rFont val="Arial"/>
        <family val="2"/>
      </rPr>
      <t xml:space="preserve"> Realizar un análisis detallado de los factores que podrían afectar la participación de los oferentes, garantizar condiciones justas y transparentes, y promover la publicidad efectiva del proceso de contratación. Además, recopilar retroalimentación de los participantes y ajustar los procesos en consecuencia.</t>
    </r>
  </si>
  <si>
    <r>
      <rPr>
        <b/>
        <sz val="8"/>
        <rFont val="Arial"/>
        <family val="2"/>
      </rPr>
      <t>Evitar el Riesgo:</t>
    </r>
    <r>
      <rPr>
        <sz val="8"/>
        <rFont val="Arial"/>
        <family val="2"/>
      </rPr>
      <t xml:space="preserve"> Estructuración de los pliegos garantizando que sean objetivos, claros, precisos, con el fin de garantizar que los interesados tengan reglas claras procurando no incurrir en interpretaciones o en errores.</t>
    </r>
  </si>
  <si>
    <r>
      <rPr>
        <b/>
        <sz val="8"/>
        <rFont val="Arial"/>
        <family val="2"/>
      </rPr>
      <t>Reducir la probabilidad de la ocurrencia</t>
    </r>
    <r>
      <rPr>
        <sz val="8"/>
        <rFont val="Arial"/>
        <family val="2"/>
      </rPr>
      <t>: Procurar que la estructura de los documenrtos del proceso se encuentre ajustada a la realidad, permitiendo la mayor participación de empresas que tengan una real capacidad de hacerlo.</t>
    </r>
  </si>
  <si>
    <r>
      <rPr>
        <b/>
        <sz val="8"/>
        <rFont val="Arial"/>
        <family val="2"/>
      </rPr>
      <t>Aceptar el Riesgo:</t>
    </r>
    <r>
      <rPr>
        <sz val="8"/>
        <rFont val="Arial"/>
        <family val="2"/>
      </rPr>
      <t xml:space="preserve"> Capacitar a los empleados involucrados en el proceso de contratación sobre los riesgos de colusión y la importancia de mantener la integridad del proceso. Así mismo desarrollar criterios de evaluación objetivos y claros para seleccionar a los proveedores</t>
    </r>
  </si>
  <si>
    <r>
      <rPr>
        <b/>
        <sz val="8"/>
        <rFont val="Arial"/>
        <family val="2"/>
      </rPr>
      <t>Aceptar el Riesgo:</t>
    </r>
    <r>
      <rPr>
        <sz val="8"/>
        <rFont val="Arial"/>
        <family val="2"/>
      </rPr>
      <t xml:space="preserve"> Requerir al proponente y solicitarle las explicaciones del valor ofertado, con el fin de establecer si es posible adjudicar el contrato</t>
    </r>
  </si>
  <si>
    <r>
      <rPr>
        <b/>
        <sz val="8"/>
        <rFont val="Arial"/>
        <family val="2"/>
      </rPr>
      <t>Reducir la probabilidad de la ocurrencia:</t>
    </r>
    <r>
      <rPr>
        <sz val="8"/>
        <rFont val="Arial"/>
        <family val="2"/>
      </rPr>
      <t xml:space="preserve"> Establecer claramente en los documentos del proceso de contratación, las sanciones y consecuencias a las que se vería expuesto el adjudicatario por la no expedición de las pólizas</t>
    </r>
  </si>
  <si>
    <r>
      <rPr>
        <b/>
        <sz val="8"/>
        <rFont val="Arial"/>
        <family val="2"/>
      </rPr>
      <t>Reducir la probabilidad de la ocurrencia:</t>
    </r>
    <r>
      <rPr>
        <sz val="8"/>
        <rFont val="Arial"/>
        <family val="2"/>
      </rPr>
      <t xml:space="preserve"> Establecer claramente en el Pliego de 
Condiciones, los requisitos de legalización y el término para su cumplimiento por parte del contratista</t>
    </r>
  </si>
  <si>
    <r>
      <rPr>
        <b/>
        <sz val="8"/>
        <rFont val="Arial"/>
        <family val="2"/>
      </rPr>
      <t xml:space="preserve">Transferir el Riesgo: </t>
    </r>
    <r>
      <rPr>
        <sz val="8"/>
        <rFont val="Arial"/>
        <family val="2"/>
      </rPr>
      <t>Requerir dentro del proceso una garantía de seriedad de la oferta o cualquier mecanismo de cobertura, con el fin que asuma las consecuencias de la materialización del Riesgo</t>
    </r>
  </si>
  <si>
    <r>
      <rPr>
        <b/>
        <sz val="8"/>
        <rFont val="Arial"/>
        <family val="2"/>
      </rPr>
      <t>Transferir el Riesgo:</t>
    </r>
    <r>
      <rPr>
        <sz val="8"/>
        <rFont val="Arial"/>
        <family val="2"/>
      </rPr>
      <t xml:space="preserve"> Requerir dentro del proceso una garantía de seriedad de la oferta o cualquier mecanismo de cobertura, con el fin que asuma las consecuencias de la materialización del Riesgo</t>
    </r>
  </si>
  <si>
    <r>
      <rPr>
        <b/>
        <sz val="8"/>
        <rFont val="Arial"/>
        <family val="2"/>
      </rPr>
      <t>Reducir la probabilidad de la ocurrencia:</t>
    </r>
    <r>
      <rPr>
        <sz val="8"/>
        <rFont val="Arial"/>
        <family val="2"/>
      </rPr>
      <t xml:space="preserve"> Verificar que el contratista utilice la información dada por la Entidad de manera correcta</t>
    </r>
  </si>
  <si>
    <r>
      <rPr>
        <b/>
        <sz val="10"/>
        <rFont val="Calibri"/>
        <family val="2"/>
        <scheme val="minor"/>
      </rPr>
      <t xml:space="preserve">RARO  </t>
    </r>
    <r>
      <rPr>
        <sz val="10"/>
        <rFont val="Calibri"/>
        <family val="2"/>
        <scheme val="minor"/>
      </rPr>
      <t>(Puede ocurrir excepcionalmente)</t>
    </r>
  </si>
  <si>
    <r>
      <t xml:space="preserve">Practicamente imposible de que ocurra en el contrato. </t>
    </r>
    <r>
      <rPr>
        <sz val="10"/>
        <rFont val="Calibri"/>
        <family val="2"/>
        <scheme val="minor"/>
      </rPr>
      <t>Ocurrió en al menos un contrato o proceso de características similares en los últimos 5 años o más.</t>
    </r>
  </si>
  <si>
    <r>
      <rPr>
        <b/>
        <sz val="10"/>
        <rFont val="Calibri"/>
        <family val="2"/>
        <scheme val="minor"/>
      </rPr>
      <t xml:space="preserve">IMPROBABLE </t>
    </r>
    <r>
      <rPr>
        <sz val="10"/>
        <rFont val="Calibri"/>
        <family val="2"/>
        <scheme val="minor"/>
      </rPr>
      <t>(Puede ocurrir ocasionalmente)</t>
    </r>
  </si>
  <si>
    <r>
      <t xml:space="preserve">Poco probable que ocurra en el contrato. </t>
    </r>
    <r>
      <rPr>
        <sz val="10"/>
        <rFont val="Calibri"/>
        <family val="2"/>
        <scheme val="minor"/>
      </rPr>
      <t>Ocurrió en al menos un contrato o proceso de características similares en los últimos 4 años.</t>
    </r>
  </si>
  <si>
    <r>
      <t xml:space="preserve">POSIBLE  </t>
    </r>
    <r>
      <rPr>
        <sz val="10"/>
        <color theme="1"/>
        <rFont val="Calibri"/>
        <family val="2"/>
        <scheme val="minor"/>
      </rPr>
      <t>(Puede Ocurrir en cualquier momento futuro)</t>
    </r>
  </si>
  <si>
    <r>
      <rPr>
        <b/>
        <sz val="10"/>
        <color theme="1"/>
        <rFont val="Calibri"/>
        <family val="2"/>
        <scheme val="minor"/>
      </rPr>
      <t>Es posible que ocurra en el contrato.</t>
    </r>
    <r>
      <rPr>
        <sz val="10"/>
        <color theme="1"/>
        <rFont val="Calibri"/>
        <family val="2"/>
        <scheme val="minor"/>
      </rPr>
      <t xml:space="preserve"> Ha ocurrido en al menos un contrato o proceso de características similares en los últimos 3 años.</t>
    </r>
  </si>
  <si>
    <r>
      <t xml:space="preserve">PROBABLE  </t>
    </r>
    <r>
      <rPr>
        <sz val="10"/>
        <color theme="1"/>
        <rFont val="Calibri"/>
        <family val="2"/>
        <scheme val="minor"/>
      </rPr>
      <t>(Probablemente va a ocurrir)</t>
    </r>
  </si>
  <si>
    <r>
      <rPr>
        <b/>
        <sz val="10"/>
        <color theme="1"/>
        <rFont val="Calibri"/>
        <family val="2"/>
        <scheme val="minor"/>
      </rPr>
      <t>Muy posible que ocurra en el contrato.</t>
    </r>
    <r>
      <rPr>
        <sz val="10"/>
        <color theme="1"/>
        <rFont val="Calibri"/>
        <family val="2"/>
        <scheme val="minor"/>
      </rPr>
      <t xml:space="preserve"> Ha ocurrido en al menos en un contrato o proceso de características similares en los últimos 2 años</t>
    </r>
  </si>
  <si>
    <r>
      <t xml:space="preserve">CASI CIERTO </t>
    </r>
    <r>
      <rPr>
        <sz val="10"/>
        <color theme="1"/>
        <rFont val="Calibri"/>
        <family val="2"/>
        <scheme val="minor"/>
      </rPr>
      <t>(Ocurre en la mayoría de circustancias)</t>
    </r>
  </si>
  <si>
    <r>
      <rPr>
        <b/>
        <sz val="10"/>
        <color theme="1"/>
        <rFont val="Calibri"/>
        <family val="2"/>
        <scheme val="minor"/>
      </rPr>
      <t xml:space="preserve"> Ocurrirá con alto nivel de certeza. </t>
    </r>
    <r>
      <rPr>
        <sz val="10"/>
        <color theme="1"/>
        <rFont val="Calibri"/>
        <family val="2"/>
        <scheme val="minor"/>
      </rPr>
      <t>Ha ocurrido en al menos un contrato o proceso de características similares en el último año.</t>
    </r>
  </si>
  <si>
    <t>Oficina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</si>
</sst>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Red]\(&quot;$&quot;\ #,##0\)"/>
    <numFmt numFmtId="165" formatCode="_(&quot;$&quot;\ * #,##0.00_);_(&quot;$&quot;\ * \(#,##0.00\);_(&quot;$&quot;\ * &quot;-&quot;??_);_(@_)"/>
    <numFmt numFmtId="166" formatCode="&quot;$&quot;#,##0.00"/>
  </numFmts>
  <fonts count="33" x14ac:knownFonts="1">
    <font>
      <sz val="11"/>
      <color theme="1"/>
      <name val="Calibri"/>
      <family val="2"/>
      <scheme val="minor"/>
    </font>
    <font>
      <sz val="12"/>
      <color theme="1"/>
      <name val="Calibri"/>
      <family val="2"/>
      <scheme val="minor"/>
    </font>
    <font>
      <sz val="14"/>
      <color theme="1"/>
      <name val="Calibri"/>
      <family val="2"/>
      <scheme val="minor"/>
    </font>
    <font>
      <sz val="11"/>
      <name val="Calibri"/>
      <family val="2"/>
      <scheme val="minor"/>
    </font>
    <font>
      <b/>
      <sz val="14"/>
      <color theme="1"/>
      <name val="Calibri"/>
      <family val="2"/>
      <scheme val="minor"/>
    </font>
    <font>
      <b/>
      <sz val="12"/>
      <color theme="0"/>
      <name val="Calibri"/>
      <family val="2"/>
      <scheme val="minor"/>
    </font>
    <font>
      <b/>
      <sz val="14"/>
      <color theme="0"/>
      <name val="Calibri"/>
      <family val="2"/>
      <scheme val="minor"/>
    </font>
    <font>
      <b/>
      <sz val="14"/>
      <name val="Calibri"/>
      <family val="2"/>
      <scheme val="minor"/>
    </font>
    <font>
      <sz val="14"/>
      <name val="Calibri"/>
      <family val="2"/>
      <scheme val="minor"/>
    </font>
    <font>
      <sz val="11"/>
      <color theme="1"/>
      <name val="Calibri"/>
      <family val="2"/>
      <scheme val="min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sz val="10"/>
      <color rgb="FF000000"/>
      <name val="Arial Narrow"/>
      <family val="2"/>
    </font>
    <font>
      <b/>
      <sz val="10"/>
      <color theme="1"/>
      <name val="Arial Narrow"/>
      <family val="2"/>
    </font>
    <font>
      <sz val="8"/>
      <name val="Calibri"/>
      <family val="2"/>
      <scheme val="minor"/>
    </font>
    <font>
      <sz val="14"/>
      <color theme="0"/>
      <name val="Calibri"/>
      <family val="2"/>
      <scheme val="minor"/>
    </font>
    <font>
      <b/>
      <sz val="16"/>
      <color theme="1"/>
      <name val="Calibri"/>
      <family val="2"/>
      <scheme val="minor"/>
    </font>
    <font>
      <b/>
      <sz val="16"/>
      <name val="Calibri"/>
      <family val="2"/>
      <scheme val="minor"/>
    </font>
    <font>
      <b/>
      <sz val="8"/>
      <color theme="1"/>
      <name val="Arial"/>
      <family val="2"/>
    </font>
    <font>
      <sz val="8"/>
      <name val="Arial"/>
      <family val="2"/>
    </font>
    <font>
      <b/>
      <sz val="8"/>
      <color theme="0"/>
      <name val="Arial"/>
      <family val="2"/>
    </font>
    <font>
      <b/>
      <sz val="8"/>
      <name val="Arial"/>
      <family val="2"/>
    </font>
    <font>
      <sz val="8"/>
      <color theme="1"/>
      <name val="Arial"/>
      <family val="2"/>
    </font>
    <font>
      <sz val="10"/>
      <color theme="1"/>
      <name val="Calibri"/>
      <family val="2"/>
      <scheme val="minor"/>
    </font>
    <font>
      <b/>
      <sz val="10"/>
      <color theme="1"/>
      <name val="Calibri"/>
      <family val="2"/>
      <scheme val="minor"/>
    </font>
    <font>
      <b/>
      <sz val="10"/>
      <color theme="0"/>
      <name val="Calibri"/>
      <family val="2"/>
      <scheme val="minor"/>
    </font>
    <font>
      <sz val="10"/>
      <name val="Calibri"/>
      <family val="2"/>
      <scheme val="minor"/>
    </font>
    <font>
      <b/>
      <sz val="10"/>
      <name val="Calibri"/>
      <family val="2"/>
      <scheme val="minor"/>
    </font>
    <font>
      <b/>
      <sz val="10"/>
      <color rgb="FF000000"/>
      <name val="Calibri"/>
      <family val="2"/>
      <scheme val="minor"/>
    </font>
    <font>
      <b/>
      <sz val="10"/>
      <color theme="1"/>
      <name val="Arial"/>
      <family val="2"/>
    </font>
  </fonts>
  <fills count="14">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FC000"/>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3" tint="0.79998168889431442"/>
        <bgColor indexed="64"/>
      </patternFill>
    </fill>
    <fill>
      <patternFill patternType="solid">
        <fgColor theme="9" tint="0.59996337778862885"/>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thin">
        <color theme="0"/>
      </left>
      <right style="thin">
        <color theme="0"/>
      </right>
      <top style="thin">
        <color theme="0"/>
      </top>
      <bottom style="thin">
        <color theme="0"/>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theme="3" tint="-0.249977111117893"/>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medium">
        <color indexed="64"/>
      </bottom>
      <diagonal/>
    </border>
    <border>
      <left style="thin">
        <color theme="0"/>
      </left>
      <right/>
      <top/>
      <bottom style="thin">
        <color theme="0"/>
      </bottom>
      <diagonal/>
    </border>
    <border>
      <left style="thin">
        <color indexed="64"/>
      </left>
      <right style="thin">
        <color indexed="64"/>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9" tint="-0.24994659260841701"/>
      </top>
      <bottom style="thin">
        <color theme="9" tint="-0.24994659260841701"/>
      </bottom>
      <diagonal/>
    </border>
    <border>
      <left/>
      <right/>
      <top/>
      <bottom style="thin">
        <color theme="7"/>
      </bottom>
      <diagonal/>
    </border>
    <border>
      <left style="thin">
        <color theme="3" tint="-0.249977111117893"/>
      </left>
      <right/>
      <top style="thin">
        <color theme="3" tint="-0.249977111117893"/>
      </top>
      <bottom style="medium">
        <color indexed="64"/>
      </bottom>
      <diagonal/>
    </border>
    <border>
      <left/>
      <right/>
      <top style="thin">
        <color theme="3" tint="-0.249977111117893"/>
      </top>
      <bottom style="medium">
        <color indexed="64"/>
      </bottom>
      <diagonal/>
    </border>
    <border>
      <left/>
      <right style="thin">
        <color theme="3" tint="-0.249977111117893"/>
      </right>
      <top style="thin">
        <color theme="3" tint="-0.249977111117893"/>
      </top>
      <bottom style="medium">
        <color indexed="64"/>
      </bottom>
      <diagonal/>
    </border>
    <border>
      <left style="medium">
        <color indexed="64"/>
      </left>
      <right style="thin">
        <color theme="3" tint="-0.249977111117893"/>
      </right>
      <top style="medium">
        <color indexed="64"/>
      </top>
      <bottom style="medium">
        <color indexed="64"/>
      </bottom>
      <diagonal/>
    </border>
    <border>
      <left style="thin">
        <color theme="3" tint="-0.249977111117893"/>
      </left>
      <right style="thin">
        <color theme="3" tint="-0.249977111117893"/>
      </right>
      <top style="medium">
        <color indexed="64"/>
      </top>
      <bottom style="medium">
        <color indexed="64"/>
      </bottom>
      <diagonal/>
    </border>
    <border>
      <left style="thin">
        <color theme="3" tint="-0.249977111117893"/>
      </left>
      <right style="medium">
        <color indexed="64"/>
      </right>
      <top style="medium">
        <color indexed="64"/>
      </top>
      <bottom style="medium">
        <color indexed="64"/>
      </bottom>
      <diagonal/>
    </border>
    <border>
      <left style="thin">
        <color theme="3" tint="-0.249977111117893"/>
      </left>
      <right style="medium">
        <color indexed="64"/>
      </right>
      <top/>
      <bottom style="medium">
        <color indexed="64"/>
      </bottom>
      <diagonal/>
    </border>
    <border>
      <left/>
      <right style="medium">
        <color indexed="64"/>
      </right>
      <top style="thin">
        <color theme="3" tint="-0.249977111117893"/>
      </top>
      <bottom style="thin">
        <color theme="3" tint="-0.249977111117893"/>
      </bottom>
      <diagonal/>
    </border>
    <border>
      <left/>
      <right style="thin">
        <color theme="0"/>
      </right>
      <top/>
      <bottom style="thin">
        <color theme="0"/>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theme="3" tint="-0.249977111117893"/>
      </bottom>
      <diagonal/>
    </border>
    <border>
      <left style="thin">
        <color theme="3" tint="-0.249977111117893"/>
      </left>
      <right style="thin">
        <color theme="3" tint="-0.249977111117893"/>
      </right>
      <top/>
      <bottom style="medium">
        <color indexed="64"/>
      </bottom>
      <diagonal/>
    </border>
    <border>
      <left style="medium">
        <color indexed="64"/>
      </left>
      <right style="thin">
        <color theme="3" tint="-0.249977111117893"/>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theme="0"/>
      </bottom>
      <diagonal/>
    </border>
    <border>
      <left style="medium">
        <color indexed="64"/>
      </left>
      <right style="medium">
        <color indexed="64"/>
      </right>
      <top style="thin">
        <color theme="0"/>
      </top>
      <bottom style="medium">
        <color indexed="64"/>
      </bottom>
      <diagonal/>
    </border>
    <border>
      <left style="medium">
        <color indexed="64"/>
      </left>
      <right style="medium">
        <color indexed="64"/>
      </right>
      <top style="medium">
        <color indexed="64"/>
      </top>
      <bottom/>
      <diagonal/>
    </border>
  </borders>
  <cellStyleXfs count="8">
    <xf numFmtId="0" fontId="0" fillId="0" borderId="0"/>
    <xf numFmtId="165" fontId="9" fillId="0" borderId="0" applyFont="0" applyFill="0" applyBorder="0" applyAlignment="0" applyProtection="0"/>
    <xf numFmtId="0" fontId="10" fillId="9" borderId="20" applyNumberFormat="0" applyProtection="0">
      <alignment horizontal="left" vertical="center"/>
    </xf>
    <xf numFmtId="0" fontId="11" fillId="0" borderId="0" applyNumberFormat="0" applyFill="0" applyBorder="0" applyProtection="0">
      <alignment horizontal="left" vertical="center"/>
    </xf>
    <xf numFmtId="0" fontId="12" fillId="0" borderId="0" applyFill="0" applyBorder="0" applyProtection="0">
      <alignment horizontal="left"/>
    </xf>
    <xf numFmtId="9" fontId="13" fillId="0" borderId="0" applyFill="0" applyBorder="0" applyProtection="0">
      <alignment horizontal="center" vertical="center"/>
    </xf>
    <xf numFmtId="0" fontId="14" fillId="0" borderId="0" applyFill="0" applyBorder="0" applyProtection="0">
      <alignment horizontal="center"/>
    </xf>
    <xf numFmtId="3" fontId="14" fillId="0" borderId="21" applyFill="0" applyProtection="0">
      <alignment horizontal="center"/>
    </xf>
  </cellStyleXfs>
  <cellXfs count="146">
    <xf numFmtId="0" fontId="0" fillId="0" borderId="0" xfId="0"/>
    <xf numFmtId="0" fontId="0" fillId="0" borderId="0" xfId="0" applyAlignment="1">
      <alignment horizontal="center"/>
    </xf>
    <xf numFmtId="0" fontId="4" fillId="3" borderId="1" xfId="0" applyFont="1" applyFill="1" applyBorder="1" applyAlignment="1">
      <alignment horizontal="center" vertical="center"/>
    </xf>
    <xf numFmtId="0" fontId="5" fillId="2" borderId="1" xfId="0" applyFont="1" applyFill="1" applyBorder="1" applyAlignment="1">
      <alignment horizontal="center"/>
    </xf>
    <xf numFmtId="0" fontId="3"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8" fillId="3" borderId="1" xfId="0" applyFont="1" applyFill="1" applyBorder="1" applyAlignment="1">
      <alignment horizontal="center" vertical="center"/>
    </xf>
    <xf numFmtId="0" fontId="6" fillId="2" borderId="1" xfId="0" applyFont="1" applyFill="1" applyBorder="1" applyAlignment="1">
      <alignment horizontal="center" vertical="center"/>
    </xf>
    <xf numFmtId="164" fontId="15" fillId="0" borderId="0" xfId="0" applyNumberFormat="1" applyFont="1"/>
    <xf numFmtId="3" fontId="16" fillId="0" borderId="0" xfId="0" applyNumberFormat="1" applyFont="1"/>
    <xf numFmtId="0" fontId="4" fillId="7"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1" fillId="3" borderId="1" xfId="0" applyFont="1" applyFill="1" applyBorder="1" applyAlignment="1">
      <alignment horizontal="left" vertical="center" wrapText="1"/>
    </xf>
    <xf numFmtId="0" fontId="2" fillId="10" borderId="3" xfId="0" applyFont="1" applyFill="1" applyBorder="1" applyAlignment="1">
      <alignment horizontal="center" vertical="center"/>
    </xf>
    <xf numFmtId="0" fontId="2" fillId="5" borderId="1" xfId="0" applyFont="1" applyFill="1" applyBorder="1" applyAlignment="1">
      <alignment horizontal="center" vertical="center"/>
    </xf>
    <xf numFmtId="0" fontId="2" fillId="7" borderId="3" xfId="0" applyFont="1" applyFill="1" applyBorder="1" applyAlignment="1">
      <alignment horizontal="center" vertical="center"/>
    </xf>
    <xf numFmtId="0" fontId="8" fillId="11" borderId="1" xfId="0" applyFont="1" applyFill="1" applyBorder="1" applyAlignment="1">
      <alignment horizontal="center" vertical="center"/>
    </xf>
    <xf numFmtId="0" fontId="2" fillId="11" borderId="3" xfId="0" applyFont="1" applyFill="1" applyBorder="1" applyAlignment="1">
      <alignment horizontal="center" vertical="center"/>
    </xf>
    <xf numFmtId="0" fontId="6" fillId="2" borderId="1" xfId="0" applyFont="1" applyFill="1" applyBorder="1" applyAlignment="1">
      <alignment horizontal="center" vertical="center" wrapText="1"/>
    </xf>
    <xf numFmtId="0" fontId="18" fillId="2" borderId="1" xfId="0" applyFont="1" applyFill="1" applyBorder="1" applyAlignment="1">
      <alignment horizontal="center" vertical="center"/>
    </xf>
    <xf numFmtId="0" fontId="18" fillId="2" borderId="3" xfId="0" applyFont="1" applyFill="1" applyBorder="1" applyAlignment="1">
      <alignment horizontal="center" vertical="center"/>
    </xf>
    <xf numFmtId="0" fontId="19" fillId="10" borderId="3" xfId="0" applyFont="1" applyFill="1" applyBorder="1" applyAlignment="1">
      <alignment horizontal="center" vertical="center"/>
    </xf>
    <xf numFmtId="0" fontId="19" fillId="10" borderId="4" xfId="0" applyFont="1" applyFill="1" applyBorder="1" applyAlignment="1">
      <alignment vertical="center"/>
    </xf>
    <xf numFmtId="0" fontId="19" fillId="5" borderId="1" xfId="0" applyFont="1" applyFill="1" applyBorder="1" applyAlignment="1">
      <alignment horizontal="center" vertical="center"/>
    </xf>
    <xf numFmtId="0" fontId="20" fillId="7" borderId="3" xfId="0" applyFont="1" applyFill="1" applyBorder="1" applyAlignment="1">
      <alignment horizontal="center" vertical="center"/>
    </xf>
    <xf numFmtId="0" fontId="19" fillId="7" borderId="3" xfId="0" applyFont="1" applyFill="1" applyBorder="1" applyAlignment="1">
      <alignment horizontal="center" vertical="center"/>
    </xf>
    <xf numFmtId="0" fontId="20" fillId="11" borderId="3" xfId="0" applyFont="1" applyFill="1" applyBorder="1" applyAlignment="1">
      <alignment horizontal="center" vertical="center"/>
    </xf>
    <xf numFmtId="0" fontId="19" fillId="11" borderId="3" xfId="0" applyFont="1" applyFill="1" applyBorder="1" applyAlignment="1">
      <alignment horizontal="center" vertical="center"/>
    </xf>
    <xf numFmtId="0" fontId="22" fillId="0" borderId="0" xfId="0" applyFont="1"/>
    <xf numFmtId="0" fontId="22" fillId="0" borderId="0" xfId="0" applyFont="1" applyAlignment="1">
      <alignment horizontal="center" vertical="center" textRotation="90" wrapText="1"/>
    </xf>
    <xf numFmtId="0" fontId="22" fillId="3" borderId="9" xfId="0" applyFont="1" applyFill="1" applyBorder="1" applyAlignment="1">
      <alignment horizontal="center" vertical="center" textRotation="90" wrapText="1"/>
    </xf>
    <xf numFmtId="0" fontId="22" fillId="3" borderId="10" xfId="0" applyFont="1" applyFill="1" applyBorder="1" applyAlignment="1">
      <alignment horizontal="center" vertical="center" textRotation="90" wrapText="1"/>
    </xf>
    <xf numFmtId="1" fontId="25" fillId="3" borderId="10" xfId="0" applyNumberFormat="1" applyFont="1" applyFill="1" applyBorder="1" applyAlignment="1">
      <alignment horizontal="center" vertical="center" textRotation="90" wrapText="1"/>
    </xf>
    <xf numFmtId="0" fontId="25" fillId="3" borderId="10" xfId="0" applyFont="1" applyFill="1" applyBorder="1" applyAlignment="1">
      <alignment horizontal="center" vertical="center" textRotation="90" wrapText="1"/>
    </xf>
    <xf numFmtId="0" fontId="25" fillId="3" borderId="11" xfId="0" applyFont="1" applyFill="1" applyBorder="1" applyAlignment="1">
      <alignment horizontal="center" vertical="center" textRotation="90" wrapText="1"/>
    </xf>
    <xf numFmtId="0" fontId="22" fillId="3" borderId="9" xfId="0" applyFont="1" applyFill="1" applyBorder="1" applyAlignment="1">
      <alignment horizontal="center" vertical="center" wrapText="1"/>
    </xf>
    <xf numFmtId="0" fontId="22" fillId="3" borderId="11" xfId="0" applyFont="1" applyFill="1" applyBorder="1" applyAlignment="1">
      <alignment horizontal="center" vertical="center" wrapText="1"/>
    </xf>
    <xf numFmtId="0" fontId="22" fillId="0" borderId="0" xfId="0" applyFont="1" applyAlignment="1">
      <alignment horizontal="center" vertical="center" wrapText="1"/>
    </xf>
    <xf numFmtId="0" fontId="22" fillId="0" borderId="25" xfId="0" applyFont="1" applyBorder="1" applyAlignment="1">
      <alignment horizontal="center" vertical="center" wrapText="1"/>
    </xf>
    <xf numFmtId="0" fontId="22" fillId="0" borderId="26" xfId="0" applyFont="1" applyBorder="1" applyAlignment="1">
      <alignment horizontal="center" vertical="center" textRotation="90" wrapText="1"/>
    </xf>
    <xf numFmtId="0" fontId="22" fillId="3" borderId="26" xfId="0" applyFont="1" applyFill="1" applyBorder="1" applyAlignment="1">
      <alignment horizontal="center" vertical="center" textRotation="90" wrapText="1"/>
    </xf>
    <xf numFmtId="0" fontId="22" fillId="0" borderId="27" xfId="0" applyFont="1" applyBorder="1" applyAlignment="1">
      <alignment horizontal="center" vertical="center" textRotation="90" wrapText="1"/>
    </xf>
    <xf numFmtId="0" fontId="22" fillId="6" borderId="31" xfId="0" applyFont="1" applyFill="1" applyBorder="1" applyAlignment="1">
      <alignment horizontal="left" vertical="center" wrapText="1"/>
    </xf>
    <xf numFmtId="0" fontId="22" fillId="8" borderId="31" xfId="0" applyFont="1" applyFill="1" applyBorder="1" applyAlignment="1">
      <alignment horizontal="left" vertical="center" wrapText="1"/>
    </xf>
    <xf numFmtId="0" fontId="22" fillId="0" borderId="31" xfId="0" applyFont="1" applyBorder="1" applyAlignment="1">
      <alignment horizontal="center" vertical="center" wrapText="1"/>
    </xf>
    <xf numFmtId="1" fontId="22" fillId="0" borderId="31" xfId="0" applyNumberFormat="1" applyFont="1" applyBorder="1" applyAlignment="1">
      <alignment horizontal="center" vertical="center" wrapText="1"/>
    </xf>
    <xf numFmtId="0" fontId="22" fillId="0" borderId="31" xfId="0" applyFont="1" applyBorder="1" applyAlignment="1">
      <alignment horizontal="center" vertical="center" textRotation="90" wrapText="1"/>
    </xf>
    <xf numFmtId="0" fontId="22" fillId="0" borderId="31" xfId="0" applyFont="1" applyBorder="1" applyAlignment="1">
      <alignment horizontal="left" vertical="center" wrapText="1"/>
    </xf>
    <xf numFmtId="0" fontId="22" fillId="0" borderId="26" xfId="0" applyFont="1" applyBorder="1" applyAlignment="1">
      <alignment horizontal="center" vertical="center" wrapText="1"/>
    </xf>
    <xf numFmtId="1" fontId="22" fillId="0" borderId="26" xfId="0" applyNumberFormat="1" applyFont="1" applyBorder="1" applyAlignment="1">
      <alignment horizontal="center" vertical="center" wrapText="1"/>
    </xf>
    <xf numFmtId="0" fontId="22" fillId="0" borderId="27" xfId="0" applyFont="1" applyBorder="1" applyAlignment="1">
      <alignment horizontal="center" vertical="center" wrapText="1"/>
    </xf>
    <xf numFmtId="0" fontId="22" fillId="0" borderId="25" xfId="0" applyFont="1" applyBorder="1" applyAlignment="1">
      <alignment horizontal="left" vertical="center" wrapText="1"/>
    </xf>
    <xf numFmtId="0" fontId="22" fillId="13" borderId="26" xfId="0" applyFont="1" applyFill="1" applyBorder="1" applyAlignment="1">
      <alignment horizontal="center" vertical="center" textRotation="90" wrapText="1"/>
    </xf>
    <xf numFmtId="0" fontId="22" fillId="12" borderId="31" xfId="0" applyFont="1" applyFill="1" applyBorder="1" applyAlignment="1">
      <alignment horizontal="left" vertical="center" wrapText="1"/>
    </xf>
    <xf numFmtId="0" fontId="22" fillId="0" borderId="2" xfId="0" applyFont="1" applyBorder="1" applyAlignment="1">
      <alignment horizontal="center" vertical="center" textRotation="90" wrapText="1"/>
    </xf>
    <xf numFmtId="0" fontId="22" fillId="13" borderId="2" xfId="0" applyFont="1" applyFill="1" applyBorder="1" applyAlignment="1">
      <alignment horizontal="center" vertical="center" textRotation="90" wrapText="1"/>
    </xf>
    <xf numFmtId="0" fontId="22" fillId="0" borderId="13" xfId="0" applyFont="1" applyBorder="1" applyAlignment="1">
      <alignment horizontal="center" vertical="center" textRotation="90" wrapText="1"/>
    </xf>
    <xf numFmtId="0" fontId="22" fillId="0" borderId="29" xfId="0" applyFont="1" applyBorder="1" applyAlignment="1">
      <alignment horizontal="center" vertical="center" textRotation="90" wrapText="1"/>
    </xf>
    <xf numFmtId="0" fontId="22" fillId="0" borderId="32" xfId="0" applyFont="1" applyBorder="1" applyAlignment="1">
      <alignment horizontal="left"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33" xfId="0" applyFont="1" applyBorder="1" applyAlignment="1">
      <alignment horizontal="center" vertical="center" textRotation="90" wrapText="1"/>
    </xf>
    <xf numFmtId="0" fontId="22" fillId="13" borderId="33" xfId="0" applyFont="1" applyFill="1" applyBorder="1" applyAlignment="1">
      <alignment horizontal="center" vertical="center" textRotation="90" wrapText="1"/>
    </xf>
    <xf numFmtId="0" fontId="22" fillId="0" borderId="28" xfId="0" applyFont="1" applyBorder="1" applyAlignment="1">
      <alignment horizontal="center" vertical="center" textRotation="90" wrapText="1"/>
    </xf>
    <xf numFmtId="0" fontId="22" fillId="6" borderId="35" xfId="0" applyFont="1" applyFill="1" applyBorder="1" applyAlignment="1">
      <alignment horizontal="left" vertical="center" wrapText="1"/>
    </xf>
    <xf numFmtId="0" fontId="22" fillId="8" borderId="35" xfId="0" applyFont="1" applyFill="1" applyBorder="1" applyAlignment="1">
      <alignment horizontal="left" vertical="center" wrapText="1"/>
    </xf>
    <xf numFmtId="0" fontId="22" fillId="0" borderId="35" xfId="0" applyFont="1" applyBorder="1" applyAlignment="1">
      <alignment horizontal="center" vertical="center" wrapText="1"/>
    </xf>
    <xf numFmtId="0" fontId="22" fillId="0" borderId="35" xfId="0" applyFont="1" applyBorder="1" applyAlignment="1">
      <alignment horizontal="center" vertical="center" textRotation="90" wrapText="1"/>
    </xf>
    <xf numFmtId="0" fontId="22" fillId="0" borderId="35" xfId="0" applyFont="1" applyBorder="1" applyAlignment="1">
      <alignment horizontal="left" vertical="center" wrapText="1"/>
    </xf>
    <xf numFmtId="0" fontId="22" fillId="0" borderId="34"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4" xfId="0" applyFont="1" applyBorder="1" applyAlignment="1">
      <alignment horizontal="left" vertical="center" wrapText="1"/>
    </xf>
    <xf numFmtId="0" fontId="22" fillId="0" borderId="14" xfId="0" applyFont="1" applyBorder="1" applyAlignment="1">
      <alignment horizontal="center" vertical="center" wrapText="1"/>
    </xf>
    <xf numFmtId="0" fontId="22" fillId="0" borderId="0" xfId="0" applyFont="1" applyAlignment="1">
      <alignment horizontal="center"/>
    </xf>
    <xf numFmtId="1" fontId="22" fillId="0" borderId="0" xfId="0" applyNumberFormat="1" applyFont="1"/>
    <xf numFmtId="0" fontId="22" fillId="0" borderId="0" xfId="0" applyFont="1" applyAlignment="1">
      <alignment wrapText="1"/>
    </xf>
    <xf numFmtId="0" fontId="22" fillId="0" borderId="0" xfId="0" applyFont="1" applyAlignment="1">
      <alignment textRotation="90"/>
    </xf>
    <xf numFmtId="0" fontId="26" fillId="0" borderId="0" xfId="0" applyFont="1"/>
    <xf numFmtId="0" fontId="28" fillId="2" borderId="1" xfId="0" applyFont="1" applyFill="1" applyBorder="1" applyAlignment="1">
      <alignment horizontal="center" vertical="center"/>
    </xf>
    <xf numFmtId="0" fontId="28" fillId="2" borderId="15" xfId="0" applyFont="1" applyFill="1" applyBorder="1" applyAlignment="1">
      <alignment horizontal="center" vertical="center"/>
    </xf>
    <xf numFmtId="0" fontId="29" fillId="3" borderId="1" xfId="0" applyFont="1" applyFill="1" applyBorder="1" applyAlignment="1">
      <alignment horizontal="center" vertical="center"/>
    </xf>
    <xf numFmtId="0" fontId="27" fillId="3" borderId="1" xfId="0" applyFont="1" applyFill="1" applyBorder="1" applyAlignment="1">
      <alignment horizontal="center" vertical="center"/>
    </xf>
    <xf numFmtId="0" fontId="30" fillId="3" borderId="1" xfId="0" applyFont="1" applyFill="1" applyBorder="1" applyAlignment="1">
      <alignment horizontal="center" vertical="center"/>
    </xf>
    <xf numFmtId="0" fontId="30" fillId="3" borderId="1" xfId="0" applyFont="1" applyFill="1" applyBorder="1" applyAlignment="1">
      <alignment horizontal="left" vertical="center" wrapText="1"/>
    </xf>
    <xf numFmtId="0" fontId="27" fillId="3" borderId="1" xfId="0" applyFont="1" applyFill="1" applyBorder="1" applyAlignment="1">
      <alignment horizontal="center" vertical="center" wrapText="1"/>
    </xf>
    <xf numFmtId="0" fontId="26" fillId="3" borderId="1" xfId="0" applyFont="1" applyFill="1" applyBorder="1" applyAlignment="1">
      <alignment horizontal="left" vertical="center" wrapText="1"/>
    </xf>
    <xf numFmtId="0" fontId="26" fillId="0" borderId="0" xfId="0" applyFont="1" applyAlignment="1">
      <alignment horizontal="center"/>
    </xf>
    <xf numFmtId="0" fontId="29" fillId="3" borderId="1" xfId="0" applyFont="1" applyFill="1" applyBorder="1" applyAlignment="1">
      <alignment horizontal="center" vertical="center" wrapText="1"/>
    </xf>
    <xf numFmtId="0" fontId="28" fillId="2" borderId="1" xfId="0" applyFont="1" applyFill="1" applyBorder="1" applyAlignment="1">
      <alignment horizontal="center"/>
    </xf>
    <xf numFmtId="0" fontId="28" fillId="2" borderId="17" xfId="0" applyFont="1" applyFill="1" applyBorder="1" applyAlignment="1">
      <alignment horizontal="center"/>
    </xf>
    <xf numFmtId="166" fontId="31" fillId="0" borderId="0" xfId="0" applyNumberFormat="1" applyFont="1"/>
    <xf numFmtId="3" fontId="32" fillId="0" borderId="0" xfId="0" applyNumberFormat="1" applyFont="1"/>
    <xf numFmtId="0" fontId="26" fillId="0" borderId="16" xfId="0" applyFont="1" applyBorder="1" applyAlignment="1">
      <alignment horizontal="center"/>
    </xf>
    <xf numFmtId="10" fontId="26" fillId="0" borderId="16" xfId="0" applyNumberFormat="1" applyFont="1" applyBorder="1" applyAlignment="1">
      <alignment horizontal="center"/>
    </xf>
    <xf numFmtId="166" fontId="26" fillId="0" borderId="16" xfId="1" applyNumberFormat="1" applyFont="1" applyBorder="1" applyAlignment="1">
      <alignment horizontal="right"/>
    </xf>
    <xf numFmtId="3" fontId="26" fillId="0" borderId="0" xfId="0" applyNumberFormat="1" applyFont="1" applyAlignment="1">
      <alignment horizontal="center"/>
    </xf>
    <xf numFmtId="3" fontId="15" fillId="0" borderId="0" xfId="0" applyNumberFormat="1" applyFont="1"/>
    <xf numFmtId="0" fontId="23" fillId="4" borderId="6" xfId="0" applyFont="1" applyFill="1" applyBorder="1" applyAlignment="1">
      <alignment horizontal="center" vertical="center" textRotation="90" wrapText="1"/>
    </xf>
    <xf numFmtId="0" fontId="23" fillId="4" borderId="9" xfId="0" applyFont="1" applyFill="1" applyBorder="1" applyAlignment="1">
      <alignment horizontal="center" vertical="center" textRotation="90" wrapText="1"/>
    </xf>
    <xf numFmtId="0" fontId="23" fillId="4" borderId="7" xfId="0" applyFont="1" applyFill="1" applyBorder="1" applyAlignment="1">
      <alignment horizontal="center" vertical="center" textRotation="90" wrapText="1"/>
    </xf>
    <xf numFmtId="0" fontId="23" fillId="4" borderId="10" xfId="0" applyFont="1" applyFill="1" applyBorder="1" applyAlignment="1">
      <alignment horizontal="center" vertical="center" textRotation="90" wrapText="1"/>
    </xf>
    <xf numFmtId="1" fontId="23" fillId="4" borderId="7" xfId="0" applyNumberFormat="1" applyFont="1" applyFill="1" applyBorder="1" applyAlignment="1">
      <alignment horizontal="center" vertical="center" textRotation="90" wrapText="1"/>
    </xf>
    <xf numFmtId="1" fontId="23" fillId="4" borderId="10" xfId="0" applyNumberFormat="1" applyFont="1" applyFill="1" applyBorder="1" applyAlignment="1">
      <alignment horizontal="center" vertical="center" textRotation="90" wrapText="1"/>
    </xf>
    <xf numFmtId="0" fontId="21" fillId="8" borderId="22" xfId="0" applyFont="1" applyFill="1" applyBorder="1" applyAlignment="1">
      <alignment horizontal="center" vertical="center" wrapText="1"/>
    </xf>
    <xf numFmtId="0" fontId="21" fillId="8" borderId="23" xfId="0" applyFont="1" applyFill="1" applyBorder="1" applyAlignment="1">
      <alignment horizontal="center" vertical="center" wrapText="1"/>
    </xf>
    <xf numFmtId="0" fontId="21" fillId="8" borderId="24" xfId="0" applyFont="1" applyFill="1" applyBorder="1" applyAlignment="1">
      <alignment horizontal="center" vertical="center" wrapText="1"/>
    </xf>
    <xf numFmtId="0" fontId="22" fillId="3" borderId="36" xfId="0" applyFont="1" applyFill="1" applyBorder="1" applyAlignment="1">
      <alignment horizontal="center" vertical="center" wrapText="1"/>
    </xf>
    <xf numFmtId="0" fontId="22" fillId="3" borderId="37" xfId="0" applyFont="1" applyFill="1" applyBorder="1" applyAlignment="1">
      <alignment horizontal="center" vertical="center" wrapText="1"/>
    </xf>
    <xf numFmtId="0" fontId="23" fillId="4" borderId="8" xfId="0" applyFont="1" applyFill="1" applyBorder="1" applyAlignment="1">
      <alignment horizontal="center" vertical="center" textRotation="90" wrapText="1"/>
    </xf>
    <xf numFmtId="0" fontId="23" fillId="4" borderId="11" xfId="0" applyFont="1" applyFill="1" applyBorder="1" applyAlignment="1">
      <alignment horizontal="center" vertical="center" textRotation="90" wrapText="1"/>
    </xf>
    <xf numFmtId="0" fontId="22" fillId="3" borderId="38" xfId="0" applyFont="1" applyFill="1" applyBorder="1" applyAlignment="1">
      <alignment horizontal="center" vertical="center" wrapText="1"/>
    </xf>
    <xf numFmtId="0" fontId="22" fillId="3" borderId="35" xfId="0" applyFont="1" applyFill="1" applyBorder="1" applyAlignment="1">
      <alignment horizontal="center" vertical="center" wrapText="1"/>
    </xf>
    <xf numFmtId="0" fontId="24" fillId="3" borderId="6" xfId="0" applyFont="1" applyFill="1" applyBorder="1" applyAlignment="1">
      <alignment horizontal="center" vertical="center" wrapText="1"/>
    </xf>
    <xf numFmtId="0" fontId="24" fillId="3" borderId="8" xfId="0" applyFont="1" applyFill="1" applyBorder="1" applyAlignment="1">
      <alignment horizontal="center" vertical="center" wrapText="1"/>
    </xf>
    <xf numFmtId="0" fontId="24" fillId="3" borderId="7" xfId="0" applyFont="1" applyFill="1" applyBorder="1" applyAlignment="1">
      <alignment horizontal="center" vertical="center" wrapText="1"/>
    </xf>
    <xf numFmtId="0" fontId="23" fillId="4" borderId="38" xfId="0" applyFont="1" applyFill="1" applyBorder="1" applyAlignment="1">
      <alignment horizontal="center" vertical="center" wrapText="1"/>
    </xf>
    <xf numFmtId="0" fontId="23" fillId="4" borderId="35" xfId="0" applyFont="1" applyFill="1" applyBorder="1" applyAlignment="1">
      <alignment horizontal="center" vertical="center" wrapText="1"/>
    </xf>
    <xf numFmtId="0" fontId="23" fillId="4" borderId="36" xfId="0" applyFont="1" applyFill="1" applyBorder="1" applyAlignment="1">
      <alignment horizontal="center" vertical="center" wrapText="1"/>
    </xf>
    <xf numFmtId="0" fontId="23" fillId="4" borderId="37" xfId="0" applyFont="1" applyFill="1" applyBorder="1" applyAlignment="1">
      <alignment horizontal="center" vertical="center" wrapText="1"/>
    </xf>
    <xf numFmtId="0" fontId="28" fillId="2" borderId="1" xfId="0" applyFont="1" applyFill="1" applyBorder="1" applyAlignment="1">
      <alignment horizontal="center" vertical="center" textRotation="90"/>
    </xf>
    <xf numFmtId="0" fontId="27" fillId="0" borderId="0" xfId="0" applyFont="1" applyAlignment="1">
      <alignment horizontal="center" vertical="center"/>
    </xf>
    <xf numFmtId="0" fontId="28" fillId="2" borderId="15" xfId="0" applyFont="1" applyFill="1" applyBorder="1" applyAlignment="1">
      <alignment horizontal="center" vertical="center"/>
    </xf>
    <xf numFmtId="0" fontId="28" fillId="2" borderId="30" xfId="0" applyFont="1" applyFill="1" applyBorder="1" applyAlignment="1">
      <alignment horizontal="center" vertical="center"/>
    </xf>
    <xf numFmtId="0" fontId="28" fillId="2" borderId="17" xfId="0" applyFont="1" applyFill="1" applyBorder="1" applyAlignment="1">
      <alignment horizontal="center"/>
    </xf>
    <xf numFmtId="0" fontId="28" fillId="2" borderId="18" xfId="0" applyFont="1" applyFill="1" applyBorder="1" applyAlignment="1">
      <alignment horizontal="center"/>
    </xf>
    <xf numFmtId="0" fontId="28" fillId="2" borderId="19" xfId="0" applyFont="1" applyFill="1" applyBorder="1" applyAlignment="1">
      <alignment horizontal="center"/>
    </xf>
    <xf numFmtId="0" fontId="27" fillId="0" borderId="0" xfId="0" applyFont="1" applyAlignment="1">
      <alignment horizontal="center"/>
    </xf>
    <xf numFmtId="0" fontId="28" fillId="2" borderId="1" xfId="0" applyFont="1" applyFill="1" applyBorder="1" applyAlignment="1">
      <alignment horizontal="center" vertical="center" wrapText="1"/>
    </xf>
    <xf numFmtId="0" fontId="28" fillId="2" borderId="1" xfId="0" applyFont="1" applyFill="1" applyBorder="1" applyAlignment="1">
      <alignment horizontal="center" vertical="center"/>
    </xf>
    <xf numFmtId="0" fontId="28" fillId="2" borderId="3" xfId="0" applyFont="1" applyFill="1" applyBorder="1" applyAlignment="1">
      <alignment horizontal="center" vertical="center"/>
    </xf>
    <xf numFmtId="0" fontId="28" fillId="2" borderId="4" xfId="0" applyFont="1" applyFill="1" applyBorder="1" applyAlignment="1">
      <alignment horizontal="center" vertical="center"/>
    </xf>
    <xf numFmtId="0" fontId="5" fillId="2" borderId="3" xfId="0" applyFont="1" applyFill="1" applyBorder="1" applyAlignment="1">
      <alignment horizontal="center" vertical="center" textRotation="90"/>
    </xf>
    <xf numFmtId="0" fontId="5" fillId="2" borderId="5" xfId="0" applyFont="1" applyFill="1" applyBorder="1" applyAlignment="1">
      <alignment horizontal="center" vertical="center" textRotation="90"/>
    </xf>
    <xf numFmtId="0" fontId="4" fillId="0" borderId="0" xfId="0" applyFont="1" applyAlignment="1">
      <alignment horizontal="center"/>
    </xf>
    <xf numFmtId="0" fontId="6"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0" fillId="0" borderId="0" xfId="0" applyAlignment="1">
      <alignment horizontal="center"/>
    </xf>
    <xf numFmtId="0" fontId="19" fillId="10" borderId="3" xfId="0" applyFont="1" applyFill="1" applyBorder="1" applyAlignment="1">
      <alignment horizontal="center" vertical="center"/>
    </xf>
    <xf numFmtId="0" fontId="19" fillId="10" borderId="4" xfId="0" applyFont="1" applyFill="1" applyBorder="1" applyAlignment="1">
      <alignment horizontal="center" vertical="center"/>
    </xf>
  </cellXfs>
  <cellStyles count="8">
    <cellStyle name="Activity" xfId="4"/>
    <cellStyle name="Label" xfId="3"/>
    <cellStyle name="Moneda" xfId="1" builtinId="4"/>
    <cellStyle name="Normal" xfId="0" builtinId="0"/>
    <cellStyle name="Percent Complete" xfId="5"/>
    <cellStyle name="Period Headers" xfId="7"/>
    <cellStyle name="Period Highlight Control" xfId="2"/>
    <cellStyle name="Project Headers" xfId="6"/>
  </cellStyles>
  <dxfs count="6">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DOCUME~1\apuin\CONFIG~1\Temp\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s>
    <sheetDataSet>
      <sheetData sheetId="0"/>
    </sheetDataSet>
  </externalBook>
</externalLink>
</file>

<file path=xl/persons/person.xml><?xml version="1.0" encoding="utf-8"?>
<personList xmlns="http://schemas.microsoft.com/office/spreadsheetml/2018/threadedcomments" xmlns:x="http://schemas.openxmlformats.org/spreadsheetml/2006/main">
  <person displayName="Luisa Mora" id="{22E6DF40-2942-4CF7-911A-709E8D9F681F}" userId="3007d31bcf9282df"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V15" dT="2024-02-07T02:15:11.15" personId="{22E6DF40-2942-4CF7-911A-709E8D9F681F}" id="{EA3B1605-9656-4E75-BD9A-2B0F4A590F74}">
    <text>El día del cierre?</text>
  </threadedComment>
  <threadedComment ref="U24" dT="2024-02-07T02:04:24.94" personId="{22E6DF40-2942-4CF7-911A-709E8D9F681F}" id="{7DED3648-17E5-4A9A-B2BA-D9A9D44B444A}">
    <text>El tratamiento al contratista inicia en la etapa de planeación?</text>
  </threadedComment>
  <threadedComment ref="U25" dT="2024-02-07T02:04:09.72" personId="{22E6DF40-2942-4CF7-911A-709E8D9F681F}" id="{481E0E26-5DA4-42B8-AD48-D768E1A6AC66}">
    <text>El tratamiento al contratista inicia en la etapa de planeación?</text>
  </threadedComment>
  <threadedComment ref="U26" dT="2024-02-07T02:03:12.95" personId="{22E6DF40-2942-4CF7-911A-709E8D9F681F}" id="{2F1EDA9C-7C12-4B7F-9ECD-BB5A088D7722}">
    <text>Respuesta de observaciones?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53"/>
  <sheetViews>
    <sheetView showGridLines="0" zoomScaleNormal="100" zoomScaleSheetLayoutView="150" workbookViewId="0">
      <pane xSplit="8" ySplit="4" topLeftCell="I5" activePane="bottomRight" state="frozen"/>
      <selection pane="topRight" activeCell="I1" sqref="I1"/>
      <selection pane="bottomLeft" activeCell="A5" sqref="A5"/>
      <selection pane="bottomRight" activeCell="B2" sqref="B2:X2"/>
    </sheetView>
  </sheetViews>
  <sheetFormatPr baseColWidth="10" defaultColWidth="6.7109375" defaultRowHeight="11.25" x14ac:dyDescent="0.2"/>
  <cols>
    <col min="1" max="1" width="1.85546875" style="31" customWidth="1"/>
    <col min="2" max="2" width="6" style="31" customWidth="1"/>
    <col min="3" max="5" width="4.7109375" style="31" customWidth="1"/>
    <col min="6" max="6" width="6" style="31" customWidth="1"/>
    <col min="7" max="7" width="30" style="77" customWidth="1"/>
    <col min="8" max="8" width="27.85546875" style="31" customWidth="1"/>
    <col min="9" max="10" width="4.42578125" style="31" bestFit="1" customWidth="1"/>
    <col min="11" max="11" width="5.28515625" style="78" customWidth="1"/>
    <col min="12" max="12" width="6.7109375" style="31"/>
    <col min="13" max="13" width="14.85546875" style="31" customWidth="1"/>
    <col min="14" max="14" width="33.7109375" style="80" customWidth="1"/>
    <col min="15" max="15" width="3.28515625" style="31" bestFit="1" customWidth="1"/>
    <col min="16" max="16" width="4.42578125" style="31" customWidth="1"/>
    <col min="17" max="17" width="6.7109375" style="78"/>
    <col min="18" max="18" width="6.7109375" style="31"/>
    <col min="19" max="19" width="8" style="31" customWidth="1"/>
    <col min="20" max="20" width="19.140625" style="79" customWidth="1"/>
    <col min="21" max="21" width="24" style="79" customWidth="1"/>
    <col min="22" max="22" width="19.140625" style="79" customWidth="1"/>
    <col min="23" max="23" width="24.42578125" style="31" customWidth="1"/>
    <col min="24" max="24" width="23.42578125" style="31" customWidth="1"/>
    <col min="25" max="25" width="2.42578125" style="31" customWidth="1"/>
    <col min="26" max="16384" width="6.7109375" style="31"/>
  </cols>
  <sheetData>
    <row r="2" spans="2:24" ht="39" customHeight="1" thickBot="1" x14ac:dyDescent="0.25">
      <c r="B2" s="107" t="s">
        <v>233</v>
      </c>
      <c r="C2" s="108"/>
      <c r="D2" s="108"/>
      <c r="E2" s="108"/>
      <c r="F2" s="108"/>
      <c r="G2" s="108"/>
      <c r="H2" s="108"/>
      <c r="I2" s="108"/>
      <c r="J2" s="108"/>
      <c r="K2" s="108"/>
      <c r="L2" s="108"/>
      <c r="M2" s="108"/>
      <c r="N2" s="108"/>
      <c r="O2" s="108"/>
      <c r="P2" s="108"/>
      <c r="Q2" s="108"/>
      <c r="R2" s="108"/>
      <c r="S2" s="108"/>
      <c r="T2" s="108"/>
      <c r="U2" s="108"/>
      <c r="V2" s="108"/>
      <c r="W2" s="108"/>
      <c r="X2" s="109"/>
    </row>
    <row r="3" spans="2:24" s="32" customFormat="1" ht="25.5" customHeight="1" x14ac:dyDescent="0.25">
      <c r="B3" s="101" t="s">
        <v>0</v>
      </c>
      <c r="C3" s="103" t="s">
        <v>1</v>
      </c>
      <c r="D3" s="103" t="s">
        <v>2</v>
      </c>
      <c r="E3" s="103" t="s">
        <v>3</v>
      </c>
      <c r="F3" s="112" t="s">
        <v>4</v>
      </c>
      <c r="G3" s="119" t="s">
        <v>5</v>
      </c>
      <c r="H3" s="121" t="s">
        <v>6</v>
      </c>
      <c r="I3" s="101" t="s">
        <v>7</v>
      </c>
      <c r="J3" s="103" t="s">
        <v>8</v>
      </c>
      <c r="K3" s="105" t="s">
        <v>9</v>
      </c>
      <c r="L3" s="112" t="s">
        <v>10</v>
      </c>
      <c r="M3" s="110" t="s">
        <v>11</v>
      </c>
      <c r="N3" s="114" t="s">
        <v>12</v>
      </c>
      <c r="O3" s="116" t="s">
        <v>13</v>
      </c>
      <c r="P3" s="118"/>
      <c r="Q3" s="118"/>
      <c r="R3" s="118"/>
      <c r="S3" s="117"/>
      <c r="T3" s="110" t="s">
        <v>14</v>
      </c>
      <c r="U3" s="110" t="s">
        <v>15</v>
      </c>
      <c r="V3" s="110" t="s">
        <v>16</v>
      </c>
      <c r="W3" s="116" t="s">
        <v>17</v>
      </c>
      <c r="X3" s="117"/>
    </row>
    <row r="4" spans="2:24" s="40" customFormat="1" ht="79.5" customHeight="1" thickBot="1" x14ac:dyDescent="0.3">
      <c r="B4" s="102"/>
      <c r="C4" s="104"/>
      <c r="D4" s="104"/>
      <c r="E4" s="104"/>
      <c r="F4" s="113"/>
      <c r="G4" s="120"/>
      <c r="H4" s="122"/>
      <c r="I4" s="102"/>
      <c r="J4" s="104"/>
      <c r="K4" s="106"/>
      <c r="L4" s="113"/>
      <c r="M4" s="111"/>
      <c r="N4" s="115"/>
      <c r="O4" s="33" t="s">
        <v>7</v>
      </c>
      <c r="P4" s="34" t="s">
        <v>8</v>
      </c>
      <c r="Q4" s="35" t="s">
        <v>18</v>
      </c>
      <c r="R4" s="36" t="s">
        <v>10</v>
      </c>
      <c r="S4" s="37" t="s">
        <v>19</v>
      </c>
      <c r="T4" s="111"/>
      <c r="U4" s="111"/>
      <c r="V4" s="111"/>
      <c r="W4" s="38" t="s">
        <v>20</v>
      </c>
      <c r="X4" s="39" t="s">
        <v>21</v>
      </c>
    </row>
    <row r="5" spans="2:24" s="40" customFormat="1" ht="111" customHeight="1" thickBot="1" x14ac:dyDescent="0.3">
      <c r="B5" s="41" t="s">
        <v>22</v>
      </c>
      <c r="C5" s="42" t="s">
        <v>23</v>
      </c>
      <c r="D5" s="42" t="s">
        <v>24</v>
      </c>
      <c r="E5" s="43" t="s">
        <v>25</v>
      </c>
      <c r="F5" s="44" t="s">
        <v>26</v>
      </c>
      <c r="G5" s="45" t="s">
        <v>27</v>
      </c>
      <c r="H5" s="46" t="s">
        <v>28</v>
      </c>
      <c r="I5" s="47">
        <v>2</v>
      </c>
      <c r="J5" s="47">
        <v>2</v>
      </c>
      <c r="K5" s="48">
        <f>I5+J5</f>
        <v>4</v>
      </c>
      <c r="L5" s="49" t="str">
        <f t="shared" ref="L5" si="0">IF(K5&lt;=4,"Riesgo Bajo",IF(K5=5,"Riesgo Medio",IF(K5&lt;=7,"Riesgo Alto",IF(K5&gt;=8,"Riesgo Extremo"))))</f>
        <v>Riesgo Bajo</v>
      </c>
      <c r="M5" s="47" t="s">
        <v>228</v>
      </c>
      <c r="N5" s="50" t="s">
        <v>234</v>
      </c>
      <c r="O5" s="41">
        <v>1</v>
      </c>
      <c r="P5" s="51">
        <v>2</v>
      </c>
      <c r="Q5" s="52">
        <f>O5*P5</f>
        <v>2</v>
      </c>
      <c r="R5" s="42" t="str">
        <f t="shared" ref="R5" si="1">IF(Q5&lt;=4,"Riesgo Bajo",IF(Q5=5,"Riesgo Medio",IF(Q5&lt;=7,"Riesgo Alto",IF(Q5&gt;=8,"Riesgo Extremo"))))</f>
        <v>Riesgo Bajo</v>
      </c>
      <c r="S5" s="53" t="s">
        <v>29</v>
      </c>
      <c r="T5" s="47" t="s">
        <v>228</v>
      </c>
      <c r="U5" s="47" t="s">
        <v>30</v>
      </c>
      <c r="V5" s="47" t="s">
        <v>31</v>
      </c>
      <c r="W5" s="41" t="s">
        <v>32</v>
      </c>
      <c r="X5" s="53" t="s">
        <v>33</v>
      </c>
    </row>
    <row r="6" spans="2:24" s="40" customFormat="1" ht="105.95" customHeight="1" thickBot="1" x14ac:dyDescent="0.3">
      <c r="B6" s="41" t="s">
        <v>34</v>
      </c>
      <c r="C6" s="42" t="s">
        <v>23</v>
      </c>
      <c r="D6" s="42" t="s">
        <v>24</v>
      </c>
      <c r="E6" s="43" t="s">
        <v>25</v>
      </c>
      <c r="F6" s="44" t="s">
        <v>35</v>
      </c>
      <c r="G6" s="45" t="s">
        <v>36</v>
      </c>
      <c r="H6" s="46" t="s">
        <v>37</v>
      </c>
      <c r="I6" s="47">
        <v>3</v>
      </c>
      <c r="J6" s="47">
        <v>2</v>
      </c>
      <c r="K6" s="48">
        <f t="shared" ref="K6:K27" si="2">I6+J6</f>
        <v>5</v>
      </c>
      <c r="L6" s="49" t="str">
        <f t="shared" ref="L6:L26" si="3">IF(K6&lt;=4,"Riesgo Bajo",IF(K6=5,"Riesgo Medio",IF(K6&lt;=7,"Riesgo Alto",IF(K6&gt;=8,"Riesgo Extremo"))))</f>
        <v>Riesgo Medio</v>
      </c>
      <c r="M6" s="47" t="s">
        <v>228</v>
      </c>
      <c r="N6" s="50" t="s">
        <v>235</v>
      </c>
      <c r="O6" s="41">
        <v>1</v>
      </c>
      <c r="P6" s="51">
        <v>1</v>
      </c>
      <c r="Q6" s="52">
        <f>O6*P6</f>
        <v>1</v>
      </c>
      <c r="R6" s="42" t="str">
        <f t="shared" ref="R6:R26" si="4">IF(Q6&lt;=4,"Riesgo Bajo",IF(Q6=5,"Riesgo Medio",IF(Q6&lt;=7,"Riesgo Alto",IF(Q6&gt;=8,"Riesgo Extremo"))))</f>
        <v>Riesgo Bajo</v>
      </c>
      <c r="S6" s="53" t="s">
        <v>29</v>
      </c>
      <c r="T6" s="47" t="s">
        <v>228</v>
      </c>
      <c r="U6" s="47" t="s">
        <v>30</v>
      </c>
      <c r="V6" s="47" t="s">
        <v>31</v>
      </c>
      <c r="W6" s="41" t="s">
        <v>38</v>
      </c>
      <c r="X6" s="53" t="s">
        <v>33</v>
      </c>
    </row>
    <row r="7" spans="2:24" s="40" customFormat="1" ht="114" customHeight="1" thickBot="1" x14ac:dyDescent="0.3">
      <c r="B7" s="41" t="s">
        <v>39</v>
      </c>
      <c r="C7" s="42" t="s">
        <v>23</v>
      </c>
      <c r="D7" s="42" t="s">
        <v>24</v>
      </c>
      <c r="E7" s="43" t="s">
        <v>25</v>
      </c>
      <c r="F7" s="44" t="s">
        <v>40</v>
      </c>
      <c r="G7" s="45" t="s">
        <v>41</v>
      </c>
      <c r="H7" s="46" t="s">
        <v>42</v>
      </c>
      <c r="I7" s="47">
        <v>1</v>
      </c>
      <c r="J7" s="47">
        <v>4</v>
      </c>
      <c r="K7" s="48">
        <f t="shared" si="2"/>
        <v>5</v>
      </c>
      <c r="L7" s="49" t="str">
        <f t="shared" si="3"/>
        <v>Riesgo Medio</v>
      </c>
      <c r="M7" s="47" t="s">
        <v>228</v>
      </c>
      <c r="N7" s="50" t="s">
        <v>236</v>
      </c>
      <c r="O7" s="41">
        <v>1</v>
      </c>
      <c r="P7" s="51">
        <v>3</v>
      </c>
      <c r="Q7" s="52">
        <f t="shared" ref="Q7:Q27" si="5">O7*P7</f>
        <v>3</v>
      </c>
      <c r="R7" s="42" t="str">
        <f t="shared" si="4"/>
        <v>Riesgo Bajo</v>
      </c>
      <c r="S7" s="53" t="s">
        <v>29</v>
      </c>
      <c r="T7" s="47" t="s">
        <v>228</v>
      </c>
      <c r="U7" s="47" t="s">
        <v>30</v>
      </c>
      <c r="V7" s="47" t="s">
        <v>31</v>
      </c>
      <c r="W7" s="41" t="s">
        <v>43</v>
      </c>
      <c r="X7" s="53" t="s">
        <v>33</v>
      </c>
    </row>
    <row r="8" spans="2:24" s="40" customFormat="1" ht="116.1" customHeight="1" thickBot="1" x14ac:dyDescent="0.3">
      <c r="B8" s="41" t="s">
        <v>44</v>
      </c>
      <c r="C8" s="42" t="s">
        <v>23</v>
      </c>
      <c r="D8" s="42" t="s">
        <v>24</v>
      </c>
      <c r="E8" s="43" t="s">
        <v>25</v>
      </c>
      <c r="F8" s="44" t="s">
        <v>35</v>
      </c>
      <c r="G8" s="45" t="s">
        <v>45</v>
      </c>
      <c r="H8" s="46" t="s">
        <v>46</v>
      </c>
      <c r="I8" s="47">
        <v>1</v>
      </c>
      <c r="J8" s="47">
        <v>4</v>
      </c>
      <c r="K8" s="48">
        <f t="shared" si="2"/>
        <v>5</v>
      </c>
      <c r="L8" s="49" t="str">
        <f t="shared" si="3"/>
        <v>Riesgo Medio</v>
      </c>
      <c r="M8" s="47" t="s">
        <v>228</v>
      </c>
      <c r="N8" s="50" t="s">
        <v>237</v>
      </c>
      <c r="O8" s="41">
        <v>1</v>
      </c>
      <c r="P8" s="51">
        <v>2</v>
      </c>
      <c r="Q8" s="52">
        <f t="shared" si="5"/>
        <v>2</v>
      </c>
      <c r="R8" s="42" t="str">
        <f t="shared" si="4"/>
        <v>Riesgo Bajo</v>
      </c>
      <c r="S8" s="53" t="s">
        <v>29</v>
      </c>
      <c r="T8" s="47" t="s">
        <v>228</v>
      </c>
      <c r="U8" s="47" t="s">
        <v>30</v>
      </c>
      <c r="V8" s="47" t="s">
        <v>31</v>
      </c>
      <c r="W8" s="54" t="s">
        <v>47</v>
      </c>
      <c r="X8" s="53" t="s">
        <v>33</v>
      </c>
    </row>
    <row r="9" spans="2:24" s="40" customFormat="1" ht="129" customHeight="1" thickBot="1" x14ac:dyDescent="0.3">
      <c r="B9" s="41" t="s">
        <v>48</v>
      </c>
      <c r="C9" s="42" t="s">
        <v>23</v>
      </c>
      <c r="D9" s="42" t="s">
        <v>24</v>
      </c>
      <c r="E9" s="43" t="s">
        <v>25</v>
      </c>
      <c r="F9" s="44" t="s">
        <v>40</v>
      </c>
      <c r="G9" s="45" t="s">
        <v>49</v>
      </c>
      <c r="H9" s="46" t="s">
        <v>50</v>
      </c>
      <c r="I9" s="47">
        <v>1</v>
      </c>
      <c r="J9" s="47">
        <v>4</v>
      </c>
      <c r="K9" s="48">
        <f t="shared" si="2"/>
        <v>5</v>
      </c>
      <c r="L9" s="49" t="str">
        <f t="shared" si="3"/>
        <v>Riesgo Medio</v>
      </c>
      <c r="M9" s="47" t="s">
        <v>228</v>
      </c>
      <c r="N9" s="50" t="s">
        <v>238</v>
      </c>
      <c r="O9" s="41">
        <v>1</v>
      </c>
      <c r="P9" s="51">
        <v>3</v>
      </c>
      <c r="Q9" s="52">
        <f t="shared" si="5"/>
        <v>3</v>
      </c>
      <c r="R9" s="42" t="str">
        <f t="shared" si="4"/>
        <v>Riesgo Bajo</v>
      </c>
      <c r="S9" s="53" t="s">
        <v>29</v>
      </c>
      <c r="T9" s="47" t="s">
        <v>228</v>
      </c>
      <c r="U9" s="47" t="s">
        <v>30</v>
      </c>
      <c r="V9" s="47" t="s">
        <v>31</v>
      </c>
      <c r="W9" s="54" t="s">
        <v>47</v>
      </c>
      <c r="X9" s="53" t="s">
        <v>33</v>
      </c>
    </row>
    <row r="10" spans="2:24" s="40" customFormat="1" ht="140.1" customHeight="1" thickBot="1" x14ac:dyDescent="0.3">
      <c r="B10" s="41" t="s">
        <v>51</v>
      </c>
      <c r="C10" s="42" t="s">
        <v>23</v>
      </c>
      <c r="D10" s="42" t="s">
        <v>24</v>
      </c>
      <c r="E10" s="55" t="s">
        <v>52</v>
      </c>
      <c r="F10" s="44" t="s">
        <v>26</v>
      </c>
      <c r="G10" s="45" t="s">
        <v>53</v>
      </c>
      <c r="H10" s="46" t="s">
        <v>54</v>
      </c>
      <c r="I10" s="47">
        <v>2</v>
      </c>
      <c r="J10" s="47">
        <v>3</v>
      </c>
      <c r="K10" s="48">
        <f t="shared" si="2"/>
        <v>5</v>
      </c>
      <c r="L10" s="49" t="str">
        <f t="shared" ref="L10" si="6">IF(K10&lt;=4,"Riesgo Bajo",IF(K10=5,"Riesgo Medio",IF(K10&lt;=7,"Riesgo Alto",IF(K10&gt;=8,"Riesgo Extremo"))))</f>
        <v>Riesgo Medio</v>
      </c>
      <c r="M10" s="47" t="s">
        <v>228</v>
      </c>
      <c r="N10" s="50" t="s">
        <v>239</v>
      </c>
      <c r="O10" s="41">
        <v>1</v>
      </c>
      <c r="P10" s="51">
        <v>2</v>
      </c>
      <c r="Q10" s="52">
        <f t="shared" ref="Q10" si="7">O10*P10</f>
        <v>2</v>
      </c>
      <c r="R10" s="42" t="str">
        <f t="shared" ref="R10" si="8">IF(Q10&lt;=4,"Riesgo Bajo",IF(Q10=5,"Riesgo Medio",IF(Q10&lt;=7,"Riesgo Alto",IF(Q10&gt;=8,"Riesgo Extremo"))))</f>
        <v>Riesgo Bajo</v>
      </c>
      <c r="S10" s="53" t="s">
        <v>55</v>
      </c>
      <c r="T10" s="47" t="s">
        <v>228</v>
      </c>
      <c r="U10" s="47" t="s">
        <v>56</v>
      </c>
      <c r="V10" s="47" t="s">
        <v>57</v>
      </c>
      <c r="W10" s="41" t="s">
        <v>58</v>
      </c>
      <c r="X10" s="53" t="s">
        <v>59</v>
      </c>
    </row>
    <row r="11" spans="2:24" s="40" customFormat="1" ht="102.95" customHeight="1" thickBot="1" x14ac:dyDescent="0.3">
      <c r="B11" s="41" t="s">
        <v>60</v>
      </c>
      <c r="C11" s="42" t="s">
        <v>23</v>
      </c>
      <c r="D11" s="42" t="s">
        <v>61</v>
      </c>
      <c r="E11" s="55" t="s">
        <v>52</v>
      </c>
      <c r="F11" s="44" t="s">
        <v>35</v>
      </c>
      <c r="G11" s="45" t="s">
        <v>62</v>
      </c>
      <c r="H11" s="46" t="s">
        <v>54</v>
      </c>
      <c r="I11" s="47">
        <v>2</v>
      </c>
      <c r="J11" s="47">
        <v>3</v>
      </c>
      <c r="K11" s="48">
        <f t="shared" si="2"/>
        <v>5</v>
      </c>
      <c r="L11" s="49" t="str">
        <f t="shared" si="3"/>
        <v>Riesgo Medio</v>
      </c>
      <c r="M11" s="47" t="s">
        <v>228</v>
      </c>
      <c r="N11" s="50" t="s">
        <v>240</v>
      </c>
      <c r="O11" s="41">
        <v>1</v>
      </c>
      <c r="P11" s="51">
        <v>2</v>
      </c>
      <c r="Q11" s="52">
        <f t="shared" si="5"/>
        <v>2</v>
      </c>
      <c r="R11" s="42" t="str">
        <f t="shared" si="4"/>
        <v>Riesgo Bajo</v>
      </c>
      <c r="S11" s="53" t="s">
        <v>55</v>
      </c>
      <c r="T11" s="47" t="s">
        <v>228</v>
      </c>
      <c r="U11" s="47" t="s">
        <v>56</v>
      </c>
      <c r="V11" s="47" t="s">
        <v>57</v>
      </c>
      <c r="W11" s="41" t="s">
        <v>58</v>
      </c>
      <c r="X11" s="53" t="s">
        <v>59</v>
      </c>
    </row>
    <row r="12" spans="2:24" s="40" customFormat="1" ht="96" customHeight="1" thickBot="1" x14ac:dyDescent="0.3">
      <c r="B12" s="41" t="s">
        <v>64</v>
      </c>
      <c r="C12" s="42" t="s">
        <v>23</v>
      </c>
      <c r="D12" s="42" t="s">
        <v>61</v>
      </c>
      <c r="E12" s="55" t="s">
        <v>52</v>
      </c>
      <c r="F12" s="44" t="s">
        <v>40</v>
      </c>
      <c r="G12" s="45" t="s">
        <v>65</v>
      </c>
      <c r="H12" s="46" t="s">
        <v>230</v>
      </c>
      <c r="I12" s="47">
        <v>2</v>
      </c>
      <c r="J12" s="47">
        <v>2</v>
      </c>
      <c r="K12" s="48">
        <f t="shared" si="2"/>
        <v>4</v>
      </c>
      <c r="L12" s="49" t="str">
        <f t="shared" ref="L12" si="9">IF(K12&lt;=4,"Riesgo Bajo",IF(K12=5,"Riesgo Medio",IF(K12&lt;=7,"Riesgo Alto",IF(K12&gt;=8,"Riesgo Extremo"))))</f>
        <v>Riesgo Bajo</v>
      </c>
      <c r="M12" s="47" t="s">
        <v>228</v>
      </c>
      <c r="N12" s="56" t="s">
        <v>241</v>
      </c>
      <c r="O12" s="41">
        <v>1</v>
      </c>
      <c r="P12" s="51">
        <v>1</v>
      </c>
      <c r="Q12" s="52">
        <f t="shared" ref="Q12" si="10">O12*P12</f>
        <v>1</v>
      </c>
      <c r="R12" s="42" t="str">
        <f t="shared" ref="R12" si="11">IF(Q12&lt;=4,"Riesgo Bajo",IF(Q12=5,"Riesgo Medio",IF(Q12&lt;=7,"Riesgo Alto",IF(Q12&gt;=8,"Riesgo Extremo"))))</f>
        <v>Riesgo Bajo</v>
      </c>
      <c r="S12" s="53" t="s">
        <v>55</v>
      </c>
      <c r="T12" s="47" t="s">
        <v>229</v>
      </c>
      <c r="U12" s="47" t="s">
        <v>56</v>
      </c>
      <c r="V12" s="47" t="s">
        <v>57</v>
      </c>
      <c r="W12" s="41" t="s">
        <v>58</v>
      </c>
      <c r="X12" s="53" t="s">
        <v>59</v>
      </c>
    </row>
    <row r="13" spans="2:24" s="40" customFormat="1" ht="102.95" customHeight="1" thickBot="1" x14ac:dyDescent="0.3">
      <c r="B13" s="41" t="s">
        <v>66</v>
      </c>
      <c r="C13" s="57" t="s">
        <v>23</v>
      </c>
      <c r="D13" s="57" t="s">
        <v>61</v>
      </c>
      <c r="E13" s="58" t="s">
        <v>52</v>
      </c>
      <c r="F13" s="59" t="s">
        <v>35</v>
      </c>
      <c r="G13" s="45" t="s">
        <v>67</v>
      </c>
      <c r="H13" s="46" t="s">
        <v>68</v>
      </c>
      <c r="I13" s="47">
        <v>1</v>
      </c>
      <c r="J13" s="47">
        <v>4</v>
      </c>
      <c r="K13" s="48">
        <f t="shared" si="2"/>
        <v>5</v>
      </c>
      <c r="L13" s="60" t="str">
        <f t="shared" ref="L13" si="12">IF(K13&lt;=4,"Riesgo Bajo",IF(K13=5,"Riesgo Medio",IF(K13&lt;=7,"Riesgo Alto",IF(K13&gt;=8,"Riesgo Extremo"))))</f>
        <v>Riesgo Medio</v>
      </c>
      <c r="M13" s="47" t="s">
        <v>228</v>
      </c>
      <c r="N13" s="61" t="s">
        <v>242</v>
      </c>
      <c r="O13" s="62">
        <v>1</v>
      </c>
      <c r="P13" s="51">
        <v>3</v>
      </c>
      <c r="Q13" s="52">
        <f t="shared" si="5"/>
        <v>3</v>
      </c>
      <c r="R13" s="57" t="str">
        <f t="shared" ref="R13" si="13">IF(Q13&lt;=4,"Riesgo Bajo",IF(Q13=5,"Riesgo Medio",IF(Q13&lt;=7,"Riesgo Alto",IF(Q13&gt;=8,"Riesgo Extremo"))))</f>
        <v>Riesgo Bajo</v>
      </c>
      <c r="S13" s="63" t="s">
        <v>29</v>
      </c>
      <c r="T13" s="47" t="s">
        <v>229</v>
      </c>
      <c r="U13" s="47" t="s">
        <v>56</v>
      </c>
      <c r="V13" s="47" t="s">
        <v>57</v>
      </c>
      <c r="W13" s="62" t="s">
        <v>69</v>
      </c>
      <c r="X13" s="53" t="s">
        <v>59</v>
      </c>
    </row>
    <row r="14" spans="2:24" s="40" customFormat="1" ht="74.099999999999994" customHeight="1" thickBot="1" x14ac:dyDescent="0.3">
      <c r="B14" s="41" t="s">
        <v>70</v>
      </c>
      <c r="C14" s="42" t="s">
        <v>23</v>
      </c>
      <c r="D14" s="42" t="s">
        <v>61</v>
      </c>
      <c r="E14" s="55" t="s">
        <v>52</v>
      </c>
      <c r="F14" s="44" t="s">
        <v>40</v>
      </c>
      <c r="G14" s="45" t="s">
        <v>71</v>
      </c>
      <c r="H14" s="46" t="s">
        <v>72</v>
      </c>
      <c r="I14" s="47">
        <v>1</v>
      </c>
      <c r="J14" s="47">
        <v>3</v>
      </c>
      <c r="K14" s="48">
        <f t="shared" si="2"/>
        <v>4</v>
      </c>
      <c r="L14" s="49" t="str">
        <f t="shared" si="3"/>
        <v>Riesgo Bajo</v>
      </c>
      <c r="M14" s="47" t="s">
        <v>63</v>
      </c>
      <c r="N14" s="50" t="s">
        <v>243</v>
      </c>
      <c r="O14" s="41">
        <v>1</v>
      </c>
      <c r="P14" s="51">
        <v>2</v>
      </c>
      <c r="Q14" s="52">
        <f t="shared" si="5"/>
        <v>2</v>
      </c>
      <c r="R14" s="42" t="str">
        <f t="shared" si="4"/>
        <v>Riesgo Bajo</v>
      </c>
      <c r="S14" s="53" t="s">
        <v>29</v>
      </c>
      <c r="T14" s="47" t="s">
        <v>228</v>
      </c>
      <c r="U14" s="47" t="s">
        <v>56</v>
      </c>
      <c r="V14" s="47" t="s">
        <v>57</v>
      </c>
      <c r="W14" s="41" t="s">
        <v>73</v>
      </c>
      <c r="X14" s="53" t="s">
        <v>59</v>
      </c>
    </row>
    <row r="15" spans="2:24" s="40" customFormat="1" ht="174" customHeight="1" thickBot="1" x14ac:dyDescent="0.3">
      <c r="B15" s="41" t="s">
        <v>74</v>
      </c>
      <c r="C15" s="42" t="s">
        <v>23</v>
      </c>
      <c r="D15" s="42" t="s">
        <v>61</v>
      </c>
      <c r="E15" s="55" t="s">
        <v>52</v>
      </c>
      <c r="F15" s="44" t="s">
        <v>26</v>
      </c>
      <c r="G15" s="45" t="s">
        <v>75</v>
      </c>
      <c r="H15" s="46" t="s">
        <v>76</v>
      </c>
      <c r="I15" s="47">
        <v>1</v>
      </c>
      <c r="J15" s="47">
        <v>2</v>
      </c>
      <c r="K15" s="48">
        <f t="shared" si="2"/>
        <v>3</v>
      </c>
      <c r="L15" s="49" t="str">
        <f t="shared" si="3"/>
        <v>Riesgo Bajo</v>
      </c>
      <c r="M15" s="47" t="s">
        <v>63</v>
      </c>
      <c r="N15" s="50" t="s">
        <v>244</v>
      </c>
      <c r="O15" s="41">
        <v>1</v>
      </c>
      <c r="P15" s="51">
        <v>1</v>
      </c>
      <c r="Q15" s="52">
        <f t="shared" si="5"/>
        <v>1</v>
      </c>
      <c r="R15" s="42" t="str">
        <f t="shared" si="4"/>
        <v>Riesgo Bajo</v>
      </c>
      <c r="S15" s="53" t="s">
        <v>55</v>
      </c>
      <c r="T15" s="47" t="s">
        <v>228</v>
      </c>
      <c r="U15" s="47" t="s">
        <v>77</v>
      </c>
      <c r="V15" s="47" t="s">
        <v>220</v>
      </c>
      <c r="W15" s="41" t="s">
        <v>78</v>
      </c>
      <c r="X15" s="53" t="s">
        <v>59</v>
      </c>
    </row>
    <row r="16" spans="2:24" s="40" customFormat="1" ht="105" customHeight="1" thickBot="1" x14ac:dyDescent="0.3">
      <c r="B16" s="41" t="s">
        <v>79</v>
      </c>
      <c r="C16" s="42" t="s">
        <v>23</v>
      </c>
      <c r="D16" s="42" t="s">
        <v>61</v>
      </c>
      <c r="E16" s="55" t="s">
        <v>52</v>
      </c>
      <c r="F16" s="44" t="s">
        <v>35</v>
      </c>
      <c r="G16" s="45" t="s">
        <v>80</v>
      </c>
      <c r="H16" s="46" t="s">
        <v>81</v>
      </c>
      <c r="I16" s="47">
        <v>1</v>
      </c>
      <c r="J16" s="47">
        <v>3</v>
      </c>
      <c r="K16" s="48">
        <f t="shared" si="2"/>
        <v>4</v>
      </c>
      <c r="L16" s="49" t="str">
        <f t="shared" si="3"/>
        <v>Riesgo Bajo</v>
      </c>
      <c r="M16" s="47" t="s">
        <v>229</v>
      </c>
      <c r="N16" s="50" t="s">
        <v>245</v>
      </c>
      <c r="O16" s="41">
        <v>1</v>
      </c>
      <c r="P16" s="51">
        <v>1</v>
      </c>
      <c r="Q16" s="52">
        <f t="shared" si="5"/>
        <v>1</v>
      </c>
      <c r="R16" s="42" t="str">
        <f t="shared" si="4"/>
        <v>Riesgo Bajo</v>
      </c>
      <c r="S16" s="53" t="s">
        <v>55</v>
      </c>
      <c r="T16" s="47" t="s">
        <v>228</v>
      </c>
      <c r="U16" s="47" t="s">
        <v>82</v>
      </c>
      <c r="V16" s="47" t="s">
        <v>83</v>
      </c>
      <c r="W16" s="41" t="s">
        <v>84</v>
      </c>
      <c r="X16" s="53" t="s">
        <v>59</v>
      </c>
    </row>
    <row r="17" spans="2:24" s="40" customFormat="1" ht="96.95" customHeight="1" thickBot="1" x14ac:dyDescent="0.3">
      <c r="B17" s="41" t="s">
        <v>85</v>
      </c>
      <c r="C17" s="42" t="s">
        <v>23</v>
      </c>
      <c r="D17" s="42" t="s">
        <v>61</v>
      </c>
      <c r="E17" s="55" t="s">
        <v>52</v>
      </c>
      <c r="F17" s="44" t="s">
        <v>35</v>
      </c>
      <c r="G17" s="45" t="s">
        <v>86</v>
      </c>
      <c r="H17" s="46" t="s">
        <v>87</v>
      </c>
      <c r="I17" s="47">
        <v>1</v>
      </c>
      <c r="J17" s="47">
        <v>3</v>
      </c>
      <c r="K17" s="48">
        <f t="shared" ref="K17" si="14">I17+J17</f>
        <v>4</v>
      </c>
      <c r="L17" s="49" t="str">
        <f t="shared" si="3"/>
        <v>Riesgo Bajo</v>
      </c>
      <c r="M17" s="47" t="s">
        <v>63</v>
      </c>
      <c r="N17" s="50" t="s">
        <v>246</v>
      </c>
      <c r="O17" s="41">
        <v>1</v>
      </c>
      <c r="P17" s="51">
        <v>2</v>
      </c>
      <c r="Q17" s="52">
        <f t="shared" ref="Q17" si="15">O17*P17</f>
        <v>2</v>
      </c>
      <c r="R17" s="42" t="str">
        <f t="shared" si="4"/>
        <v>Riesgo Bajo</v>
      </c>
      <c r="S17" s="53" t="s">
        <v>55</v>
      </c>
      <c r="T17" s="47" t="s">
        <v>228</v>
      </c>
      <c r="U17" s="47" t="s">
        <v>56</v>
      </c>
      <c r="V17" s="47" t="s">
        <v>57</v>
      </c>
      <c r="W17" s="41" t="s">
        <v>88</v>
      </c>
      <c r="X17" s="47" t="s">
        <v>56</v>
      </c>
    </row>
    <row r="18" spans="2:24" s="40" customFormat="1" ht="98.1" customHeight="1" thickBot="1" x14ac:dyDescent="0.3">
      <c r="B18" s="41" t="s">
        <v>89</v>
      </c>
      <c r="C18" s="42" t="s">
        <v>90</v>
      </c>
      <c r="D18" s="42" t="s">
        <v>61</v>
      </c>
      <c r="E18" s="43" t="s">
        <v>91</v>
      </c>
      <c r="F18" s="44" t="s">
        <v>35</v>
      </c>
      <c r="G18" s="45" t="s">
        <v>92</v>
      </c>
      <c r="H18" s="46" t="s">
        <v>93</v>
      </c>
      <c r="I18" s="47">
        <v>1</v>
      </c>
      <c r="J18" s="47">
        <v>2</v>
      </c>
      <c r="K18" s="48">
        <f t="shared" si="2"/>
        <v>3</v>
      </c>
      <c r="L18" s="49" t="str">
        <f t="shared" si="3"/>
        <v>Riesgo Bajo</v>
      </c>
      <c r="M18" s="47" t="s">
        <v>228</v>
      </c>
      <c r="N18" s="56" t="s">
        <v>94</v>
      </c>
      <c r="O18" s="41">
        <v>1</v>
      </c>
      <c r="P18" s="51">
        <v>2</v>
      </c>
      <c r="Q18" s="52">
        <f t="shared" si="5"/>
        <v>2</v>
      </c>
      <c r="R18" s="42" t="str">
        <f t="shared" si="4"/>
        <v>Riesgo Bajo</v>
      </c>
      <c r="S18" s="53" t="s">
        <v>55</v>
      </c>
      <c r="T18" s="47" t="s">
        <v>228</v>
      </c>
      <c r="U18" s="47" t="s">
        <v>95</v>
      </c>
      <c r="V18" s="47" t="s">
        <v>96</v>
      </c>
      <c r="W18" s="41" t="s">
        <v>97</v>
      </c>
      <c r="X18" s="53" t="s">
        <v>98</v>
      </c>
    </row>
    <row r="19" spans="2:24" s="40" customFormat="1" ht="74.099999999999994" customHeight="1" thickBot="1" x14ac:dyDescent="0.3">
      <c r="B19" s="41" t="s">
        <v>99</v>
      </c>
      <c r="C19" s="42" t="s">
        <v>23</v>
      </c>
      <c r="D19" s="42" t="s">
        <v>61</v>
      </c>
      <c r="E19" s="43" t="s">
        <v>91</v>
      </c>
      <c r="F19" s="44" t="s">
        <v>35</v>
      </c>
      <c r="G19" s="45" t="s">
        <v>100</v>
      </c>
      <c r="H19" s="46" t="s">
        <v>101</v>
      </c>
      <c r="I19" s="47">
        <v>1</v>
      </c>
      <c r="J19" s="47">
        <v>3</v>
      </c>
      <c r="K19" s="48">
        <f t="shared" ref="K19" si="16">I19+J19</f>
        <v>4</v>
      </c>
      <c r="L19" s="49" t="str">
        <f t="shared" si="3"/>
        <v>Riesgo Bajo</v>
      </c>
      <c r="M19" s="47" t="s">
        <v>63</v>
      </c>
      <c r="N19" s="50" t="s">
        <v>247</v>
      </c>
      <c r="O19" s="41">
        <v>1</v>
      </c>
      <c r="P19" s="51">
        <v>2</v>
      </c>
      <c r="Q19" s="52">
        <f t="shared" ref="Q19" si="17">O19*P19</f>
        <v>2</v>
      </c>
      <c r="R19" s="42" t="str">
        <f t="shared" ref="R19" si="18">IF(Q19&lt;=4,"Riesgo Bajo",IF(Q19=5,"Riesgo Medio",IF(Q19&lt;=7,"Riesgo Alto",IF(Q19&gt;=8,"Riesgo Extremo"))))</f>
        <v>Riesgo Bajo</v>
      </c>
      <c r="S19" s="53" t="s">
        <v>55</v>
      </c>
      <c r="T19" s="47" t="s">
        <v>228</v>
      </c>
      <c r="U19" s="47" t="s">
        <v>102</v>
      </c>
      <c r="V19" s="47" t="s">
        <v>103</v>
      </c>
      <c r="W19" s="41" t="s">
        <v>104</v>
      </c>
      <c r="X19" s="53" t="s">
        <v>105</v>
      </c>
    </row>
    <row r="20" spans="2:24" s="40" customFormat="1" ht="110.1" customHeight="1" thickBot="1" x14ac:dyDescent="0.3">
      <c r="B20" s="41" t="s">
        <v>106</v>
      </c>
      <c r="C20" s="42" t="s">
        <v>90</v>
      </c>
      <c r="D20" s="42" t="s">
        <v>61</v>
      </c>
      <c r="E20" s="55" t="s">
        <v>107</v>
      </c>
      <c r="F20" s="44" t="s">
        <v>26</v>
      </c>
      <c r="G20" s="45" t="s">
        <v>108</v>
      </c>
      <c r="H20" s="46" t="s">
        <v>109</v>
      </c>
      <c r="I20" s="47">
        <v>1</v>
      </c>
      <c r="J20" s="47">
        <v>3</v>
      </c>
      <c r="K20" s="48">
        <f t="shared" si="2"/>
        <v>4</v>
      </c>
      <c r="L20" s="49" t="str">
        <f t="shared" si="3"/>
        <v>Riesgo Bajo</v>
      </c>
      <c r="M20" s="47" t="s">
        <v>229</v>
      </c>
      <c r="N20" s="61" t="s">
        <v>110</v>
      </c>
      <c r="O20" s="41">
        <v>1</v>
      </c>
      <c r="P20" s="51">
        <v>2</v>
      </c>
      <c r="Q20" s="52">
        <f t="shared" si="5"/>
        <v>2</v>
      </c>
      <c r="R20" s="42" t="str">
        <f t="shared" si="4"/>
        <v>Riesgo Bajo</v>
      </c>
      <c r="S20" s="53" t="s">
        <v>29</v>
      </c>
      <c r="T20" s="47" t="s">
        <v>228</v>
      </c>
      <c r="U20" s="47" t="s">
        <v>111</v>
      </c>
      <c r="V20" s="47" t="s">
        <v>96</v>
      </c>
      <c r="W20" s="62" t="s">
        <v>112</v>
      </c>
      <c r="X20" s="53" t="s">
        <v>98</v>
      </c>
    </row>
    <row r="21" spans="2:24" s="40" customFormat="1" ht="93" customHeight="1" thickBot="1" x14ac:dyDescent="0.3">
      <c r="B21" s="41" t="s">
        <v>113</v>
      </c>
      <c r="C21" s="42" t="s">
        <v>23</v>
      </c>
      <c r="D21" s="42" t="s">
        <v>24</v>
      </c>
      <c r="E21" s="55" t="s">
        <v>107</v>
      </c>
      <c r="F21" s="44" t="s">
        <v>26</v>
      </c>
      <c r="G21" s="45" t="s">
        <v>114</v>
      </c>
      <c r="H21" s="46" t="s">
        <v>115</v>
      </c>
      <c r="I21" s="47">
        <v>2</v>
      </c>
      <c r="J21" s="47">
        <v>3</v>
      </c>
      <c r="K21" s="48">
        <f t="shared" si="2"/>
        <v>5</v>
      </c>
      <c r="L21" s="49" t="str">
        <f t="shared" si="3"/>
        <v>Riesgo Medio</v>
      </c>
      <c r="M21" s="47" t="s">
        <v>63</v>
      </c>
      <c r="N21" s="50" t="s">
        <v>116</v>
      </c>
      <c r="O21" s="41">
        <v>1</v>
      </c>
      <c r="P21" s="51">
        <v>2</v>
      </c>
      <c r="Q21" s="52">
        <f t="shared" si="5"/>
        <v>2</v>
      </c>
      <c r="R21" s="42" t="str">
        <f t="shared" si="4"/>
        <v>Riesgo Bajo</v>
      </c>
      <c r="S21" s="53" t="s">
        <v>29</v>
      </c>
      <c r="T21" s="47" t="s">
        <v>228</v>
      </c>
      <c r="U21" s="47" t="s">
        <v>117</v>
      </c>
      <c r="V21" s="47" t="s">
        <v>96</v>
      </c>
      <c r="W21" s="41" t="s">
        <v>118</v>
      </c>
      <c r="X21" s="53" t="s">
        <v>98</v>
      </c>
    </row>
    <row r="22" spans="2:24" s="40" customFormat="1" ht="74.099999999999994" customHeight="1" thickBot="1" x14ac:dyDescent="0.3">
      <c r="B22" s="41" t="s">
        <v>119</v>
      </c>
      <c r="C22" s="42" t="s">
        <v>90</v>
      </c>
      <c r="D22" s="42" t="s">
        <v>61</v>
      </c>
      <c r="E22" s="55" t="s">
        <v>107</v>
      </c>
      <c r="F22" s="44" t="s">
        <v>40</v>
      </c>
      <c r="G22" s="45" t="s">
        <v>120</v>
      </c>
      <c r="H22" s="46" t="s">
        <v>115</v>
      </c>
      <c r="I22" s="47">
        <v>1</v>
      </c>
      <c r="J22" s="47">
        <v>3</v>
      </c>
      <c r="K22" s="48">
        <f t="shared" si="2"/>
        <v>4</v>
      </c>
      <c r="L22" s="49" t="str">
        <f t="shared" si="3"/>
        <v>Riesgo Bajo</v>
      </c>
      <c r="M22" s="47" t="s">
        <v>229</v>
      </c>
      <c r="N22" s="50" t="s">
        <v>121</v>
      </c>
      <c r="O22" s="41">
        <v>1</v>
      </c>
      <c r="P22" s="51">
        <v>2</v>
      </c>
      <c r="Q22" s="52">
        <f t="shared" si="5"/>
        <v>2</v>
      </c>
      <c r="R22" s="42" t="str">
        <f t="shared" si="4"/>
        <v>Riesgo Bajo</v>
      </c>
      <c r="S22" s="53" t="s">
        <v>55</v>
      </c>
      <c r="T22" s="47" t="s">
        <v>228</v>
      </c>
      <c r="U22" s="47" t="s">
        <v>122</v>
      </c>
      <c r="V22" s="47" t="s">
        <v>123</v>
      </c>
      <c r="W22" s="41" t="s">
        <v>122</v>
      </c>
      <c r="X22" s="53" t="s">
        <v>122</v>
      </c>
    </row>
    <row r="23" spans="2:24" s="40" customFormat="1" ht="93" customHeight="1" thickBot="1" x14ac:dyDescent="0.3">
      <c r="B23" s="41" t="s">
        <v>124</v>
      </c>
      <c r="C23" s="42" t="s">
        <v>90</v>
      </c>
      <c r="D23" s="42" t="s">
        <v>61</v>
      </c>
      <c r="E23" s="55" t="s">
        <v>107</v>
      </c>
      <c r="F23" s="44" t="s">
        <v>40</v>
      </c>
      <c r="G23" s="45" t="s">
        <v>125</v>
      </c>
      <c r="H23" s="46" t="s">
        <v>126</v>
      </c>
      <c r="I23" s="47">
        <v>1</v>
      </c>
      <c r="J23" s="47">
        <v>3</v>
      </c>
      <c r="K23" s="48">
        <f t="shared" si="2"/>
        <v>4</v>
      </c>
      <c r="L23" s="49" t="str">
        <f t="shared" si="3"/>
        <v>Riesgo Bajo</v>
      </c>
      <c r="M23" s="47" t="s">
        <v>63</v>
      </c>
      <c r="N23" s="50" t="s">
        <v>127</v>
      </c>
      <c r="O23" s="41">
        <v>1</v>
      </c>
      <c r="P23" s="51">
        <v>2</v>
      </c>
      <c r="Q23" s="52">
        <f t="shared" si="5"/>
        <v>2</v>
      </c>
      <c r="R23" s="42" t="str">
        <f t="shared" si="4"/>
        <v>Riesgo Bajo</v>
      </c>
      <c r="S23" s="53" t="s">
        <v>55</v>
      </c>
      <c r="T23" s="47" t="s">
        <v>228</v>
      </c>
      <c r="U23" s="47" t="s">
        <v>128</v>
      </c>
      <c r="V23" s="47" t="s">
        <v>129</v>
      </c>
      <c r="W23" s="41" t="s">
        <v>130</v>
      </c>
      <c r="X23" s="53" t="s">
        <v>131</v>
      </c>
    </row>
    <row r="24" spans="2:24" s="40" customFormat="1" ht="168.75" customHeight="1" thickBot="1" x14ac:dyDescent="0.3">
      <c r="B24" s="41" t="s">
        <v>132</v>
      </c>
      <c r="C24" s="42" t="s">
        <v>90</v>
      </c>
      <c r="D24" s="42" t="s">
        <v>61</v>
      </c>
      <c r="E24" s="55" t="s">
        <v>107</v>
      </c>
      <c r="F24" s="44" t="s">
        <v>40</v>
      </c>
      <c r="G24" s="45" t="s">
        <v>133</v>
      </c>
      <c r="H24" s="46" t="s">
        <v>126</v>
      </c>
      <c r="I24" s="47">
        <v>1</v>
      </c>
      <c r="J24" s="47">
        <v>3</v>
      </c>
      <c r="K24" s="48">
        <f t="shared" si="2"/>
        <v>4</v>
      </c>
      <c r="L24" s="49" t="str">
        <f t="shared" si="3"/>
        <v>Riesgo Bajo</v>
      </c>
      <c r="M24" s="47" t="s">
        <v>63</v>
      </c>
      <c r="N24" s="56" t="s">
        <v>134</v>
      </c>
      <c r="O24" s="41">
        <v>1</v>
      </c>
      <c r="P24" s="51">
        <v>1</v>
      </c>
      <c r="Q24" s="52">
        <f t="shared" si="5"/>
        <v>1</v>
      </c>
      <c r="R24" s="42" t="str">
        <f t="shared" si="4"/>
        <v>Riesgo Bajo</v>
      </c>
      <c r="S24" s="53" t="s">
        <v>55</v>
      </c>
      <c r="T24" s="47" t="s">
        <v>228</v>
      </c>
      <c r="U24" s="47" t="s">
        <v>135</v>
      </c>
      <c r="V24" s="47" t="s">
        <v>96</v>
      </c>
      <c r="W24" s="41" t="s">
        <v>221</v>
      </c>
      <c r="X24" s="53" t="s">
        <v>98</v>
      </c>
    </row>
    <row r="25" spans="2:24" s="40" customFormat="1" ht="156.75" customHeight="1" thickBot="1" x14ac:dyDescent="0.3">
      <c r="B25" s="41" t="s">
        <v>136</v>
      </c>
      <c r="C25" s="42" t="s">
        <v>90</v>
      </c>
      <c r="D25" s="42" t="s">
        <v>61</v>
      </c>
      <c r="E25" s="55" t="s">
        <v>107</v>
      </c>
      <c r="F25" s="44" t="s">
        <v>35</v>
      </c>
      <c r="G25" s="45" t="s">
        <v>137</v>
      </c>
      <c r="H25" s="46" t="s">
        <v>138</v>
      </c>
      <c r="I25" s="47">
        <v>1</v>
      </c>
      <c r="J25" s="47">
        <v>3</v>
      </c>
      <c r="K25" s="48">
        <f t="shared" si="2"/>
        <v>4</v>
      </c>
      <c r="L25" s="49" t="str">
        <f t="shared" si="3"/>
        <v>Riesgo Bajo</v>
      </c>
      <c r="M25" s="47" t="s">
        <v>63</v>
      </c>
      <c r="N25" s="61" t="s">
        <v>139</v>
      </c>
      <c r="O25" s="41">
        <v>1</v>
      </c>
      <c r="P25" s="51">
        <v>1</v>
      </c>
      <c r="Q25" s="52">
        <f t="shared" si="5"/>
        <v>1</v>
      </c>
      <c r="R25" s="42" t="str">
        <f t="shared" si="4"/>
        <v>Riesgo Bajo</v>
      </c>
      <c r="S25" s="53" t="s">
        <v>55</v>
      </c>
      <c r="T25" s="47" t="s">
        <v>228</v>
      </c>
      <c r="U25" s="47" t="s">
        <v>135</v>
      </c>
      <c r="V25" s="47" t="s">
        <v>96</v>
      </c>
      <c r="W25" s="62" t="s">
        <v>222</v>
      </c>
      <c r="X25" s="53" t="s">
        <v>98</v>
      </c>
    </row>
    <row r="26" spans="2:24" s="40" customFormat="1" ht="132" customHeight="1" thickBot="1" x14ac:dyDescent="0.3">
      <c r="B26" s="41" t="s">
        <v>140</v>
      </c>
      <c r="C26" s="42" t="s">
        <v>23</v>
      </c>
      <c r="D26" s="42" t="s">
        <v>61</v>
      </c>
      <c r="E26" s="55" t="s">
        <v>107</v>
      </c>
      <c r="F26" s="44" t="s">
        <v>40</v>
      </c>
      <c r="G26" s="45" t="s">
        <v>223</v>
      </c>
      <c r="H26" s="46" t="s">
        <v>224</v>
      </c>
      <c r="I26" s="47">
        <v>1</v>
      </c>
      <c r="J26" s="47">
        <v>3</v>
      </c>
      <c r="K26" s="48">
        <f t="shared" si="2"/>
        <v>4</v>
      </c>
      <c r="L26" s="49" t="str">
        <f t="shared" si="3"/>
        <v>Riesgo Bajo</v>
      </c>
      <c r="M26" s="47" t="s">
        <v>63</v>
      </c>
      <c r="N26" s="50" t="s">
        <v>141</v>
      </c>
      <c r="O26" s="41">
        <v>1</v>
      </c>
      <c r="P26" s="51">
        <v>1</v>
      </c>
      <c r="Q26" s="52">
        <f t="shared" si="5"/>
        <v>1</v>
      </c>
      <c r="R26" s="42" t="str">
        <f t="shared" si="4"/>
        <v>Riesgo Bajo</v>
      </c>
      <c r="S26" s="53" t="s">
        <v>29</v>
      </c>
      <c r="T26" s="47" t="s">
        <v>63</v>
      </c>
      <c r="U26" s="47" t="s">
        <v>225</v>
      </c>
      <c r="V26" s="47" t="s">
        <v>226</v>
      </c>
      <c r="W26" s="41" t="s">
        <v>142</v>
      </c>
      <c r="X26" s="47" t="s">
        <v>227</v>
      </c>
    </row>
    <row r="27" spans="2:24" ht="52.5" thickBot="1" x14ac:dyDescent="0.25">
      <c r="B27" s="41" t="s">
        <v>143</v>
      </c>
      <c r="C27" s="64" t="s">
        <v>23</v>
      </c>
      <c r="D27" s="64" t="s">
        <v>24</v>
      </c>
      <c r="E27" s="65" t="s">
        <v>107</v>
      </c>
      <c r="F27" s="66" t="s">
        <v>35</v>
      </c>
      <c r="G27" s="67" t="s">
        <v>144</v>
      </c>
      <c r="H27" s="68" t="s">
        <v>145</v>
      </c>
      <c r="I27" s="69">
        <v>1</v>
      </c>
      <c r="J27" s="69">
        <v>2</v>
      </c>
      <c r="K27" s="48">
        <f t="shared" si="2"/>
        <v>3</v>
      </c>
      <c r="L27" s="70" t="str">
        <f t="shared" ref="L27" si="19">IF(K27&lt;=4,"Riesgo Bajo",IF(K27=5,"Riesgo Medio",IF(K27&lt;=7,"Riesgo Alto",IF(K27&gt;=8,"Riesgo Extremo"))))</f>
        <v>Riesgo Bajo</v>
      </c>
      <c r="M27" s="69" t="s">
        <v>63</v>
      </c>
      <c r="N27" s="71" t="s">
        <v>248</v>
      </c>
      <c r="O27" s="72">
        <v>1</v>
      </c>
      <c r="P27" s="73">
        <v>1</v>
      </c>
      <c r="Q27" s="52">
        <f t="shared" si="5"/>
        <v>1</v>
      </c>
      <c r="R27" s="64" t="str">
        <f t="shared" ref="R27" si="20">IF(Q27&lt;=4,"Riesgo Bajo",IF(Q27=5,"Riesgo Medio",IF(Q27&lt;=7,"Riesgo Alto",IF(Q27&gt;=8,"Riesgo Extremo"))))</f>
        <v>Riesgo Bajo</v>
      </c>
      <c r="S27" s="74" t="s">
        <v>29</v>
      </c>
      <c r="T27" s="69" t="s">
        <v>63</v>
      </c>
      <c r="U27" s="69" t="s">
        <v>146</v>
      </c>
      <c r="V27" s="69" t="s">
        <v>147</v>
      </c>
      <c r="W27" s="75" t="s">
        <v>148</v>
      </c>
      <c r="X27" s="76" t="s">
        <v>149</v>
      </c>
    </row>
    <row r="38" spans="3:19" x14ac:dyDescent="0.2">
      <c r="C38" s="31" t="s">
        <v>23</v>
      </c>
      <c r="D38" s="31" t="s">
        <v>24</v>
      </c>
      <c r="E38" s="31" t="s">
        <v>25</v>
      </c>
      <c r="G38" s="77" t="s">
        <v>40</v>
      </c>
      <c r="H38" s="31">
        <v>1</v>
      </c>
      <c r="I38" s="31">
        <v>1</v>
      </c>
      <c r="J38" s="31" t="s">
        <v>150</v>
      </c>
      <c r="M38" s="31" t="s">
        <v>63</v>
      </c>
      <c r="N38" s="31" t="s">
        <v>151</v>
      </c>
      <c r="S38" s="31" t="s">
        <v>55</v>
      </c>
    </row>
    <row r="39" spans="3:19" x14ac:dyDescent="0.2">
      <c r="C39" s="31" t="s">
        <v>90</v>
      </c>
      <c r="D39" s="31" t="s">
        <v>61</v>
      </c>
      <c r="E39" s="31" t="s">
        <v>52</v>
      </c>
      <c r="G39" s="77" t="s">
        <v>152</v>
      </c>
      <c r="H39" s="31">
        <v>2</v>
      </c>
      <c r="I39" s="31">
        <v>2</v>
      </c>
      <c r="J39" s="31" t="s">
        <v>153</v>
      </c>
      <c r="M39" s="31" t="s">
        <v>228</v>
      </c>
      <c r="N39" s="31" t="s">
        <v>154</v>
      </c>
      <c r="S39" s="31" t="s">
        <v>29</v>
      </c>
    </row>
    <row r="40" spans="3:19" x14ac:dyDescent="0.2">
      <c r="E40" s="31" t="s">
        <v>91</v>
      </c>
      <c r="G40" s="77" t="s">
        <v>26</v>
      </c>
      <c r="H40" s="31">
        <v>3</v>
      </c>
      <c r="I40" s="31">
        <v>3</v>
      </c>
      <c r="J40" s="31" t="s">
        <v>155</v>
      </c>
      <c r="M40" s="31" t="s">
        <v>229</v>
      </c>
      <c r="N40" s="31" t="s">
        <v>156</v>
      </c>
    </row>
    <row r="41" spans="3:19" x14ac:dyDescent="0.2">
      <c r="E41" s="31" t="s">
        <v>107</v>
      </c>
      <c r="G41" s="77" t="s">
        <v>157</v>
      </c>
      <c r="H41" s="31">
        <v>4</v>
      </c>
      <c r="I41" s="31">
        <v>4</v>
      </c>
      <c r="J41" s="31" t="s">
        <v>158</v>
      </c>
      <c r="M41" s="31" t="s">
        <v>228</v>
      </c>
      <c r="N41" s="31" t="s">
        <v>159</v>
      </c>
    </row>
    <row r="42" spans="3:19" x14ac:dyDescent="0.2">
      <c r="G42" s="77" t="s">
        <v>35</v>
      </c>
      <c r="H42" s="31">
        <v>5</v>
      </c>
      <c r="I42" s="31">
        <v>5</v>
      </c>
      <c r="M42" s="31" t="s">
        <v>228</v>
      </c>
      <c r="N42" s="31" t="s">
        <v>160</v>
      </c>
    </row>
    <row r="43" spans="3:19" x14ac:dyDescent="0.2">
      <c r="G43" s="77" t="s">
        <v>161</v>
      </c>
      <c r="M43" s="31" t="s">
        <v>259</v>
      </c>
    </row>
    <row r="44" spans="3:19" x14ac:dyDescent="0.2">
      <c r="G44" s="77" t="s">
        <v>162</v>
      </c>
      <c r="K44" s="78">
        <v>1</v>
      </c>
    </row>
    <row r="45" spans="3:19" x14ac:dyDescent="0.2">
      <c r="G45" s="77" t="s">
        <v>163</v>
      </c>
      <c r="K45" s="78">
        <v>2</v>
      </c>
      <c r="M45" s="31" t="s">
        <v>164</v>
      </c>
    </row>
    <row r="46" spans="3:19" x14ac:dyDescent="0.2">
      <c r="K46" s="78">
        <v>3</v>
      </c>
    </row>
    <row r="47" spans="3:19" x14ac:dyDescent="0.2">
      <c r="K47" s="78">
        <v>4</v>
      </c>
    </row>
    <row r="48" spans="3:19" x14ac:dyDescent="0.2">
      <c r="K48" s="78">
        <v>5</v>
      </c>
    </row>
    <row r="49" spans="11:11" x14ac:dyDescent="0.2">
      <c r="K49" s="78">
        <v>6</v>
      </c>
    </row>
    <row r="50" spans="11:11" x14ac:dyDescent="0.2">
      <c r="K50" s="78">
        <v>7</v>
      </c>
    </row>
    <row r="51" spans="11:11" x14ac:dyDescent="0.2">
      <c r="K51" s="78">
        <v>8</v>
      </c>
    </row>
    <row r="52" spans="11:11" x14ac:dyDescent="0.2">
      <c r="K52" s="78">
        <v>9</v>
      </c>
    </row>
    <row r="53" spans="11:11" x14ac:dyDescent="0.2">
      <c r="K53" s="78">
        <v>10</v>
      </c>
    </row>
  </sheetData>
  <sheetProtection deleteColumns="0" deleteRows="0"/>
  <mergeCells count="19">
    <mergeCell ref="F3:F4"/>
    <mergeCell ref="G3:G4"/>
    <mergeCell ref="H3:H4"/>
    <mergeCell ref="I3:I4"/>
    <mergeCell ref="J3:J4"/>
    <mergeCell ref="K3:K4"/>
    <mergeCell ref="B2:X2"/>
    <mergeCell ref="U3:U4"/>
    <mergeCell ref="V3:V4"/>
    <mergeCell ref="E3:E4"/>
    <mergeCell ref="D3:D4"/>
    <mergeCell ref="C3:C4"/>
    <mergeCell ref="B3:B4"/>
    <mergeCell ref="L3:L4"/>
    <mergeCell ref="M3:M4"/>
    <mergeCell ref="N3:N4"/>
    <mergeCell ref="T3:T4"/>
    <mergeCell ref="W3:X3"/>
    <mergeCell ref="O3:S3"/>
  </mergeCells>
  <phoneticPr fontId="17" type="noConversion"/>
  <conditionalFormatting sqref="K5:K27 Q5:Q27">
    <cfRule type="cellIs" dxfId="5" priority="11" operator="between">
      <formula>8</formula>
      <formula>11</formula>
    </cfRule>
    <cfRule type="cellIs" dxfId="4" priority="12" operator="between">
      <formula>6</formula>
      <formula>7</formula>
    </cfRule>
    <cfRule type="cellIs" dxfId="3" priority="13" operator="equal">
      <formula>5</formula>
    </cfRule>
    <cfRule type="cellIs" dxfId="2" priority="14" operator="between">
      <formula>1</formula>
      <formula>4</formula>
    </cfRule>
    <cfRule type="cellIs" dxfId="1" priority="55" operator="lessThan">
      <formula>#REF!</formula>
    </cfRule>
  </conditionalFormatting>
  <conditionalFormatting sqref="K27">
    <cfRule type="cellIs" dxfId="0" priority="16" operator="lessThan">
      <formula>#REF!</formula>
    </cfRule>
  </conditionalFormatting>
  <dataValidations count="18">
    <dataValidation type="list" allowBlank="1" showInputMessage="1" showErrorMessage="1" sqref="C5:C12 C14:C27">
      <formula1>$C$38:$C$41</formula1>
    </dataValidation>
    <dataValidation type="list" allowBlank="1" showInputMessage="1" showErrorMessage="1" sqref="D5:D12 D14:D27">
      <formula1>$D$38:$D$39</formula1>
    </dataValidation>
    <dataValidation type="list" allowBlank="1" showInputMessage="1" showErrorMessage="1" sqref="E5:E12 E14:E27">
      <formula1>$E$38:$E$41</formula1>
    </dataValidation>
    <dataValidation type="list" allowBlank="1" showInputMessage="1" showErrorMessage="1" sqref="F5:F12 F14:F27">
      <formula1>$G$38:$G$45</formula1>
    </dataValidation>
    <dataValidation type="list" allowBlank="1" showInputMessage="1" showErrorMessage="1" sqref="I5:I12 O14:O27 I14:I27 O5:O12">
      <formula1>$H$38:$H$42</formula1>
    </dataValidation>
    <dataValidation type="list" allowBlank="1" showInputMessage="1" showErrorMessage="1" sqref="J5:J12 P5:P27 J14:J27">
      <formula1>$I$38:$I$42</formula1>
    </dataValidation>
    <dataValidation type="list" allowBlank="1" showInputMessage="1" showErrorMessage="1" sqref="S5:S12 S14:S27">
      <formula1>$S$38:$S$39</formula1>
    </dataValidation>
    <dataValidation type="list" allowBlank="1" showInputMessage="1" showErrorMessage="1" sqref="M5:M12 T14:T27 M14:M27 T5:T12">
      <formula1>$M$38:$M$46</formula1>
    </dataValidation>
    <dataValidation type="list" allowBlank="1" showInputMessage="1" showErrorMessage="1" sqref="M13 T13">
      <formula1>$M$32:$M$40</formula1>
    </dataValidation>
    <dataValidation type="list" allowBlank="1" showInputMessage="1" showErrorMessage="1" sqref="S13">
      <formula1>$S$32:$S$33</formula1>
    </dataValidation>
    <dataValidation type="list" allowBlank="1" showInputMessage="1" showErrorMessage="1" sqref="J13">
      <formula1>$I$32:$I$36</formula1>
    </dataValidation>
    <dataValidation type="list" allowBlank="1" showInputMessage="1" showErrorMessage="1" sqref="I13 O13">
      <formula1>$H$32:$H$36</formula1>
    </dataValidation>
    <dataValidation type="list" allowBlank="1" showInputMessage="1" showErrorMessage="1" sqref="F13">
      <formula1>$G$32:$G$39</formula1>
    </dataValidation>
    <dataValidation type="list" allowBlank="1" showInputMessage="1" showErrorMessage="1" sqref="E13">
      <formula1>$E$32:$E$35</formula1>
    </dataValidation>
    <dataValidation type="list" allowBlank="1" showInputMessage="1" showErrorMessage="1" sqref="D13">
      <formula1>$D$32:$D$33</formula1>
    </dataValidation>
    <dataValidation type="list" allowBlank="1" showInputMessage="1" showErrorMessage="1" sqref="C13">
      <formula1>$C$32:$C$35</formula1>
    </dataValidation>
    <dataValidation allowBlank="1" showDropDown="1" showInputMessage="1" showErrorMessage="1" sqref="N5:N14 N19 N17 Q5:Q27 K5:K27 N27"/>
    <dataValidation showDropDown="1" showInputMessage="1" showErrorMessage="1" sqref="R5:R27 L5:L27"/>
  </dataValidations>
  <printOptions horizontalCentered="1" verticalCentered="1"/>
  <pageMargins left="0" right="0" top="0" bottom="0" header="0.31496062992125984" footer="0.31496062992125984"/>
  <pageSetup scale="4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G9"/>
  <sheetViews>
    <sheetView showGridLines="0" zoomScale="75" zoomScaleNormal="75" workbookViewId="0">
      <selection activeCell="G6" sqref="G6"/>
    </sheetView>
  </sheetViews>
  <sheetFormatPr baseColWidth="10" defaultColWidth="11.5703125" defaultRowHeight="39.950000000000003" customHeight="1" x14ac:dyDescent="0.2"/>
  <cols>
    <col min="1" max="3" width="11.5703125" style="81"/>
    <col min="4" max="4" width="57.42578125" style="81" customWidth="1"/>
    <col min="5" max="5" width="20.140625" style="81" customWidth="1"/>
    <col min="6" max="6" width="21.28515625" style="81" customWidth="1"/>
    <col min="7" max="7" width="47.28515625" style="81" customWidth="1"/>
    <col min="8" max="16384" width="11.5703125" style="81"/>
  </cols>
  <sheetData>
    <row r="1" spans="3:7" ht="4.5" customHeight="1" x14ac:dyDescent="0.2"/>
    <row r="2" spans="3:7" ht="39.950000000000003" customHeight="1" x14ac:dyDescent="0.2">
      <c r="D2" s="124" t="s">
        <v>165</v>
      </c>
      <c r="E2" s="124"/>
      <c r="F2" s="124"/>
      <c r="G2" s="124"/>
    </row>
    <row r="3" spans="3:7" ht="15.75" customHeight="1" x14ac:dyDescent="0.2"/>
    <row r="4" spans="3:7" ht="39.950000000000003" customHeight="1" x14ac:dyDescent="0.2">
      <c r="D4" s="82" t="s">
        <v>166</v>
      </c>
      <c r="E4" s="125" t="s">
        <v>167</v>
      </c>
      <c r="F4" s="126"/>
      <c r="G4" s="83" t="s">
        <v>168</v>
      </c>
    </row>
    <row r="5" spans="3:7" ht="108" customHeight="1" x14ac:dyDescent="0.2">
      <c r="C5" s="123" t="s">
        <v>7</v>
      </c>
      <c r="D5" s="84" t="s">
        <v>249</v>
      </c>
      <c r="E5" s="85">
        <v>1</v>
      </c>
      <c r="F5" s="86" t="s">
        <v>169</v>
      </c>
      <c r="G5" s="87" t="s">
        <v>250</v>
      </c>
    </row>
    <row r="6" spans="3:7" ht="89.1" customHeight="1" x14ac:dyDescent="0.2">
      <c r="C6" s="123"/>
      <c r="D6" s="84" t="s">
        <v>251</v>
      </c>
      <c r="E6" s="85">
        <v>2</v>
      </c>
      <c r="F6" s="86" t="s">
        <v>170</v>
      </c>
      <c r="G6" s="87" t="s">
        <v>252</v>
      </c>
    </row>
    <row r="7" spans="3:7" ht="99" customHeight="1" x14ac:dyDescent="0.2">
      <c r="C7" s="123"/>
      <c r="D7" s="88" t="s">
        <v>253</v>
      </c>
      <c r="E7" s="85">
        <v>3</v>
      </c>
      <c r="F7" s="88" t="s">
        <v>171</v>
      </c>
      <c r="G7" s="89" t="s">
        <v>254</v>
      </c>
    </row>
    <row r="8" spans="3:7" ht="93" customHeight="1" x14ac:dyDescent="0.2">
      <c r="C8" s="123"/>
      <c r="D8" s="88" t="s">
        <v>255</v>
      </c>
      <c r="E8" s="85">
        <v>4</v>
      </c>
      <c r="F8" s="88" t="s">
        <v>172</v>
      </c>
      <c r="G8" s="89" t="s">
        <v>256</v>
      </c>
    </row>
    <row r="9" spans="3:7" ht="117.95" customHeight="1" x14ac:dyDescent="0.2">
      <c r="C9" s="123"/>
      <c r="D9" s="88" t="s">
        <v>257</v>
      </c>
      <c r="E9" s="85">
        <v>5</v>
      </c>
      <c r="F9" s="88" t="s">
        <v>173</v>
      </c>
      <c r="G9" s="89" t="s">
        <v>258</v>
      </c>
    </row>
  </sheetData>
  <mergeCells count="3">
    <mergeCell ref="C5:C9"/>
    <mergeCell ref="D2:G2"/>
    <mergeCell ref="E4:F4"/>
  </mergeCell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8"/>
  <sheetViews>
    <sheetView showGridLines="0" tabSelected="1" topLeftCell="A8" zoomScaleNormal="100" workbookViewId="0">
      <selection activeCell="I14" sqref="I14"/>
    </sheetView>
  </sheetViews>
  <sheetFormatPr baseColWidth="10" defaultColWidth="11.5703125" defaultRowHeight="12.75" x14ac:dyDescent="0.2"/>
  <cols>
    <col min="1" max="1" width="1.7109375" style="81" customWidth="1"/>
    <col min="2" max="2" width="10.28515625" style="81" bestFit="1" customWidth="1"/>
    <col min="3" max="3" width="11.85546875" style="81" bestFit="1" customWidth="1"/>
    <col min="4" max="5" width="25.7109375" style="90" customWidth="1"/>
    <col min="6" max="6" width="29" style="90" customWidth="1"/>
    <col min="7" max="8" width="25.7109375" style="90" customWidth="1"/>
    <col min="9" max="9" width="12.7109375" style="81" bestFit="1" customWidth="1"/>
    <col min="10" max="16384" width="11.5703125" style="81"/>
  </cols>
  <sheetData>
    <row r="1" spans="2:9" ht="4.5" customHeight="1" x14ac:dyDescent="0.2"/>
    <row r="2" spans="2:9" hidden="1" x14ac:dyDescent="0.2"/>
    <row r="3" spans="2:9" hidden="1" x14ac:dyDescent="0.2"/>
    <row r="4" spans="2:9" hidden="1" x14ac:dyDescent="0.2"/>
    <row r="5" spans="2:9" ht="9.75" customHeight="1" x14ac:dyDescent="0.2"/>
    <row r="6" spans="2:9" x14ac:dyDescent="0.2">
      <c r="B6" s="130" t="s">
        <v>174</v>
      </c>
      <c r="C6" s="130"/>
      <c r="D6" s="130"/>
      <c r="E6" s="130"/>
      <c r="F6" s="130"/>
      <c r="G6" s="130"/>
      <c r="H6" s="130"/>
    </row>
    <row r="8" spans="2:9" ht="28.5" customHeight="1" x14ac:dyDescent="0.2">
      <c r="B8" s="132" t="s">
        <v>8</v>
      </c>
      <c r="C8" s="132"/>
      <c r="D8" s="132"/>
      <c r="E8" s="132"/>
      <c r="F8" s="132"/>
      <c r="G8" s="132"/>
      <c r="H8" s="132"/>
    </row>
    <row r="9" spans="2:9" ht="90" customHeight="1" x14ac:dyDescent="0.2">
      <c r="B9" s="131" t="s">
        <v>175</v>
      </c>
      <c r="C9" s="131"/>
      <c r="D9" s="91" t="s">
        <v>176</v>
      </c>
      <c r="E9" s="91" t="s">
        <v>177</v>
      </c>
      <c r="F9" s="91" t="s">
        <v>178</v>
      </c>
      <c r="G9" s="91" t="s">
        <v>179</v>
      </c>
      <c r="H9" s="91" t="s">
        <v>180</v>
      </c>
    </row>
    <row r="10" spans="2:9" ht="90" customHeight="1" x14ac:dyDescent="0.2">
      <c r="B10" s="132" t="s">
        <v>181</v>
      </c>
      <c r="C10" s="132"/>
      <c r="D10" s="91" t="s">
        <v>182</v>
      </c>
      <c r="E10" s="91" t="s">
        <v>183</v>
      </c>
      <c r="F10" s="91" t="s">
        <v>184</v>
      </c>
      <c r="G10" s="91" t="s">
        <v>185</v>
      </c>
      <c r="H10" s="91" t="s">
        <v>186</v>
      </c>
    </row>
    <row r="11" spans="2:9" x14ac:dyDescent="0.2">
      <c r="B11" s="133" t="s">
        <v>10</v>
      </c>
      <c r="C11" s="133" t="s">
        <v>187</v>
      </c>
      <c r="D11" s="92" t="s">
        <v>188</v>
      </c>
      <c r="E11" s="92" t="s">
        <v>189</v>
      </c>
      <c r="F11" s="92" t="s">
        <v>190</v>
      </c>
      <c r="G11" s="92" t="s">
        <v>191</v>
      </c>
      <c r="H11" s="92" t="s">
        <v>192</v>
      </c>
    </row>
    <row r="12" spans="2:9" x14ac:dyDescent="0.2">
      <c r="B12" s="134"/>
      <c r="C12" s="134"/>
      <c r="D12" s="85">
        <v>1</v>
      </c>
      <c r="E12" s="85">
        <v>2</v>
      </c>
      <c r="F12" s="85">
        <v>3</v>
      </c>
      <c r="G12" s="85">
        <v>4</v>
      </c>
      <c r="H12" s="85">
        <v>5</v>
      </c>
      <c r="I12" s="10"/>
    </row>
    <row r="15" spans="2:9" x14ac:dyDescent="0.2">
      <c r="D15" s="127" t="s">
        <v>193</v>
      </c>
      <c r="E15" s="128"/>
      <c r="F15" s="128"/>
      <c r="G15" s="128"/>
      <c r="H15" s="129"/>
    </row>
    <row r="17" spans="4:8" x14ac:dyDescent="0.2">
      <c r="D17" s="93" t="s">
        <v>194</v>
      </c>
      <c r="E17" s="94">
        <v>1107035223.8299999</v>
      </c>
      <c r="F17" s="95"/>
      <c r="H17" s="81"/>
    </row>
    <row r="18" spans="4:8" x14ac:dyDescent="0.2">
      <c r="H18" s="81"/>
    </row>
    <row r="19" spans="4:8" x14ac:dyDescent="0.2">
      <c r="D19" s="93" t="str">
        <f>D11</f>
        <v xml:space="preserve">Insignificante </v>
      </c>
      <c r="E19" s="96">
        <v>0</v>
      </c>
      <c r="F19" s="97">
        <v>0.01</v>
      </c>
      <c r="G19" s="98">
        <f t="shared" ref="G19:H23" si="0">+E19*$E$17</f>
        <v>0</v>
      </c>
      <c r="H19" s="98">
        <f t="shared" si="0"/>
        <v>11070352.238299999</v>
      </c>
    </row>
    <row r="20" spans="4:8" x14ac:dyDescent="0.2">
      <c r="D20" s="93" t="str">
        <f>E11</f>
        <v xml:space="preserve">Menor </v>
      </c>
      <c r="E20" s="97">
        <v>1.00000001E-2</v>
      </c>
      <c r="F20" s="97">
        <v>0.05</v>
      </c>
      <c r="G20" s="98">
        <f t="shared" si="0"/>
        <v>11070352.349003522</v>
      </c>
      <c r="H20" s="98">
        <f t="shared" si="0"/>
        <v>55351761.191500001</v>
      </c>
    </row>
    <row r="21" spans="4:8" x14ac:dyDescent="0.2">
      <c r="D21" s="93" t="str">
        <f>F11</f>
        <v>Moderado</v>
      </c>
      <c r="E21" s="97">
        <v>5.0000000099999997E-2</v>
      </c>
      <c r="F21" s="97">
        <v>0.15</v>
      </c>
      <c r="G21" s="98">
        <f t="shared" si="0"/>
        <v>55351761.302203514</v>
      </c>
      <c r="H21" s="98">
        <f t="shared" si="0"/>
        <v>166055283.57449999</v>
      </c>
    </row>
    <row r="22" spans="4:8" x14ac:dyDescent="0.2">
      <c r="D22" s="93" t="str">
        <f>G11</f>
        <v>Mayor</v>
      </c>
      <c r="E22" s="97">
        <v>0.1500000001</v>
      </c>
      <c r="F22" s="97">
        <v>0.3</v>
      </c>
      <c r="G22" s="98">
        <f t="shared" si="0"/>
        <v>166055283.68520352</v>
      </c>
      <c r="H22" s="98">
        <f t="shared" si="0"/>
        <v>332110567.14899999</v>
      </c>
    </row>
    <row r="23" spans="4:8" x14ac:dyDescent="0.2">
      <c r="D23" s="93" t="str">
        <f>H11</f>
        <v>Catastrófico</v>
      </c>
      <c r="E23" s="97">
        <f>30.00000001%</f>
        <v>0.3000000001</v>
      </c>
      <c r="F23" s="97">
        <v>1</v>
      </c>
      <c r="G23" s="98">
        <f>+E23*$E$17</f>
        <v>332110567.25970352</v>
      </c>
      <c r="H23" s="98">
        <f t="shared" si="0"/>
        <v>1107035223.8299999</v>
      </c>
    </row>
    <row r="26" spans="4:8" ht="27" customHeight="1" x14ac:dyDescent="0.2">
      <c r="E26" s="9"/>
      <c r="F26" s="99"/>
    </row>
    <row r="28" spans="4:8" x14ac:dyDescent="0.2">
      <c r="E28" s="100"/>
    </row>
  </sheetData>
  <mergeCells count="7">
    <mergeCell ref="D15:H15"/>
    <mergeCell ref="B6:H6"/>
    <mergeCell ref="B9:C9"/>
    <mergeCell ref="B10:C10"/>
    <mergeCell ref="B11:B12"/>
    <mergeCell ref="C11:C12"/>
    <mergeCell ref="B8:H8"/>
  </mergeCells>
  <dataValidations count="1">
    <dataValidation type="list" allowBlank="1" showInputMessage="1" showErrorMessage="1" sqref="E29:E30 E27">
      <formula1>$I$31:$I$34</formula1>
    </dataValidation>
  </dataValidation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5"/>
  <sheetViews>
    <sheetView showGridLines="0" zoomScale="95" zoomScaleNormal="95" workbookViewId="0">
      <selection activeCell="F10" sqref="F10"/>
    </sheetView>
  </sheetViews>
  <sheetFormatPr baseColWidth="10" defaultColWidth="11.5703125" defaultRowHeight="15" x14ac:dyDescent="0.25"/>
  <cols>
    <col min="1" max="1" width="5.42578125" customWidth="1"/>
    <col min="2" max="2" width="38.5703125" customWidth="1"/>
    <col min="3" max="3" width="20.28515625" customWidth="1"/>
    <col min="4" max="4" width="25.7109375" customWidth="1"/>
    <col min="5" max="5" width="31.28515625" customWidth="1"/>
    <col min="6" max="6" width="38.85546875" customWidth="1"/>
    <col min="7" max="7" width="33.7109375" customWidth="1"/>
    <col min="8" max="8" width="25.7109375" customWidth="1"/>
  </cols>
  <sheetData>
    <row r="2" spans="1:8" ht="18.75" x14ac:dyDescent="0.3">
      <c r="B2" s="137" t="s">
        <v>195</v>
      </c>
      <c r="C2" s="137"/>
      <c r="D2" s="137"/>
      <c r="E2" s="137"/>
      <c r="F2" s="137"/>
      <c r="G2" s="137"/>
      <c r="H2" s="137"/>
    </row>
    <row r="3" spans="1:8" x14ac:dyDescent="0.25">
      <c r="D3" s="1"/>
      <c r="E3" s="1"/>
      <c r="F3" s="1"/>
      <c r="G3" s="1"/>
      <c r="H3" s="1"/>
    </row>
    <row r="4" spans="1:8" ht="24" customHeight="1" x14ac:dyDescent="0.25">
      <c r="B4" s="138" t="s">
        <v>8</v>
      </c>
      <c r="C4" s="138"/>
      <c r="D4" s="138"/>
      <c r="E4" s="138"/>
      <c r="F4" s="138"/>
      <c r="G4" s="138"/>
      <c r="H4" s="138"/>
    </row>
    <row r="5" spans="1:8" ht="80.099999999999994" customHeight="1" x14ac:dyDescent="0.25">
      <c r="B5" s="139" t="s">
        <v>175</v>
      </c>
      <c r="C5" s="139"/>
      <c r="D5" s="4" t="s">
        <v>176</v>
      </c>
      <c r="E5" s="4" t="s">
        <v>177</v>
      </c>
      <c r="F5" s="4" t="s">
        <v>178</v>
      </c>
      <c r="G5" s="4" t="s">
        <v>179</v>
      </c>
      <c r="H5" s="4" t="s">
        <v>180</v>
      </c>
    </row>
    <row r="6" spans="1:8" ht="80.099999999999994" customHeight="1" x14ac:dyDescent="0.25">
      <c r="B6" s="140" t="s">
        <v>181</v>
      </c>
      <c r="C6" s="140"/>
      <c r="D6" s="4" t="s">
        <v>182</v>
      </c>
      <c r="E6" s="4" t="s">
        <v>183</v>
      </c>
      <c r="F6" s="4" t="s">
        <v>184</v>
      </c>
      <c r="G6" s="4" t="s">
        <v>185</v>
      </c>
      <c r="H6" s="4" t="s">
        <v>186</v>
      </c>
    </row>
    <row r="7" spans="1:8" ht="15.75" x14ac:dyDescent="0.25">
      <c r="B7" s="141" t="s">
        <v>10</v>
      </c>
      <c r="C7" s="141" t="s">
        <v>187</v>
      </c>
      <c r="D7" s="3" t="str">
        <f>'Impacto de Riesgo'!D19</f>
        <v xml:space="preserve">Insignificante </v>
      </c>
      <c r="E7" s="3" t="str">
        <f>'Impacto de Riesgo'!D20</f>
        <v xml:space="preserve">Menor </v>
      </c>
      <c r="F7" s="3" t="str">
        <f>'Impacto de Riesgo'!D21</f>
        <v>Moderado</v>
      </c>
      <c r="G7" s="3" t="str">
        <f>'Impacto de Riesgo'!D22</f>
        <v>Mayor</v>
      </c>
      <c r="H7" s="3" t="str">
        <f>'Impacto de Riesgo'!D23</f>
        <v>Catastrófico</v>
      </c>
    </row>
    <row r="8" spans="1:8" ht="18.75" x14ac:dyDescent="0.25">
      <c r="B8" s="142"/>
      <c r="C8" s="142"/>
      <c r="D8" s="2">
        <f>'Impacto de Riesgo'!D12</f>
        <v>1</v>
      </c>
      <c r="E8" s="2">
        <f>'Impacto de Riesgo'!E12</f>
        <v>2</v>
      </c>
      <c r="F8" s="2">
        <f>'Impacto de Riesgo'!F12</f>
        <v>3</v>
      </c>
      <c r="G8" s="2">
        <f>'Impacto de Riesgo'!G12</f>
        <v>4</v>
      </c>
      <c r="H8" s="2">
        <f>'Impacto de Riesgo'!H12</f>
        <v>5</v>
      </c>
    </row>
    <row r="9" spans="1:8" ht="50.1" customHeight="1" x14ac:dyDescent="0.25">
      <c r="A9" s="135" t="s">
        <v>7</v>
      </c>
      <c r="B9" s="4" t="str">
        <f>'Probabilidad del Riesgo '!D5</f>
        <v>RARO  (Puede ocurrir excepcionalmente)</v>
      </c>
      <c r="C9" s="5">
        <f>'Probabilidad del Riesgo '!E5</f>
        <v>1</v>
      </c>
      <c r="D9" s="14"/>
      <c r="E9" s="14"/>
      <c r="F9" s="14"/>
      <c r="G9" s="12" t="s">
        <v>196</v>
      </c>
      <c r="H9" s="11"/>
    </row>
    <row r="10" spans="1:8" ht="50.1" customHeight="1" x14ac:dyDescent="0.25">
      <c r="A10" s="136"/>
      <c r="B10" s="4" t="str">
        <f>'Probabilidad del Riesgo '!D6</f>
        <v>IMPROBABLE (Puede ocurrir ocasionalmente)</v>
      </c>
      <c r="C10" s="5">
        <f>'Probabilidad del Riesgo '!E6</f>
        <v>2</v>
      </c>
      <c r="D10" s="14"/>
      <c r="E10" s="14"/>
      <c r="F10" s="12" t="s">
        <v>197</v>
      </c>
      <c r="G10" s="11"/>
      <c r="H10" s="11"/>
    </row>
    <row r="11" spans="1:8" ht="50.1" customHeight="1" x14ac:dyDescent="0.25">
      <c r="A11" s="136"/>
      <c r="B11" s="4" t="str">
        <f>'Probabilidad del Riesgo '!D7</f>
        <v>POSIBLE  (Puede Ocurrir en cualquier momento futuro)</v>
      </c>
      <c r="C11" s="5">
        <f>'Probabilidad del Riesgo '!E7</f>
        <v>3</v>
      </c>
      <c r="D11" s="14"/>
      <c r="E11" s="12" t="s">
        <v>198</v>
      </c>
      <c r="F11" s="11"/>
      <c r="G11" s="11"/>
      <c r="H11" s="13"/>
    </row>
    <row r="12" spans="1:8" ht="50.1" customHeight="1" x14ac:dyDescent="0.25">
      <c r="A12" s="136"/>
      <c r="B12" s="4" t="str">
        <f>'Probabilidad del Riesgo '!D8</f>
        <v>PROBABLE  (Probablemente va a ocurrir)</v>
      </c>
      <c r="C12" s="5">
        <f>'Probabilidad del Riesgo '!E8</f>
        <v>4</v>
      </c>
      <c r="D12" s="12"/>
      <c r="E12" s="11"/>
      <c r="F12" s="11"/>
      <c r="G12" s="13"/>
      <c r="H12" s="13"/>
    </row>
    <row r="13" spans="1:8" ht="50.1" customHeight="1" x14ac:dyDescent="0.25">
      <c r="A13" s="136"/>
      <c r="B13" s="4" t="str">
        <f>'Probabilidad del Riesgo '!D9</f>
        <v>CASI CIERTO (Ocurre en la mayoría de circustancias)</v>
      </c>
      <c r="C13" s="5">
        <f>'Probabilidad del Riesgo '!E9</f>
        <v>5</v>
      </c>
      <c r="D13" s="11"/>
      <c r="E13" s="11"/>
      <c r="F13" s="13"/>
      <c r="G13" s="13"/>
      <c r="H13" s="13"/>
    </row>
    <row r="19" spans="2:6" ht="75" customHeight="1" x14ac:dyDescent="0.25">
      <c r="B19" s="21" t="s">
        <v>199</v>
      </c>
      <c r="C19" s="21" t="s">
        <v>200</v>
      </c>
      <c r="E19" s="21" t="s">
        <v>201</v>
      </c>
      <c r="F19" s="21" t="s">
        <v>200</v>
      </c>
    </row>
    <row r="20" spans="2:6" ht="36" customHeight="1" x14ac:dyDescent="0.25">
      <c r="B20" s="16" t="s">
        <v>158</v>
      </c>
      <c r="C20" s="16">
        <v>15</v>
      </c>
      <c r="E20" s="16" t="s">
        <v>158</v>
      </c>
      <c r="F20" s="16">
        <v>23</v>
      </c>
    </row>
    <row r="21" spans="2:6" ht="44.1" customHeight="1" x14ac:dyDescent="0.25">
      <c r="B21" s="17" t="s">
        <v>155</v>
      </c>
      <c r="C21" s="17">
        <v>8</v>
      </c>
      <c r="E21" s="17" t="s">
        <v>155</v>
      </c>
      <c r="F21" s="17">
        <v>0</v>
      </c>
    </row>
    <row r="22" spans="2:6" ht="42.95" customHeight="1" x14ac:dyDescent="0.25">
      <c r="B22" s="18" t="s">
        <v>153</v>
      </c>
      <c r="C22" s="18">
        <v>0</v>
      </c>
      <c r="E22" s="18" t="s">
        <v>153</v>
      </c>
      <c r="F22" s="18">
        <v>0</v>
      </c>
    </row>
    <row r="23" spans="2:6" ht="47.1" customHeight="1" x14ac:dyDescent="0.25">
      <c r="B23" s="19" t="s">
        <v>150</v>
      </c>
      <c r="C23" s="20">
        <v>0</v>
      </c>
      <c r="E23" s="19" t="s">
        <v>150</v>
      </c>
      <c r="F23" s="20">
        <v>0</v>
      </c>
    </row>
    <row r="24" spans="2:6" ht="60" customHeight="1" x14ac:dyDescent="0.25">
      <c r="B24" s="22" t="s">
        <v>202</v>
      </c>
      <c r="C24" s="23">
        <f>SUM(C20:C23)</f>
        <v>23</v>
      </c>
      <c r="E24" s="22" t="s">
        <v>202</v>
      </c>
      <c r="F24" s="23">
        <f>SUM(F20:F23)</f>
        <v>23</v>
      </c>
    </row>
    <row r="25" spans="2:6" ht="29.1" customHeight="1" x14ac:dyDescent="0.25"/>
  </sheetData>
  <mergeCells count="7">
    <mergeCell ref="A9:A13"/>
    <mergeCell ref="B2:H2"/>
    <mergeCell ref="B4:H4"/>
    <mergeCell ref="B5:C5"/>
    <mergeCell ref="B6:C6"/>
    <mergeCell ref="B7:B8"/>
    <mergeCell ref="C7: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D11"/>
  <sheetViews>
    <sheetView showGridLines="0" workbookViewId="0">
      <selection activeCell="D11" sqref="D11"/>
    </sheetView>
  </sheetViews>
  <sheetFormatPr baseColWidth="10" defaultColWidth="11.5703125" defaultRowHeight="15" x14ac:dyDescent="0.25"/>
  <cols>
    <col min="3" max="4" width="50.7109375" customWidth="1"/>
  </cols>
  <sheetData>
    <row r="2" spans="3:4" x14ac:dyDescent="0.25">
      <c r="C2" s="143" t="s">
        <v>203</v>
      </c>
      <c r="D2" s="143"/>
    </row>
    <row r="3" spans="3:4" ht="10.5" customHeight="1" x14ac:dyDescent="0.25"/>
    <row r="4" spans="3:4" hidden="1" x14ac:dyDescent="0.25"/>
    <row r="6" spans="3:4" ht="45.95" customHeight="1" x14ac:dyDescent="0.25">
      <c r="C6" s="8" t="s">
        <v>204</v>
      </c>
      <c r="D6" s="8" t="s">
        <v>205</v>
      </c>
    </row>
    <row r="7" spans="3:4" ht="33" customHeight="1" x14ac:dyDescent="0.25">
      <c r="C7" s="24" t="s">
        <v>206</v>
      </c>
      <c r="D7" s="144" t="s">
        <v>158</v>
      </c>
    </row>
    <row r="8" spans="3:4" ht="27" customHeight="1" x14ac:dyDescent="0.25">
      <c r="C8" s="25"/>
      <c r="D8" s="145"/>
    </row>
    <row r="9" spans="3:4" ht="62.1" customHeight="1" x14ac:dyDescent="0.25">
      <c r="C9" s="26" t="s">
        <v>207</v>
      </c>
      <c r="D9" s="26" t="s">
        <v>155</v>
      </c>
    </row>
    <row r="10" spans="3:4" ht="48.95" customHeight="1" x14ac:dyDescent="0.25">
      <c r="C10" s="27" t="s">
        <v>208</v>
      </c>
      <c r="D10" s="28" t="s">
        <v>153</v>
      </c>
    </row>
    <row r="11" spans="3:4" ht="75.95" customHeight="1" x14ac:dyDescent="0.25">
      <c r="C11" s="29" t="s">
        <v>209</v>
      </c>
      <c r="D11" s="30" t="s">
        <v>150</v>
      </c>
    </row>
  </sheetData>
  <mergeCells count="2">
    <mergeCell ref="C2:D2"/>
    <mergeCell ref="D7:D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8"/>
  <sheetViews>
    <sheetView showGridLines="0" workbookViewId="0">
      <selection activeCell="E5" sqref="E5"/>
    </sheetView>
  </sheetViews>
  <sheetFormatPr baseColWidth="10" defaultColWidth="11.5703125" defaultRowHeight="15" x14ac:dyDescent="0.25"/>
  <cols>
    <col min="1" max="1" width="5.5703125" customWidth="1"/>
    <col min="2" max="2" width="44.28515625" customWidth="1"/>
    <col min="3" max="3" width="61" customWidth="1"/>
  </cols>
  <sheetData>
    <row r="3" spans="2:3" ht="18.75" x14ac:dyDescent="0.25">
      <c r="B3" s="8" t="s">
        <v>210</v>
      </c>
      <c r="C3" s="8" t="s">
        <v>211</v>
      </c>
    </row>
    <row r="4" spans="2:3" ht="73.5" customHeight="1" x14ac:dyDescent="0.25">
      <c r="B4" s="7" t="s">
        <v>212</v>
      </c>
      <c r="C4" s="15" t="s">
        <v>213</v>
      </c>
    </row>
    <row r="5" spans="2:3" ht="99.95" customHeight="1" x14ac:dyDescent="0.25">
      <c r="B5" s="7" t="s">
        <v>214</v>
      </c>
      <c r="C5" s="15" t="s">
        <v>231</v>
      </c>
    </row>
    <row r="6" spans="2:3" ht="99.95" customHeight="1" x14ac:dyDescent="0.25">
      <c r="B6" s="6" t="s">
        <v>215</v>
      </c>
      <c r="C6" s="15" t="s">
        <v>232</v>
      </c>
    </row>
    <row r="7" spans="2:3" ht="176.25" customHeight="1" x14ac:dyDescent="0.25">
      <c r="B7" s="6" t="s">
        <v>216</v>
      </c>
      <c r="C7" s="15" t="s">
        <v>217</v>
      </c>
    </row>
    <row r="8" spans="2:3" ht="99.95" customHeight="1" x14ac:dyDescent="0.25">
      <c r="B8" s="6" t="s">
        <v>218</v>
      </c>
      <c r="C8" s="15" t="s">
        <v>219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Matriz de Riesgos</vt:lpstr>
      <vt:lpstr>Probabilidad del Riesgo </vt:lpstr>
      <vt:lpstr>Impacto de Riesgo</vt:lpstr>
      <vt:lpstr>Valoración del riesgo</vt:lpstr>
      <vt:lpstr>Categoria del Riesgo</vt:lpstr>
      <vt:lpstr>Tratamiento de los Riesgos </vt:lpstr>
      <vt:lpstr>'Matriz de Riesgos'!Área_de_impresión</vt:lpstr>
      <vt:lpstr>'Impacto de Riesgo'!OLE_LINK1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mterraza</dc:creator>
  <cp:keywords/>
  <dc:description/>
  <cp:lastModifiedBy>2025</cp:lastModifiedBy>
  <cp:revision/>
  <dcterms:created xsi:type="dcterms:W3CDTF">2014-01-17T14:59:50Z</dcterms:created>
  <dcterms:modified xsi:type="dcterms:W3CDTF">2026-09-22T19:34:11Z</dcterms:modified>
  <cp:category/>
  <cp:contentStatus/>
</cp:coreProperties>
</file>