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25"/>
  <workbookPr/>
  <mc:AlternateContent xmlns:mc="http://schemas.openxmlformats.org/markup-compatibility/2006">
    <mc:Choice Requires="x15">
      <x15ac:absPath xmlns:x15ac="http://schemas.microsoft.com/office/spreadsheetml/2010/11/ac" url="https://medicinalegalgovco-my.sharepoint.com/personal/maireth_villarreal_medicinalegal_gov_co/Documents/Documentos/2026/SASI_CONSUMIBLES DE IMPRESION/"/>
    </mc:Choice>
  </mc:AlternateContent>
  <xr:revisionPtr revIDLastSave="377" documentId="8_{84B66935-E9BF-4A41-BB92-AA9355FF5D0F}" xr6:coauthVersionLast="47" xr6:coauthVersionMax="47" xr10:uidLastSave="{235884C8-6C3F-44C5-AE74-E9F140BD1A22}"/>
  <bookViews>
    <workbookView xWindow="13440" yWindow="315" windowWidth="14760" windowHeight="15480" xr2:uid="{89D07AC4-2944-49AC-9E33-063AD0DC6D60}"/>
  </bookViews>
  <sheets>
    <sheet name="ESTUDIO DE MERCADO" sheetId="2" r:id="rId1"/>
    <sheet name="Hoja1" sheetId="3" state="hidden" r:id="rId2"/>
    <sheet name="FICHA TECNICA" sheetId="1" state="hidden" r:id="rId3"/>
  </sheets>
  <externalReferences>
    <externalReference r:id="rId4"/>
  </externalReferences>
  <definedNames>
    <definedName name="_xlnm._FilterDatabase" localSheetId="0" hidden="1">'ESTUDIO DE MERCADO'!$B$4:$N$12</definedName>
    <definedName name="_xlnm._FilterDatabase" localSheetId="2" hidden="1">'FICHA TECNICA'!$B$6:$G$20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12" i="2" l="1"/>
  <c r="T11" i="2"/>
  <c r="T10" i="2"/>
  <c r="T8" i="2"/>
  <c r="T7" i="2"/>
  <c r="T6" i="2"/>
  <c r="T5" i="2"/>
  <c r="Q5" i="2"/>
  <c r="G6" i="2"/>
  <c r="G13" i="2" s="1"/>
  <c r="Q6" i="2"/>
  <c r="R6" i="2"/>
  <c r="Q10" i="2"/>
  <c r="R10" i="2"/>
  <c r="R5" i="2"/>
  <c r="J12" i="2"/>
  <c r="R12" i="2" s="1"/>
  <c r="J7" i="2"/>
  <c r="I11" i="2"/>
  <c r="Q11" i="2" s="1"/>
  <c r="H11" i="2"/>
  <c r="I9" i="2"/>
  <c r="H9" i="2"/>
  <c r="I8" i="2"/>
  <c r="H8" i="2"/>
  <c r="S10" i="2" l="1"/>
  <c r="S6" i="2"/>
  <c r="Q12" i="2"/>
  <c r="R11" i="2"/>
  <c r="S11" i="2" s="1"/>
  <c r="Q8" i="2"/>
  <c r="R8" i="2"/>
  <c r="Q9" i="2"/>
  <c r="R9" i="2"/>
  <c r="S9" i="2" s="1"/>
  <c r="T9" i="2" s="1"/>
  <c r="S12" i="2"/>
  <c r="Q7" i="2"/>
  <c r="R7" i="2"/>
  <c r="S5" i="2"/>
  <c r="M5" i="2" l="1"/>
  <c r="N5" i="2" s="1"/>
  <c r="M6" i="2"/>
  <c r="N6" i="2" s="1"/>
  <c r="M10" i="2"/>
  <c r="N10" i="2" s="1"/>
  <c r="S7" i="2"/>
  <c r="M7" i="2"/>
  <c r="N7" i="2" s="1"/>
  <c r="M12" i="2"/>
  <c r="N12" i="2" s="1"/>
  <c r="M11" i="2"/>
  <c r="N11" i="2" s="1"/>
  <c r="O11" i="2" s="1"/>
  <c r="M9" i="2"/>
  <c r="N9" i="2" s="1"/>
  <c r="S8" i="2"/>
  <c r="C5" i="3" l="1"/>
  <c r="M8" i="2"/>
  <c r="N8" i="2" s="1"/>
  <c r="N13" i="2" l="1"/>
  <c r="O5" i="2"/>
  <c r="C4" i="3" l="1"/>
  <c r="C6" i="3" s="1"/>
  <c r="O13" i="2"/>
</calcChain>
</file>

<file path=xl/sharedStrings.xml><?xml version="1.0" encoding="utf-8"?>
<sst xmlns="http://schemas.openxmlformats.org/spreadsheetml/2006/main" count="105" uniqueCount="71">
  <si>
    <t>ESTUDIO DE MERCADO Y PRESUPUESTO ESTIMADO</t>
  </si>
  <si>
    <t>FECHA DE LA COTIZACIÓN:</t>
  </si>
  <si>
    <t>NIT:</t>
  </si>
  <si>
    <t>MEDIDAS ESTADÍSTICAS</t>
  </si>
  <si>
    <t>LOTES</t>
  </si>
  <si>
    <t xml:space="preserve">ITEM </t>
  </si>
  <si>
    <t xml:space="preserve">ESPECIFICACIONES TECNICAS
DE LA IMPRESORA </t>
  </si>
  <si>
    <t>REFERENCIA
 INSUMO</t>
  </si>
  <si>
    <t xml:space="preserve">PRESENTACION </t>
  </si>
  <si>
    <t xml:space="preserve">CANTIDAD ESTIMADA </t>
  </si>
  <si>
    <t>VALOR HISTORICO
CTO 121-SG-2024
CTO 129-SG-2024</t>
  </si>
  <si>
    <t>VALOR ACTUALIZADO 2026</t>
  </si>
  <si>
    <t>COTIZACION 1 MICRONET</t>
  </si>
  <si>
    <t>COTIZACION 2
SUMIMAS SAS</t>
  </si>
  <si>
    <t>COTIZACION 3 XEROX - LEXMARK</t>
  </si>
  <si>
    <t>VALOR 
UNITARIO</t>
  </si>
  <si>
    <t>VALOR 
TOTAL</t>
  </si>
  <si>
    <t>SUB TOTAL POR LOTES</t>
  </si>
  <si>
    <t>PROMEDIO</t>
  </si>
  <si>
    <t>DESVEST</t>
  </si>
  <si>
    <t>COEF. DE 
VARIACION</t>
  </si>
  <si>
    <t>MEDIA GEOMETRICA /
MEDIA ARMONICA</t>
  </si>
  <si>
    <t>HP LASERJET P1606DN</t>
  </si>
  <si>
    <t>CE278A NEGRO</t>
  </si>
  <si>
    <t>Toner</t>
  </si>
  <si>
    <t>HP LASERJET CP1525NW COLOR</t>
  </si>
  <si>
    <t>CE321A AZUL</t>
  </si>
  <si>
    <t>CE323A MAGENTA</t>
  </si>
  <si>
    <t>HP LASER JET PRO
4003dw</t>
  </si>
  <si>
    <t>TONER W1510X PARA IMPRESORA HP LASERJET PRO 4003DW</t>
  </si>
  <si>
    <t xml:space="preserve">HP laser jet pro M404dw  
</t>
  </si>
  <si>
    <t>TONER HP LASER JET HP CF258A</t>
  </si>
  <si>
    <t>HP LASERJET 110V</t>
  </si>
  <si>
    <t xml:space="preserve"> MAINTENANCE KIT LOH24A</t>
  </si>
  <si>
    <t>Kit de Mantenimiento</t>
  </si>
  <si>
    <t xml:space="preserve">
LEXMARK CS510DE</t>
  </si>
  <si>
    <t>70C0Z50</t>
  </si>
  <si>
    <t>Kit de Imagen
https://www.lexmark.com/es_mx/printers/supply/7602/700Z5-Kit-de-captura-de-imagenes-en-negro-y-en-color</t>
  </si>
  <si>
    <t>LEXMARK 460dn LEXMARK E360DN LEXMARK E462</t>
  </si>
  <si>
    <t xml:space="preserve">Fotoconductor (drum)
E260X22G
</t>
  </si>
  <si>
    <t>Fotoconductor/kit de imagen
https://www.lexmark.com/en_xm/printers/supply/4521/E260-E360-E460-X264-X36x-X46x-Photoconductor-Kit-30K</t>
  </si>
  <si>
    <t>VALOR TOTAL</t>
  </si>
  <si>
    <r>
      <rPr>
        <b/>
        <sz val="11"/>
        <color rgb="FF000000"/>
        <rFont val="Calibri"/>
      </rPr>
      <t xml:space="preserve">Observaciones:
</t>
    </r>
    <r>
      <rPr>
        <sz val="11"/>
        <color rgb="FF000000"/>
        <rFont val="Calibri"/>
      </rPr>
      <t xml:space="preserve"> La cotización de la firma SUMIMAS SAS para el item 4 Lote 1, no cumple con lo requerido por la entidad, toda vez que el insumo cotizado corresponde a otra referencia, distinta a la necesidad institucional.</t>
    </r>
  </si>
  <si>
    <t>SUBTOTAL LOTE</t>
  </si>
  <si>
    <t>LOTE 1</t>
  </si>
  <si>
    <t>LOTE 2</t>
  </si>
  <si>
    <t>TOTAL</t>
  </si>
  <si>
    <t>INSTITUTO NACIONAL DE MEDICINA LEGAL Y CIENCIAS FORENSES</t>
  </si>
  <si>
    <t>INSUMOS DE IMPRESIÓN</t>
  </si>
  <si>
    <t>FICHA TÉCNICA</t>
  </si>
  <si>
    <t>LOTE</t>
  </si>
  <si>
    <t>CANTIDAD A CONTRATAR</t>
  </si>
  <si>
    <t>HP LASERJET PRO 400 MFP M401 M425DN</t>
  </si>
  <si>
    <t>CF064A</t>
  </si>
  <si>
    <t>Kit Mantenimiento/Fusor</t>
  </si>
  <si>
    <t xml:space="preserve">HP LASERJET P2015DN
</t>
  </si>
  <si>
    <t xml:space="preserve">CB388A/ Incluye:
Fusor + rodillos + almohadillas
</t>
  </si>
  <si>
    <t>Kit Mantenimiento</t>
  </si>
  <si>
    <t>70C0W00</t>
  </si>
  <si>
    <t>Deposito de Tóner 
Residual</t>
  </si>
  <si>
    <t xml:space="preserve">LEXMARK T652dn
LEXMARK T650 </t>
  </si>
  <si>
    <t>40X1871</t>
  </si>
  <si>
    <t>Kit de imagen/ tambor fotoconductor</t>
  </si>
  <si>
    <t>OKIDATA MPS5501B</t>
  </si>
  <si>
    <t>Black Ultra-high capacity print cartridge	45460501</t>
  </si>
  <si>
    <t xml:space="preserve">Tóner
https://www.oki.com/la/printing/support/consumables-and-accessories/monochrome/62442301/
</t>
  </si>
  <si>
    <t>Black Image Drum	45456301</t>
  </si>
  <si>
    <t xml:space="preserve">Kit de Imagen Drum
https://www.oki.com/la/printing/support/consumables-and-accessories/monochrome/62442301/
</t>
  </si>
  <si>
    <t>Nota: Estos elementos serán entregados en el almacén general del Instituto; por cuanto, los gastos que se generen por tal concepto se deben tener en cuenta en la cotización, así como todos los costos directos e indirectos, tasas y contribuciones de ley a los que haya lugar. En caso de que alguno o todos los elementos presentes en esta cotización se encuentren exentos de algún impuesto de ley, favor informarlo con su respectivo soporte (ley, acuerdo, norma, entre otros).
Favor remitir la cotización en el presente Excel y en PDF, firmada y membretada.</t>
  </si>
  <si>
    <t>VALIDEZ DE LA OFERTA:</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</si>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</sst>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5">
    <font>
      <sz val="11"/>
      <color theme="1"/>
      <name val="Calibri"/>
      <family val="2"/>
      <scheme val="minor"/>
    </font>
    <font>
      <sz val="11"/>
      <color theme="1"/>
      <name val="Calibri"/>
      <family val="2"/>
      <scheme val="minor"/>
    </font>
    <font>
      <b/>
      <sz val="10"/>
      <name val="Arial"/>
      <family val="2"/>
    </font>
    <font>
      <sz val="10"/>
      <color rgb="FF000000"/>
      <name val="Arial"/>
      <family val="2"/>
    </font>
    <font>
      <sz val="10"/>
      <color theme="1"/>
      <name val="Arial"/>
      <family val="2"/>
    </font>
    <font>
      <b/>
      <sz val="9"/>
      <color theme="1"/>
      <name val="Arial"/>
      <family val="2"/>
    </font>
    <font>
      <sz val="8"/>
      <name val="Arial"/>
      <family val="2"/>
    </font>
    <font>
      <sz val="11"/>
      <color theme="1"/>
      <name val="Segoe UI"/>
      <family val="2"/>
    </font>
    <font>
      <b/>
      <strike/>
      <sz val="10"/>
      <color rgb="FFFF0000"/>
      <name val="Arial"/>
      <family val="2"/>
    </font>
    <font>
      <strike/>
      <sz val="10"/>
      <color rgb="FFFF0000"/>
      <name val="Arial"/>
      <family val="2"/>
    </font>
    <font>
      <sz val="9"/>
      <color theme="1"/>
      <name val="Arial"/>
      <family val="2"/>
    </font>
    <font>
      <b/>
      <sz val="11"/>
      <color theme="1"/>
      <name val="Calibri"/>
      <family val="2"/>
      <scheme val="minor"/>
    </font>
    <font>
      <sz val="9"/>
      <color rgb="FF000000"/>
      <name val="Calibri"/>
      <family val="2"/>
    </font>
    <font>
      <b/>
      <sz val="11"/>
      <color rgb="FF000000"/>
      <name val="Calibri"/>
    </font>
    <font>
      <sz val="11"/>
      <color rgb="FF000000"/>
      <name val="Calibri"/>
    </font>
  </fonts>
  <fills count="6">
    <fill>
      <patternFill patternType="none"/>
    </fill>
    <fill>
      <patternFill patternType="gray125"/>
    </fill>
    <fill>
      <patternFill patternType="solid">
        <fgColor theme="0"/>
        <bgColor indexed="64"/>
      </patternFill>
    </fill>
    <fill>
      <patternFill patternType="solid">
        <fgColor theme="2"/>
        <bgColor theme="0"/>
      </patternFill>
    </fill>
    <fill>
      <patternFill patternType="solid">
        <fgColor theme="2"/>
        <bgColor indexed="64"/>
      </patternFill>
    </fill>
    <fill>
      <patternFill patternType="solid">
        <fgColor theme="0"/>
        <bgColor theme="0"/>
      </patternFill>
    </fill>
  </fills>
  <borders count="3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rgb="FF000000"/>
      </left>
      <right style="thin">
        <color rgb="FF000000"/>
      </right>
      <top style="thin">
        <color rgb="FF000000"/>
      </top>
      <bottom style="thin">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rgb="FF000000"/>
      </bottom>
      <diagonal/>
    </border>
    <border>
      <left style="medium">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s>
  <cellStyleXfs count="2">
    <xf numFmtId="0" fontId="0" fillId="0" borderId="0"/>
    <xf numFmtId="164" fontId="1" fillId="0" borderId="0" applyFont="0" applyFill="0" applyBorder="0" applyAlignment="0" applyProtection="0"/>
  </cellStyleXfs>
  <cellXfs count="108">
    <xf numFmtId="0" fontId="0" fillId="0" borderId="0" xfId="0"/>
    <xf numFmtId="0" fontId="0" fillId="0" borderId="0" xfId="0" applyAlignment="1">
      <alignment horizontal="left"/>
    </xf>
    <xf numFmtId="0" fontId="0" fillId="2" borderId="0" xfId="0" applyFill="1"/>
    <xf numFmtId="164" fontId="0" fillId="0" borderId="0" xfId="1" applyFont="1"/>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5" borderId="0" xfId="0" applyFont="1" applyFill="1" applyAlignment="1">
      <alignment horizontal="center" vertical="center" wrapText="1"/>
    </xf>
    <xf numFmtId="0" fontId="3" fillId="2" borderId="0" xfId="0" applyFont="1" applyFill="1" applyAlignment="1">
      <alignment horizontal="left" vertical="center" wrapText="1"/>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0" fontId="0" fillId="0" borderId="1" xfId="0" applyBorder="1"/>
    <xf numFmtId="0" fontId="0" fillId="0" borderId="2" xfId="0" applyBorder="1" applyAlignment="1">
      <alignment horizontal="left"/>
    </xf>
    <xf numFmtId="0" fontId="0" fillId="0" borderId="3" xfId="0" applyBorder="1"/>
    <xf numFmtId="0" fontId="2" fillId="3"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3" fillId="2" borderId="17" xfId="0" applyFont="1" applyFill="1" applyBorder="1" applyAlignment="1">
      <alignment vertical="center" wrapText="1"/>
    </xf>
    <xf numFmtId="0" fontId="3" fillId="2" borderId="17" xfId="0" applyFont="1" applyFill="1" applyBorder="1" applyAlignment="1">
      <alignment horizontal="left" vertical="center" wrapText="1"/>
    </xf>
    <xf numFmtId="0" fontId="4" fillId="2" borderId="17" xfId="0" applyFont="1" applyFill="1" applyBorder="1" applyAlignment="1">
      <alignment horizontal="center" vertical="center"/>
    </xf>
    <xf numFmtId="0" fontId="5" fillId="2" borderId="17" xfId="0" applyFont="1" applyFill="1" applyBorder="1" applyAlignment="1">
      <alignment horizontal="center" vertical="center" wrapText="1"/>
    </xf>
    <xf numFmtId="0" fontId="7" fillId="0" borderId="17" xfId="0" applyFont="1" applyBorder="1" applyAlignment="1">
      <alignment vertical="center"/>
    </xf>
    <xf numFmtId="0" fontId="4" fillId="2" borderId="17" xfId="0" applyFont="1" applyFill="1" applyBorder="1" applyAlignment="1">
      <alignment horizontal="center" vertical="center" wrapText="1"/>
    </xf>
    <xf numFmtId="4" fontId="3" fillId="2" borderId="9" xfId="0" applyNumberFormat="1" applyFont="1" applyFill="1" applyBorder="1" applyAlignment="1">
      <alignment vertical="center" wrapText="1"/>
    </xf>
    <xf numFmtId="4" fontId="3" fillId="2" borderId="10" xfId="0" applyNumberFormat="1" applyFont="1" applyFill="1" applyBorder="1" applyAlignment="1">
      <alignment horizontal="left" vertical="center" wrapText="1"/>
    </xf>
    <xf numFmtId="4" fontId="4" fillId="2" borderId="10" xfId="0" applyNumberFormat="1" applyFont="1" applyFill="1" applyBorder="1" applyAlignment="1">
      <alignment horizontal="center" vertical="center"/>
    </xf>
    <xf numFmtId="4" fontId="5" fillId="2" borderId="11" xfId="0" applyNumberFormat="1" applyFont="1" applyFill="1" applyBorder="1" applyAlignment="1">
      <alignment horizontal="center" vertical="center" wrapText="1"/>
    </xf>
    <xf numFmtId="4" fontId="6" fillId="2" borderId="10" xfId="1" applyNumberFormat="1" applyFont="1" applyFill="1" applyBorder="1" applyAlignment="1">
      <alignment horizontal="center" vertical="center"/>
    </xf>
    <xf numFmtId="4" fontId="5" fillId="2" borderId="10" xfId="0" applyNumberFormat="1" applyFont="1" applyFill="1" applyBorder="1" applyAlignment="1">
      <alignment horizontal="center" vertical="center" wrapText="1"/>
    </xf>
    <xf numFmtId="4" fontId="4" fillId="2" borderId="10" xfId="0" applyNumberFormat="1" applyFont="1" applyFill="1" applyBorder="1" applyAlignment="1">
      <alignment horizontal="center" vertical="center" wrapText="1"/>
    </xf>
    <xf numFmtId="4" fontId="0" fillId="0" borderId="0" xfId="0" applyNumberFormat="1"/>
    <xf numFmtId="4" fontId="0" fillId="0" borderId="0" xfId="0" applyNumberFormat="1" applyAlignment="1">
      <alignment horizontal="left"/>
    </xf>
    <xf numFmtId="4" fontId="0" fillId="2" borderId="0" xfId="0" applyNumberFormat="1" applyFill="1"/>
    <xf numFmtId="4" fontId="3" fillId="2" borderId="10" xfId="0" applyNumberFormat="1" applyFont="1" applyFill="1" applyBorder="1" applyAlignment="1">
      <alignment horizontal="center" vertical="center" wrapText="1"/>
    </xf>
    <xf numFmtId="1" fontId="0" fillId="0" borderId="0" xfId="0" applyNumberFormat="1"/>
    <xf numFmtId="1" fontId="2" fillId="3" borderId="5" xfId="0" applyNumberFormat="1" applyFont="1" applyFill="1" applyBorder="1" applyAlignment="1">
      <alignment horizontal="center" vertical="center" wrapText="1"/>
    </xf>
    <xf numFmtId="1" fontId="2" fillId="5" borderId="10" xfId="0" applyNumberFormat="1" applyFont="1" applyFill="1" applyBorder="1" applyAlignment="1">
      <alignment horizontal="center" vertical="center" wrapText="1"/>
    </xf>
    <xf numFmtId="1" fontId="0" fillId="2" borderId="0" xfId="0" applyNumberFormat="1" applyFill="1"/>
    <xf numFmtId="1" fontId="2" fillId="3" borderId="6" xfId="0" applyNumberFormat="1" applyFont="1" applyFill="1" applyBorder="1" applyAlignment="1">
      <alignment horizontal="center" vertical="center" wrapText="1"/>
    </xf>
    <xf numFmtId="1" fontId="5" fillId="2" borderId="11" xfId="0" applyNumberFormat="1" applyFont="1" applyFill="1" applyBorder="1" applyAlignment="1">
      <alignment horizontal="center" vertical="center" wrapText="1"/>
    </xf>
    <xf numFmtId="0" fontId="0" fillId="0" borderId="0" xfId="0" applyAlignment="1">
      <alignment horizontal="center" vertical="center"/>
    </xf>
    <xf numFmtId="4" fontId="10" fillId="2" borderId="11" xfId="0" applyNumberFormat="1" applyFont="1" applyFill="1" applyBorder="1" applyAlignment="1">
      <alignment horizontal="center" vertical="center" wrapText="1"/>
    </xf>
    <xf numFmtId="4" fontId="10" fillId="2" borderId="10" xfId="0" applyNumberFormat="1" applyFont="1" applyFill="1" applyBorder="1" applyAlignment="1">
      <alignment horizontal="center" vertical="center" wrapText="1"/>
    </xf>
    <xf numFmtId="0" fontId="0" fillId="0" borderId="2" xfId="0" applyBorder="1"/>
    <xf numFmtId="1" fontId="2" fillId="0" borderId="8" xfId="0" applyNumberFormat="1" applyFont="1" applyBorder="1" applyAlignment="1">
      <alignment horizontal="center" vertical="center" wrapText="1"/>
    </xf>
    <xf numFmtId="1" fontId="2" fillId="0" borderId="12" xfId="0" applyNumberFormat="1" applyFont="1" applyBorder="1" applyAlignment="1">
      <alignment horizontal="center" vertical="center" wrapText="1"/>
    </xf>
    <xf numFmtId="1" fontId="2" fillId="0" borderId="10" xfId="0" applyNumberFormat="1" applyFont="1" applyBorder="1" applyAlignment="1">
      <alignment horizontal="center" vertical="center" wrapText="1"/>
    </xf>
    <xf numFmtId="1" fontId="2" fillId="0" borderId="19" xfId="0" applyNumberFormat="1" applyFont="1" applyBorder="1" applyAlignment="1">
      <alignment horizontal="center" vertical="center" wrapText="1"/>
    </xf>
    <xf numFmtId="1" fontId="2" fillId="0" borderId="14" xfId="0" applyNumberFormat="1" applyFont="1" applyBorder="1" applyAlignment="1">
      <alignment horizontal="center" vertical="center" wrapText="1"/>
    </xf>
    <xf numFmtId="1" fontId="2" fillId="0" borderId="15" xfId="0" applyNumberFormat="1" applyFont="1" applyBorder="1" applyAlignment="1">
      <alignment horizontal="center" vertical="center" wrapText="1"/>
    </xf>
    <xf numFmtId="1" fontId="8" fillId="0" borderId="13" xfId="0" applyNumberFormat="1" applyFont="1" applyBorder="1" applyAlignment="1">
      <alignment horizontal="center" vertical="center" wrapText="1"/>
    </xf>
    <xf numFmtId="1" fontId="8" fillId="0" borderId="14" xfId="0" applyNumberFormat="1" applyFont="1" applyBorder="1" applyAlignment="1">
      <alignment horizontal="center" vertical="center" wrapText="1"/>
    </xf>
    <xf numFmtId="0" fontId="9" fillId="2" borderId="17" xfId="0" applyFont="1" applyFill="1" applyBorder="1" applyAlignment="1">
      <alignment horizontal="center" vertical="center" wrapText="1"/>
    </xf>
    <xf numFmtId="0" fontId="9" fillId="2" borderId="17" xfId="0" applyFont="1" applyFill="1" applyBorder="1" applyAlignment="1">
      <alignment horizontal="left" vertical="center" wrapText="1"/>
    </xf>
    <xf numFmtId="0" fontId="9" fillId="2" borderId="17" xfId="0" applyFont="1" applyFill="1" applyBorder="1" applyAlignment="1">
      <alignment horizontal="center" vertical="center"/>
    </xf>
    <xf numFmtId="4" fontId="6" fillId="0" borderId="10" xfId="1" applyNumberFormat="1" applyFont="1" applyFill="1" applyBorder="1" applyAlignment="1">
      <alignment horizontal="center" vertical="center"/>
    </xf>
    <xf numFmtId="1" fontId="2" fillId="5" borderId="21" xfId="0" applyNumberFormat="1" applyFont="1" applyFill="1" applyBorder="1" applyAlignment="1">
      <alignment horizontal="center" vertical="center" wrapText="1"/>
    </xf>
    <xf numFmtId="1" fontId="2" fillId="5" borderId="22" xfId="0" applyNumberFormat="1" applyFont="1" applyFill="1" applyBorder="1" applyAlignment="1">
      <alignment horizontal="center" vertical="center" wrapText="1"/>
    </xf>
    <xf numFmtId="0" fontId="0" fillId="0" borderId="23" xfId="0" applyBorder="1" applyAlignment="1">
      <alignment horizontal="center" vertical="center"/>
    </xf>
    <xf numFmtId="4" fontId="0" fillId="0" borderId="23" xfId="0" applyNumberFormat="1" applyBorder="1" applyAlignment="1">
      <alignment horizontal="center" vertical="center"/>
    </xf>
    <xf numFmtId="4" fontId="0" fillId="0" borderId="23" xfId="0" applyNumberFormat="1" applyBorder="1" applyAlignment="1">
      <alignment horizontal="center" vertical="center" wrapText="1"/>
    </xf>
    <xf numFmtId="4" fontId="0" fillId="0" borderId="10" xfId="0" applyNumberFormat="1" applyBorder="1"/>
    <xf numFmtId="1" fontId="2" fillId="3" borderId="25" xfId="0" applyNumberFormat="1" applyFont="1" applyFill="1" applyBorder="1" applyAlignment="1">
      <alignment horizontal="center" vertical="center" wrapText="1"/>
    </xf>
    <xf numFmtId="4" fontId="6" fillId="2" borderId="26" xfId="1" applyNumberFormat="1" applyFont="1" applyFill="1" applyBorder="1" applyAlignment="1">
      <alignment horizontal="center" vertical="center"/>
    </xf>
    <xf numFmtId="4" fontId="4" fillId="2" borderId="27" xfId="0" applyNumberFormat="1" applyFont="1" applyFill="1" applyBorder="1" applyAlignment="1">
      <alignment horizontal="center" vertical="center" wrapText="1"/>
    </xf>
    <xf numFmtId="1" fontId="4" fillId="2" borderId="28" xfId="0" applyNumberFormat="1" applyFont="1" applyFill="1" applyBorder="1" applyAlignment="1">
      <alignment horizontal="center" vertical="center"/>
    </xf>
    <xf numFmtId="4" fontId="4" fillId="2" borderId="28" xfId="0" applyNumberFormat="1" applyFont="1" applyFill="1" applyBorder="1" applyAlignment="1">
      <alignment horizontal="center" vertical="center"/>
    </xf>
    <xf numFmtId="4" fontId="3" fillId="0" borderId="22" xfId="0" applyNumberFormat="1" applyFont="1" applyBorder="1" applyAlignment="1">
      <alignment horizontal="left" vertical="center" wrapText="1"/>
    </xf>
    <xf numFmtId="4" fontId="3" fillId="0" borderId="10" xfId="0" applyNumberFormat="1" applyFont="1" applyBorder="1" applyAlignment="1">
      <alignment horizontal="left" vertical="center" wrapText="1"/>
    </xf>
    <xf numFmtId="4" fontId="4" fillId="0" borderId="10" xfId="0" applyNumberFormat="1" applyFont="1" applyBorder="1" applyAlignment="1">
      <alignment horizontal="center" vertical="center" wrapText="1"/>
    </xf>
    <xf numFmtId="4" fontId="4" fillId="0" borderId="10" xfId="0" applyNumberFormat="1" applyFont="1" applyBorder="1" applyAlignment="1">
      <alignment horizontal="center" vertical="center"/>
    </xf>
    <xf numFmtId="4" fontId="4" fillId="0" borderId="22" xfId="0" applyNumberFormat="1" applyFont="1" applyBorder="1" applyAlignment="1">
      <alignment horizontal="center" vertical="center"/>
    </xf>
    <xf numFmtId="4" fontId="0" fillId="0" borderId="11" xfId="1" applyNumberFormat="1" applyFont="1" applyBorder="1"/>
    <xf numFmtId="4" fontId="0" fillId="0" borderId="11" xfId="1" applyNumberFormat="1" applyFont="1" applyFill="1" applyBorder="1"/>
    <xf numFmtId="0" fontId="2" fillId="4" borderId="33" xfId="0" applyFont="1" applyFill="1" applyBorder="1" applyAlignment="1">
      <alignment horizontal="center" vertical="center" wrapText="1"/>
    </xf>
    <xf numFmtId="0" fontId="2" fillId="3" borderId="15" xfId="0" applyFont="1" applyFill="1" applyBorder="1" applyAlignment="1">
      <alignment horizontal="center" vertical="center" wrapText="1"/>
    </xf>
    <xf numFmtId="4" fontId="0" fillId="0" borderId="18" xfId="0" applyNumberFormat="1" applyBorder="1" applyAlignment="1">
      <alignment vertical="center"/>
    </xf>
    <xf numFmtId="4" fontId="0" fillId="0" borderId="35" xfId="1" applyNumberFormat="1" applyFont="1" applyBorder="1" applyAlignment="1">
      <alignment vertical="center"/>
    </xf>
    <xf numFmtId="4" fontId="12" fillId="0" borderId="10" xfId="0" applyNumberFormat="1" applyFont="1" applyBorder="1" applyAlignment="1">
      <alignment horizontal="center" vertical="center"/>
    </xf>
    <xf numFmtId="0" fontId="0" fillId="0" borderId="10" xfId="0" applyBorder="1" applyAlignment="1">
      <alignment horizontal="center"/>
    </xf>
    <xf numFmtId="0" fontId="12" fillId="0" borderId="10" xfId="0" applyFont="1" applyBorder="1" applyAlignment="1">
      <alignment horizontal="center" vertical="center"/>
    </xf>
    <xf numFmtId="4" fontId="0" fillId="0" borderId="10" xfId="0" applyNumberFormat="1" applyBorder="1" applyAlignment="1">
      <alignment horizontal="center"/>
    </xf>
    <xf numFmtId="0" fontId="11" fillId="0" borderId="10" xfId="0" applyFont="1" applyBorder="1" applyAlignment="1">
      <alignment horizontal="center"/>
    </xf>
    <xf numFmtId="1" fontId="14" fillId="0" borderId="0" xfId="0" applyNumberFormat="1" applyFont="1" applyAlignment="1">
      <alignment horizontal="left" wrapText="1"/>
    </xf>
    <xf numFmtId="1" fontId="0" fillId="0" borderId="0" xfId="0" applyNumberFormat="1" applyAlignment="1">
      <alignment horizontal="left" wrapText="1"/>
    </xf>
    <xf numFmtId="4" fontId="0" fillId="0" borderId="36" xfId="0" applyNumberFormat="1" applyBorder="1" applyAlignment="1">
      <alignment horizontal="center" vertical="center"/>
    </xf>
    <xf numFmtId="4" fontId="0" fillId="0" borderId="34" xfId="0" applyNumberFormat="1" applyBorder="1" applyAlignment="1">
      <alignment horizontal="center" vertical="center"/>
    </xf>
    <xf numFmtId="4" fontId="0" fillId="0" borderId="7" xfId="0" applyNumberFormat="1" applyBorder="1" applyAlignment="1">
      <alignment horizontal="center" vertical="center"/>
    </xf>
    <xf numFmtId="4" fontId="0" fillId="0" borderId="37" xfId="0" applyNumberFormat="1" applyBorder="1" applyAlignment="1">
      <alignment horizontal="center" vertical="center"/>
    </xf>
    <xf numFmtId="0" fontId="0" fillId="0" borderId="24" xfId="0" applyBorder="1" applyAlignment="1">
      <alignment horizontal="center"/>
    </xf>
    <xf numFmtId="0" fontId="11" fillId="0" borderId="1"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1" fontId="2" fillId="5" borderId="30" xfId="0" applyNumberFormat="1" applyFont="1" applyFill="1" applyBorder="1" applyAlignment="1">
      <alignment horizontal="center" vertical="center" wrapText="1"/>
    </xf>
    <xf numFmtId="1" fontId="2" fillId="5" borderId="31" xfId="0" applyNumberFormat="1" applyFont="1" applyFill="1" applyBorder="1" applyAlignment="1">
      <alignment horizontal="center" vertical="center" wrapText="1"/>
    </xf>
    <xf numFmtId="1" fontId="2" fillId="5" borderId="32" xfId="0" applyNumberFormat="1" applyFont="1" applyFill="1" applyBorder="1" applyAlignment="1">
      <alignment horizontal="center" vertical="center" wrapText="1"/>
    </xf>
    <xf numFmtId="1" fontId="2" fillId="5" borderId="14" xfId="0" applyNumberFormat="1" applyFont="1" applyFill="1" applyBorder="1" applyAlignment="1">
      <alignment horizontal="center" vertical="center" wrapText="1"/>
    </xf>
    <xf numFmtId="1" fontId="2" fillId="5" borderId="20" xfId="0" applyNumberFormat="1" applyFont="1" applyFill="1" applyBorder="1" applyAlignment="1">
      <alignment horizontal="center" vertical="center" wrapText="1"/>
    </xf>
    <xf numFmtId="1" fontId="2" fillId="5" borderId="13" xfId="0" applyNumberFormat="1" applyFont="1" applyFill="1" applyBorder="1" applyAlignment="1">
      <alignment horizontal="center" vertical="center" wrapText="1"/>
    </xf>
    <xf numFmtId="1" fontId="2" fillId="5" borderId="29" xfId="0" applyNumberFormat="1" applyFont="1" applyFill="1" applyBorder="1" applyAlignment="1">
      <alignment horizontal="center" vertical="center" wrapText="1"/>
    </xf>
    <xf numFmtId="0" fontId="2" fillId="5" borderId="17"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1" xfId="0"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3" fillId="2" borderId="17" xfId="0" applyFont="1" applyFill="1" applyBorder="1" applyAlignment="1">
      <alignment horizontal="center" vertical="center" wrapText="1"/>
    </xf>
    <xf numFmtId="0" fontId="3" fillId="2" borderId="17"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medicinalegalgovco-my.sharepoint.com/personal/maireth_villarreal_medicinalegal_gov_co/Documents/Documentos/2026/SASI_CONSUMIBLES%20DE%20IMPRESION/COTIZACIONES/CO1.RPL.4294500_HISTORICOS%20SASI%20017-SG-2024_%20LOTES%202%20Y%204.Xlsx" TargetMode="External"/><Relationship Id="rId2" Type="http://schemas.microsoft.com/office/2019/04/relationships/externalLinkLongPath" Target="COTIZACIONES/CO1.RPL.4294500_HISTORICOS%20SASI%20017-SG-2024_%20LOTES%202%20Y%204.Xlsx?37F05A40" TargetMode="External"/><Relationship Id="rId1" Type="http://schemas.openxmlformats.org/officeDocument/2006/relationships/externalLinkPath" Target="file:///\\37F05A40\CO1.RPL.4294500_HISTORICOS%20SASI%20017-SG-2024_%20LOTES%202%20Y%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L-9yorN30qdBzVgKnyKxMOJX9c3s35Kt3kMTxJlf7-wLpCZuo8qT7XG9WQFU_a4" itemId="017HGBALKXA35DOIL5J5AI73V7HK5SMBSM">
      <xxl21:absoluteUrl r:id="rId3"/>
    </xxl21:alternateUrls>
    <sheetNames>
      <sheetName val="UT. MEDICINA LEGAL T"/>
      <sheetName val="LOTE 2 - DILIGENCIE (1)"/>
      <sheetName val="LOTE 2 - OFERTA ECO (2)"/>
      <sheetName val="LOTE 4 - OFERTA ECO (4)"/>
      <sheetName val="LOTE 3 - DILIGENCIE (3)"/>
      <sheetName val="LOTE 3 - OFERTA ECO (4)"/>
      <sheetName val="LOTE 4 - DILIGENCIE (5)"/>
      <sheetName val="LOTE 4 - OFERTA ECO (6)"/>
      <sheetName val="LOTE 5 - DILIGENCIE (7)"/>
      <sheetName val="LOTE 5 - OFERTA ECO (8)"/>
    </sheetNames>
    <sheetDataSet>
      <sheetData sheetId="0"/>
      <sheetData sheetId="1"/>
      <sheetData sheetId="2">
        <row r="18">
          <cell r="H18">
            <v>1100000</v>
          </cell>
          <cell r="I18">
            <v>1216217</v>
          </cell>
        </row>
        <row r="19">
          <cell r="H19">
            <v>380000</v>
          </cell>
          <cell r="I19">
            <v>420148</v>
          </cell>
        </row>
      </sheetData>
      <sheetData sheetId="3">
        <row r="11">
          <cell r="I11">
            <v>2201500</v>
          </cell>
          <cell r="J11">
            <v>2434093</v>
          </cell>
        </row>
      </sheetData>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32ABC-7B44-45AC-B0BE-D42AA239640B}">
  <sheetPr>
    <tabColor theme="8" tint="0.39997558519241921"/>
  </sheetPr>
  <dimension ref="B1:U927"/>
  <sheetViews>
    <sheetView tabSelected="1" workbookViewId="0">
      <pane xSplit="6" ySplit="4" topLeftCell="G6" activePane="bottomRight" state="frozen"/>
      <selection pane="bottomRight" activeCell="T14" sqref="T14"/>
      <selection pane="bottomLeft"/>
      <selection pane="topRight"/>
    </sheetView>
  </sheetViews>
  <sheetFormatPr defaultColWidth="9.140625" defaultRowHeight="15"/>
  <cols>
    <col min="1" max="1" width="5" customWidth="1"/>
    <col min="2" max="3" width="7.140625" style="33" customWidth="1"/>
    <col min="4" max="4" width="19.5703125" style="1" customWidth="1"/>
    <col min="5" max="5" width="16.5703125" customWidth="1"/>
    <col min="6" max="6" width="21.28515625" customWidth="1"/>
    <col min="7" max="7" width="14.42578125" style="36" customWidth="1"/>
    <col min="8" max="8" width="20.85546875" style="2" customWidth="1"/>
    <col min="9" max="12" width="14.42578125" style="2" customWidth="1"/>
    <col min="13" max="13" width="15.42578125" customWidth="1"/>
    <col min="14" max="14" width="17.140625" customWidth="1"/>
    <col min="15" max="15" width="18.5703125" customWidth="1"/>
    <col min="16" max="16" width="8.5703125" customWidth="1"/>
    <col min="17" max="17" width="13.7109375" customWidth="1"/>
    <col min="18" max="18" width="12.85546875" style="29" customWidth="1"/>
    <col min="19" max="19" width="17.42578125" style="29" customWidth="1"/>
    <col min="20" max="20" width="20.85546875" style="29" customWidth="1"/>
  </cols>
  <sheetData>
    <row r="1" spans="2:21">
      <c r="N1" s="3"/>
    </row>
    <row r="2" spans="2:21" ht="20.25" customHeight="1">
      <c r="B2" s="89" t="s">
        <v>0</v>
      </c>
      <c r="C2" s="90"/>
      <c r="D2" s="90"/>
      <c r="E2" s="90"/>
      <c r="F2" s="90" t="s">
        <v>1</v>
      </c>
      <c r="G2" s="90"/>
      <c r="H2" s="90"/>
      <c r="I2" s="90"/>
      <c r="J2" s="90"/>
      <c r="K2" s="90"/>
      <c r="L2" s="90"/>
      <c r="M2" s="90" t="s">
        <v>2</v>
      </c>
      <c r="N2" s="91"/>
    </row>
    <row r="3" spans="2:21" ht="15.75" thickBot="1">
      <c r="Q3" s="88" t="s">
        <v>3</v>
      </c>
      <c r="R3" s="88"/>
      <c r="S3" s="88"/>
      <c r="T3" s="88"/>
    </row>
    <row r="4" spans="2:21" ht="36">
      <c r="B4" s="61" t="s">
        <v>4</v>
      </c>
      <c r="C4" s="34" t="s">
        <v>5</v>
      </c>
      <c r="D4" s="5" t="s">
        <v>6</v>
      </c>
      <c r="E4" s="5" t="s">
        <v>7</v>
      </c>
      <c r="F4" s="5" t="s">
        <v>8</v>
      </c>
      <c r="G4" s="37" t="s">
        <v>9</v>
      </c>
      <c r="H4" s="14" t="s">
        <v>10</v>
      </c>
      <c r="I4" s="14" t="s">
        <v>11</v>
      </c>
      <c r="J4" s="14" t="s">
        <v>12</v>
      </c>
      <c r="K4" s="14" t="s">
        <v>13</v>
      </c>
      <c r="L4" s="14" t="s">
        <v>14</v>
      </c>
      <c r="M4" s="6" t="s">
        <v>15</v>
      </c>
      <c r="N4" s="73" t="s">
        <v>16</v>
      </c>
      <c r="O4" s="74" t="s">
        <v>17</v>
      </c>
      <c r="Q4" s="57" t="s">
        <v>18</v>
      </c>
      <c r="R4" s="58" t="s">
        <v>19</v>
      </c>
      <c r="S4" s="59" t="s">
        <v>20</v>
      </c>
      <c r="T4" s="59" t="s">
        <v>21</v>
      </c>
      <c r="U4" s="39"/>
    </row>
    <row r="5" spans="2:21" ht="52.5" customHeight="1">
      <c r="B5" s="95">
        <v>1</v>
      </c>
      <c r="C5" s="55">
        <v>1</v>
      </c>
      <c r="D5" s="22" t="s">
        <v>22</v>
      </c>
      <c r="E5" s="23" t="s">
        <v>23</v>
      </c>
      <c r="F5" s="24" t="s">
        <v>24</v>
      </c>
      <c r="G5" s="38">
        <v>15</v>
      </c>
      <c r="H5" s="40"/>
      <c r="I5" s="40"/>
      <c r="J5" s="40">
        <v>545020</v>
      </c>
      <c r="K5" s="40">
        <v>736213</v>
      </c>
      <c r="L5" s="25"/>
      <c r="M5" s="26">
        <f>+ROUND(T5,0)</f>
        <v>633444</v>
      </c>
      <c r="N5" s="71">
        <f>+M5*G5</f>
        <v>9501660</v>
      </c>
      <c r="O5" s="86">
        <f>+SUBTOTAL(9,N5:N10)</f>
        <v>234096652</v>
      </c>
      <c r="P5" s="29"/>
      <c r="Q5" s="60">
        <f>+AVERAGE(I5:K5)</f>
        <v>640616.5</v>
      </c>
      <c r="R5" s="60">
        <f>+_xlfn.STDEV.P(I5:K5)</f>
        <v>95596.5</v>
      </c>
      <c r="S5" s="60">
        <f>+R5/Q5</f>
        <v>0.14922578484943799</v>
      </c>
      <c r="T5" s="60">
        <f>+IF(S5&lt;0.3,GEOMEAN(I5:K5),HARMEAN(I5:K5))</f>
        <v>633443.61174456566</v>
      </c>
    </row>
    <row r="6" spans="2:21" ht="33.75" customHeight="1">
      <c r="B6" s="95"/>
      <c r="C6" s="56">
        <v>2</v>
      </c>
      <c r="D6" s="32" t="s">
        <v>25</v>
      </c>
      <c r="E6" s="23" t="s">
        <v>26</v>
      </c>
      <c r="F6" s="24" t="s">
        <v>24</v>
      </c>
      <c r="G6" s="38">
        <f>+'FICHA TECNICA'!G10</f>
        <v>2</v>
      </c>
      <c r="H6" s="41"/>
      <c r="I6" s="41"/>
      <c r="J6" s="41">
        <v>467670</v>
      </c>
      <c r="K6" s="41">
        <v>632049</v>
      </c>
      <c r="L6" s="27"/>
      <c r="M6" s="26">
        <f t="shared" ref="M6:M12" si="0">+ROUND(T6,0)</f>
        <v>543682</v>
      </c>
      <c r="N6" s="71">
        <f t="shared" ref="N6:N12" si="1">+M6*G6</f>
        <v>1087364</v>
      </c>
      <c r="O6" s="87"/>
      <c r="P6" s="29"/>
      <c r="Q6" s="60">
        <f t="shared" ref="Q6:Q10" si="2">+AVERAGE(I6:K6)</f>
        <v>549859.5</v>
      </c>
      <c r="R6" s="60">
        <f t="shared" ref="R6:R10" si="3">+_xlfn.STDEV.P(I6:K6)</f>
        <v>82189.5</v>
      </c>
      <c r="S6" s="60">
        <f t="shared" ref="S6:S12" si="4">+R6/Q6</f>
        <v>0.14947363826577517</v>
      </c>
      <c r="T6" s="60">
        <f>+IF(S6&lt;0.3,GEOMEAN(I6:K6),HARMEAN(I6:K6))</f>
        <v>543682.21952717926</v>
      </c>
    </row>
    <row r="7" spans="2:21" ht="25.5" customHeight="1">
      <c r="B7" s="95"/>
      <c r="C7" s="56">
        <v>3</v>
      </c>
      <c r="D7" s="32" t="s">
        <v>25</v>
      </c>
      <c r="E7" s="23" t="s">
        <v>27</v>
      </c>
      <c r="F7" s="24" t="s">
        <v>24</v>
      </c>
      <c r="G7" s="38">
        <v>2</v>
      </c>
      <c r="H7" s="41"/>
      <c r="I7" s="41"/>
      <c r="J7" s="41">
        <f>393000*1.19</f>
        <v>467670</v>
      </c>
      <c r="K7" s="41">
        <v>632049</v>
      </c>
      <c r="L7" s="27"/>
      <c r="M7" s="26">
        <f t="shared" si="0"/>
        <v>543682</v>
      </c>
      <c r="N7" s="71">
        <f t="shared" si="1"/>
        <v>1087364</v>
      </c>
      <c r="O7" s="87"/>
      <c r="P7" s="29"/>
      <c r="Q7" s="60">
        <f t="shared" si="2"/>
        <v>549859.5</v>
      </c>
      <c r="R7" s="60">
        <f t="shared" si="3"/>
        <v>82189.5</v>
      </c>
      <c r="S7" s="60">
        <f t="shared" si="4"/>
        <v>0.14947363826577517</v>
      </c>
      <c r="T7" s="60">
        <f>+IF(S7&lt;0.3,GEOMEAN(I7:K7),HARMEAN(I7:K7))</f>
        <v>543682.21952717926</v>
      </c>
    </row>
    <row r="8" spans="2:21" ht="60">
      <c r="B8" s="95"/>
      <c r="C8" s="56">
        <v>4</v>
      </c>
      <c r="D8" s="23" t="s">
        <v>28</v>
      </c>
      <c r="E8" s="23" t="s">
        <v>29</v>
      </c>
      <c r="F8" s="24" t="s">
        <v>24</v>
      </c>
      <c r="G8" s="38">
        <v>166</v>
      </c>
      <c r="H8" s="41">
        <f>+'[1]LOTE 2 - OFERTA ECO (2)'!$H$18</f>
        <v>1100000</v>
      </c>
      <c r="I8" s="41">
        <f>+'[1]LOTE 2 - OFERTA ECO (2)'!$I$18</f>
        <v>1216217</v>
      </c>
      <c r="J8" s="41">
        <v>1400630</v>
      </c>
      <c r="K8" s="41"/>
      <c r="L8" s="27"/>
      <c r="M8" s="26">
        <f t="shared" si="0"/>
        <v>1305170</v>
      </c>
      <c r="N8" s="71">
        <f t="shared" si="1"/>
        <v>216658220</v>
      </c>
      <c r="O8" s="87"/>
      <c r="P8" s="29"/>
      <c r="Q8" s="60">
        <f t="shared" si="2"/>
        <v>1308423.5</v>
      </c>
      <c r="R8" s="60">
        <f t="shared" si="3"/>
        <v>92206.5</v>
      </c>
      <c r="S8" s="60">
        <f t="shared" si="4"/>
        <v>7.0471449037716002E-2</v>
      </c>
      <c r="T8" s="60">
        <f>+IF(S8&lt;0.3,GEOMEAN(I8:K8),HARMEAN(I8:K8))</f>
        <v>1305170.493349432</v>
      </c>
    </row>
    <row r="9" spans="2:21" ht="42.75" customHeight="1">
      <c r="B9" s="95"/>
      <c r="C9" s="55">
        <v>5</v>
      </c>
      <c r="D9" s="23" t="s">
        <v>30</v>
      </c>
      <c r="E9" s="23" t="s">
        <v>31</v>
      </c>
      <c r="F9" s="24" t="s">
        <v>24</v>
      </c>
      <c r="G9" s="38">
        <v>2</v>
      </c>
      <c r="H9" s="41">
        <f>+'[1]LOTE 2 - OFERTA ECO (2)'!$H$19</f>
        <v>380000</v>
      </c>
      <c r="I9" s="41">
        <f>+'[1]LOTE 2 - OFERTA ECO (2)'!$I$19</f>
        <v>420148</v>
      </c>
      <c r="J9" s="41">
        <v>716380</v>
      </c>
      <c r="K9" s="41"/>
      <c r="L9" s="27"/>
      <c r="M9" s="26">
        <f t="shared" si="0"/>
        <v>548622</v>
      </c>
      <c r="N9" s="71">
        <f t="shared" si="1"/>
        <v>1097244</v>
      </c>
      <c r="O9" s="87"/>
      <c r="P9" s="29"/>
      <c r="Q9" s="60">
        <f t="shared" si="2"/>
        <v>568264</v>
      </c>
      <c r="R9" s="60">
        <f t="shared" si="3"/>
        <v>148116</v>
      </c>
      <c r="S9" s="60">
        <f t="shared" si="4"/>
        <v>0.26064646009601172</v>
      </c>
      <c r="T9" s="60">
        <f t="shared" ref="T5:T10" si="5">+IF(S9&lt;0.3,GEOMEAN(I9:K9),HARMEAN(I9:K9))</f>
        <v>548621.56742147857</v>
      </c>
    </row>
    <row r="10" spans="2:21" ht="42.75" customHeight="1">
      <c r="B10" s="96"/>
      <c r="C10" s="56">
        <v>6</v>
      </c>
      <c r="D10" s="23" t="s">
        <v>32</v>
      </c>
      <c r="E10" s="23" t="s">
        <v>33</v>
      </c>
      <c r="F10" s="24" t="s">
        <v>34</v>
      </c>
      <c r="G10" s="38">
        <v>2</v>
      </c>
      <c r="H10" s="27"/>
      <c r="I10" s="27"/>
      <c r="J10" s="41">
        <v>2332400</v>
      </c>
      <c r="K10" s="27"/>
      <c r="L10" s="27"/>
      <c r="M10" s="26">
        <f t="shared" si="0"/>
        <v>2332400</v>
      </c>
      <c r="N10" s="71">
        <f t="shared" si="1"/>
        <v>4664800</v>
      </c>
      <c r="O10" s="85"/>
      <c r="P10" s="29"/>
      <c r="Q10" s="60">
        <f t="shared" si="2"/>
        <v>2332400</v>
      </c>
      <c r="R10" s="60">
        <f t="shared" si="3"/>
        <v>0</v>
      </c>
      <c r="S10" s="60">
        <f t="shared" si="4"/>
        <v>0</v>
      </c>
      <c r="T10" s="60">
        <f>+IF(S10&lt;0.3,GEOMEAN(I10:K10),HARMEAN(I10:K10))</f>
        <v>2332400</v>
      </c>
    </row>
    <row r="11" spans="2:21" ht="60.75" customHeight="1">
      <c r="B11" s="97">
        <v>2</v>
      </c>
      <c r="C11" s="35">
        <v>7</v>
      </c>
      <c r="D11" s="23" t="s">
        <v>35</v>
      </c>
      <c r="E11" s="23" t="s">
        <v>36</v>
      </c>
      <c r="F11" s="28" t="s">
        <v>37</v>
      </c>
      <c r="G11" s="38">
        <v>3</v>
      </c>
      <c r="H11" s="24">
        <f>+'[1]LOTE 4 - OFERTA ECO (4)'!$I$11</f>
        <v>2201500</v>
      </c>
      <c r="I11" s="24">
        <f>+'[1]LOTE 4 - OFERTA ECO (4)'!$J$11</f>
        <v>2434093</v>
      </c>
      <c r="J11" s="24">
        <v>2632280</v>
      </c>
      <c r="K11" s="24"/>
      <c r="L11" s="24">
        <v>1073851.3600000001</v>
      </c>
      <c r="M11" s="26">
        <f t="shared" si="0"/>
        <v>1742204</v>
      </c>
      <c r="N11" s="71">
        <f t="shared" si="1"/>
        <v>5226612</v>
      </c>
      <c r="O11" s="84">
        <f>+SUBTOTAL(9,N11:N12)</f>
        <v>5830140</v>
      </c>
      <c r="P11" s="29"/>
      <c r="Q11" s="60">
        <f>+AVERAGE(I11:L11)</f>
        <v>2046741.4533333334</v>
      </c>
      <c r="R11" s="60">
        <f>+_xlfn.STDEV.P(I11:L11)</f>
        <v>692678.79618278844</v>
      </c>
      <c r="S11" s="60">
        <f t="shared" si="4"/>
        <v>0.33843004208210486</v>
      </c>
      <c r="T11" s="60">
        <f>+IF(S11&lt;0.3,GEOMEAN(I11:L11),HARMEAN(I11:L11))</f>
        <v>1742203.7649501327</v>
      </c>
    </row>
    <row r="12" spans="2:21" ht="92.25" customHeight="1">
      <c r="B12" s="98"/>
      <c r="C12" s="44">
        <v>8</v>
      </c>
      <c r="D12" s="66" t="s">
        <v>38</v>
      </c>
      <c r="E12" s="67" t="s">
        <v>39</v>
      </c>
      <c r="F12" s="68" t="s">
        <v>40</v>
      </c>
      <c r="G12" s="44">
        <v>3</v>
      </c>
      <c r="H12" s="70"/>
      <c r="I12" s="69"/>
      <c r="J12" s="69">
        <f>364000*1.19</f>
        <v>433160</v>
      </c>
      <c r="K12" s="69"/>
      <c r="L12" s="69">
        <v>131011.18</v>
      </c>
      <c r="M12" s="54">
        <f t="shared" si="0"/>
        <v>201176</v>
      </c>
      <c r="N12" s="72">
        <f t="shared" si="1"/>
        <v>603528</v>
      </c>
      <c r="O12" s="85"/>
      <c r="P12" s="29"/>
      <c r="Q12" s="60">
        <f>+AVERAGE(J12,L12)</f>
        <v>282085.58999999997</v>
      </c>
      <c r="R12" s="60">
        <f>+_xlfn.STDEV.P(J12,L12)</f>
        <v>151074.41000000003</v>
      </c>
      <c r="S12" s="60">
        <f t="shared" si="4"/>
        <v>0.53556230929768533</v>
      </c>
      <c r="T12" s="60">
        <f>+IF(S12&lt;0.3,GEOMEAN(J12,L12),HARMEAN(J12,L12))</f>
        <v>201175.8301046147</v>
      </c>
    </row>
    <row r="13" spans="2:21" ht="39" customHeight="1">
      <c r="B13" s="92" t="s">
        <v>41</v>
      </c>
      <c r="C13" s="93"/>
      <c r="D13" s="93"/>
      <c r="E13" s="94"/>
      <c r="F13" s="63"/>
      <c r="G13" s="64">
        <f>SUM(G5:G12)</f>
        <v>195</v>
      </c>
      <c r="H13" s="65"/>
      <c r="I13" s="65"/>
      <c r="J13" s="65"/>
      <c r="K13" s="65"/>
      <c r="L13" s="65"/>
      <c r="M13" s="62"/>
      <c r="N13" s="76">
        <f>+SUBTOTAL(9,N5:N12)</f>
        <v>239926792</v>
      </c>
      <c r="O13" s="75">
        <f>SUM(O5:O12)</f>
        <v>239926792</v>
      </c>
      <c r="P13" s="29"/>
      <c r="Q13" s="29"/>
    </row>
    <row r="14" spans="2:21">
      <c r="D14" s="30"/>
      <c r="E14" s="29"/>
      <c r="F14" s="29"/>
      <c r="H14" s="31"/>
      <c r="I14" s="31"/>
      <c r="J14" s="31"/>
      <c r="K14" s="31"/>
      <c r="L14" s="31"/>
      <c r="M14" s="29"/>
      <c r="N14" s="29"/>
    </row>
    <row r="15" spans="2:21" ht="6.75" customHeight="1">
      <c r="B15" s="82" t="s">
        <v>42</v>
      </c>
      <c r="C15" s="83"/>
      <c r="D15" s="83"/>
      <c r="E15" s="83"/>
      <c r="F15" s="29"/>
      <c r="G15" s="33"/>
      <c r="H15" s="29"/>
      <c r="I15" s="29"/>
      <c r="J15" s="29"/>
      <c r="K15" s="29"/>
      <c r="L15" s="29"/>
      <c r="M15" s="29"/>
      <c r="N15" s="29"/>
    </row>
    <row r="16" spans="2:21" ht="7.5" customHeight="1">
      <c r="B16" s="83"/>
      <c r="C16" s="83"/>
      <c r="D16" s="83"/>
      <c r="E16" s="83"/>
      <c r="G16" s="33"/>
      <c r="H16"/>
      <c r="I16"/>
      <c r="J16"/>
      <c r="K16"/>
      <c r="L16"/>
    </row>
    <row r="17" spans="2:12" ht="3" customHeight="1">
      <c r="B17" s="83"/>
      <c r="C17" s="83"/>
      <c r="D17" s="83"/>
      <c r="E17" s="83"/>
      <c r="G17" s="33"/>
      <c r="H17"/>
      <c r="I17"/>
      <c r="J17"/>
      <c r="K17"/>
      <c r="L17"/>
    </row>
    <row r="18" spans="2:12">
      <c r="B18" s="83"/>
      <c r="C18" s="83"/>
      <c r="D18" s="83"/>
      <c r="E18" s="83"/>
      <c r="G18" s="33"/>
      <c r="H18"/>
      <c r="I18"/>
      <c r="J18"/>
      <c r="K18"/>
      <c r="L18"/>
    </row>
    <row r="19" spans="2:12">
      <c r="B19" s="83"/>
      <c r="C19" s="83"/>
      <c r="D19" s="83"/>
      <c r="E19" s="83"/>
      <c r="G19" s="33"/>
      <c r="H19"/>
      <c r="I19"/>
      <c r="J19"/>
      <c r="K19"/>
      <c r="L19"/>
    </row>
    <row r="20" spans="2:12">
      <c r="B20" s="83"/>
      <c r="C20" s="83"/>
      <c r="D20" s="83"/>
      <c r="E20" s="83"/>
      <c r="G20" s="33"/>
      <c r="H20"/>
      <c r="I20"/>
      <c r="J20"/>
      <c r="K20"/>
      <c r="L20"/>
    </row>
    <row r="21" spans="2:12">
      <c r="B21" s="83"/>
      <c r="C21" s="83"/>
      <c r="D21" s="83"/>
      <c r="E21" s="83"/>
      <c r="G21" s="33"/>
      <c r="H21"/>
      <c r="I21"/>
      <c r="J21"/>
      <c r="K21"/>
      <c r="L21"/>
    </row>
    <row r="22" spans="2:12">
      <c r="G22" s="33"/>
      <c r="H22"/>
      <c r="I22"/>
      <c r="J22"/>
      <c r="K22"/>
      <c r="L22"/>
    </row>
    <row r="23" spans="2:12">
      <c r="G23" s="33"/>
      <c r="H23"/>
      <c r="I23"/>
      <c r="J23"/>
      <c r="K23"/>
      <c r="L23"/>
    </row>
    <row r="24" spans="2:12">
      <c r="G24" s="33"/>
      <c r="H24"/>
      <c r="I24"/>
      <c r="J24"/>
      <c r="K24"/>
      <c r="L24"/>
    </row>
    <row r="25" spans="2:12">
      <c r="G25" s="33"/>
      <c r="H25"/>
      <c r="I25"/>
      <c r="J25"/>
      <c r="K25"/>
      <c r="L25"/>
    </row>
    <row r="26" spans="2:12">
      <c r="G26" s="33"/>
      <c r="H26"/>
      <c r="I26"/>
      <c r="J26"/>
      <c r="K26"/>
      <c r="L26"/>
    </row>
    <row r="27" spans="2:12">
      <c r="G27" s="33"/>
      <c r="H27"/>
      <c r="I27"/>
      <c r="J27"/>
      <c r="K27"/>
      <c r="L27"/>
    </row>
    <row r="28" spans="2:12">
      <c r="G28" s="33"/>
      <c r="H28"/>
      <c r="I28"/>
      <c r="J28"/>
      <c r="K28"/>
      <c r="L28"/>
    </row>
    <row r="29" spans="2:12">
      <c r="G29" s="33"/>
      <c r="H29"/>
      <c r="I29"/>
      <c r="J29"/>
      <c r="K29"/>
      <c r="L29"/>
    </row>
    <row r="30" spans="2:12">
      <c r="G30" s="33"/>
      <c r="H30"/>
      <c r="I30"/>
      <c r="J30"/>
      <c r="K30"/>
      <c r="L30"/>
    </row>
    <row r="31" spans="2:12">
      <c r="G31" s="33"/>
      <c r="H31"/>
      <c r="I31"/>
      <c r="J31"/>
      <c r="K31"/>
      <c r="L31"/>
    </row>
    <row r="32" spans="2:12">
      <c r="G32" s="33"/>
      <c r="H32"/>
      <c r="I32"/>
      <c r="J32"/>
      <c r="K32"/>
      <c r="L32"/>
    </row>
    <row r="33" spans="7:12">
      <c r="G33" s="33"/>
      <c r="H33"/>
      <c r="I33"/>
      <c r="J33"/>
      <c r="K33"/>
      <c r="L33"/>
    </row>
    <row r="34" spans="7:12">
      <c r="G34" s="33"/>
      <c r="H34"/>
      <c r="I34"/>
      <c r="J34"/>
      <c r="K34"/>
      <c r="L34"/>
    </row>
    <row r="35" spans="7:12">
      <c r="G35" s="33"/>
      <c r="H35"/>
      <c r="I35"/>
      <c r="J35"/>
      <c r="K35"/>
      <c r="L35"/>
    </row>
    <row r="36" spans="7:12">
      <c r="G36" s="33"/>
      <c r="H36"/>
      <c r="I36"/>
      <c r="J36"/>
      <c r="K36"/>
      <c r="L36"/>
    </row>
    <row r="37" spans="7:12">
      <c r="G37" s="33"/>
      <c r="H37"/>
      <c r="I37"/>
      <c r="J37"/>
      <c r="K37"/>
      <c r="L37"/>
    </row>
    <row r="38" spans="7:12">
      <c r="G38" s="33"/>
      <c r="H38"/>
      <c r="I38"/>
      <c r="J38"/>
      <c r="K38"/>
      <c r="L38"/>
    </row>
    <row r="39" spans="7:12">
      <c r="G39" s="33"/>
      <c r="H39"/>
      <c r="I39"/>
      <c r="J39"/>
      <c r="K39"/>
      <c r="L39"/>
    </row>
    <row r="40" spans="7:12">
      <c r="G40" s="33"/>
      <c r="H40"/>
      <c r="I40"/>
      <c r="J40"/>
      <c r="K40"/>
      <c r="L40"/>
    </row>
    <row r="41" spans="7:12">
      <c r="G41" s="33"/>
      <c r="H41"/>
      <c r="I41"/>
      <c r="J41"/>
      <c r="K41"/>
      <c r="L41"/>
    </row>
    <row r="42" spans="7:12">
      <c r="G42" s="33"/>
      <c r="H42"/>
      <c r="I42"/>
      <c r="J42"/>
      <c r="K42"/>
      <c r="L42"/>
    </row>
    <row r="43" spans="7:12">
      <c r="G43" s="33"/>
      <c r="H43"/>
      <c r="I43"/>
      <c r="J43"/>
      <c r="K43"/>
      <c r="L43"/>
    </row>
    <row r="44" spans="7:12">
      <c r="G44" s="33"/>
      <c r="H44"/>
      <c r="I44"/>
      <c r="J44"/>
      <c r="K44"/>
      <c r="L44"/>
    </row>
    <row r="45" spans="7:12">
      <c r="G45" s="33"/>
      <c r="H45"/>
      <c r="I45"/>
      <c r="J45"/>
      <c r="K45"/>
      <c r="L45"/>
    </row>
    <row r="46" spans="7:12">
      <c r="G46" s="33"/>
      <c r="H46"/>
      <c r="I46"/>
      <c r="J46"/>
      <c r="K46"/>
      <c r="L46"/>
    </row>
    <row r="47" spans="7:12">
      <c r="G47" s="33"/>
      <c r="H47"/>
      <c r="I47"/>
      <c r="J47"/>
      <c r="K47"/>
      <c r="L47"/>
    </row>
    <row r="48" spans="7:12">
      <c r="G48" s="33"/>
      <c r="H48"/>
      <c r="I48"/>
      <c r="J48"/>
      <c r="K48"/>
      <c r="L48"/>
    </row>
    <row r="49" spans="7:12">
      <c r="G49" s="33"/>
      <c r="H49"/>
      <c r="I49"/>
      <c r="J49"/>
      <c r="K49"/>
      <c r="L49"/>
    </row>
    <row r="50" spans="7:12">
      <c r="G50" s="33"/>
      <c r="H50"/>
      <c r="I50"/>
      <c r="J50"/>
      <c r="K50"/>
      <c r="L50"/>
    </row>
    <row r="51" spans="7:12">
      <c r="G51" s="33"/>
      <c r="H51"/>
      <c r="I51"/>
      <c r="J51"/>
      <c r="K51"/>
      <c r="L51"/>
    </row>
    <row r="52" spans="7:12">
      <c r="G52" s="33"/>
      <c r="H52"/>
      <c r="I52"/>
      <c r="J52"/>
      <c r="K52"/>
      <c r="L52"/>
    </row>
    <row r="53" spans="7:12">
      <c r="G53" s="33"/>
      <c r="H53"/>
      <c r="I53"/>
      <c r="J53"/>
      <c r="K53"/>
      <c r="L53"/>
    </row>
    <row r="54" spans="7:12">
      <c r="G54" s="33"/>
      <c r="H54"/>
      <c r="I54"/>
      <c r="J54"/>
      <c r="K54"/>
      <c r="L54"/>
    </row>
    <row r="55" spans="7:12">
      <c r="G55" s="33"/>
      <c r="H55"/>
      <c r="I55"/>
      <c r="J55"/>
      <c r="K55"/>
      <c r="L55"/>
    </row>
    <row r="56" spans="7:12">
      <c r="G56" s="33"/>
      <c r="H56"/>
      <c r="I56"/>
      <c r="J56"/>
      <c r="K56"/>
      <c r="L56"/>
    </row>
    <row r="57" spans="7:12">
      <c r="G57" s="33"/>
      <c r="H57"/>
      <c r="I57"/>
      <c r="J57"/>
      <c r="K57"/>
      <c r="L57"/>
    </row>
    <row r="58" spans="7:12">
      <c r="G58" s="33"/>
      <c r="H58"/>
      <c r="I58"/>
      <c r="J58"/>
      <c r="K58"/>
      <c r="L58"/>
    </row>
    <row r="59" spans="7:12">
      <c r="G59" s="33"/>
      <c r="H59"/>
      <c r="I59"/>
      <c r="J59"/>
      <c r="K59"/>
      <c r="L59"/>
    </row>
    <row r="60" spans="7:12">
      <c r="G60" s="33"/>
      <c r="H60"/>
      <c r="I60"/>
      <c r="J60"/>
      <c r="K60"/>
      <c r="L60"/>
    </row>
    <row r="61" spans="7:12">
      <c r="G61" s="33"/>
      <c r="H61"/>
      <c r="I61"/>
      <c r="J61"/>
      <c r="K61"/>
      <c r="L61"/>
    </row>
    <row r="62" spans="7:12">
      <c r="G62" s="33"/>
      <c r="H62"/>
      <c r="I62"/>
      <c r="J62"/>
      <c r="K62"/>
      <c r="L62"/>
    </row>
    <row r="63" spans="7:12">
      <c r="G63" s="33"/>
      <c r="H63"/>
      <c r="I63"/>
      <c r="J63"/>
      <c r="K63"/>
      <c r="L63"/>
    </row>
    <row r="64" spans="7:12">
      <c r="G64" s="33"/>
      <c r="H64"/>
      <c r="I64"/>
      <c r="J64"/>
      <c r="K64"/>
      <c r="L64"/>
    </row>
    <row r="65" spans="7:12">
      <c r="G65" s="33"/>
      <c r="H65"/>
      <c r="I65"/>
      <c r="J65"/>
      <c r="K65"/>
      <c r="L65"/>
    </row>
    <row r="66" spans="7:12">
      <c r="G66" s="33"/>
      <c r="H66"/>
      <c r="I66"/>
      <c r="J66"/>
      <c r="K66"/>
      <c r="L66"/>
    </row>
    <row r="67" spans="7:12">
      <c r="G67" s="33"/>
      <c r="H67"/>
      <c r="I67"/>
      <c r="J67"/>
      <c r="K67"/>
      <c r="L67"/>
    </row>
    <row r="68" spans="7:12">
      <c r="G68" s="33"/>
      <c r="H68"/>
      <c r="I68"/>
      <c r="J68"/>
      <c r="K68"/>
      <c r="L68"/>
    </row>
    <row r="69" spans="7:12">
      <c r="G69" s="33"/>
      <c r="H69"/>
      <c r="I69"/>
      <c r="J69"/>
      <c r="K69"/>
      <c r="L69"/>
    </row>
    <row r="70" spans="7:12">
      <c r="G70" s="33"/>
      <c r="H70"/>
      <c r="I70"/>
      <c r="J70"/>
      <c r="K70"/>
      <c r="L70"/>
    </row>
    <row r="71" spans="7:12">
      <c r="G71" s="33"/>
      <c r="H71"/>
      <c r="I71"/>
      <c r="J71"/>
      <c r="K71"/>
      <c r="L71"/>
    </row>
    <row r="72" spans="7:12">
      <c r="G72" s="33"/>
      <c r="H72"/>
      <c r="I72"/>
      <c r="J72"/>
      <c r="K72"/>
      <c r="L72"/>
    </row>
    <row r="73" spans="7:12">
      <c r="G73" s="33"/>
      <c r="H73"/>
      <c r="I73"/>
      <c r="J73"/>
      <c r="K73"/>
      <c r="L73"/>
    </row>
    <row r="74" spans="7:12">
      <c r="G74" s="33"/>
      <c r="H74"/>
      <c r="I74"/>
      <c r="J74"/>
      <c r="K74"/>
      <c r="L74"/>
    </row>
    <row r="75" spans="7:12">
      <c r="G75" s="33"/>
      <c r="H75"/>
      <c r="I75"/>
      <c r="J75"/>
      <c r="K75"/>
      <c r="L75"/>
    </row>
    <row r="76" spans="7:12">
      <c r="G76" s="33"/>
      <c r="H76"/>
      <c r="I76"/>
      <c r="J76"/>
      <c r="K76"/>
      <c r="L76"/>
    </row>
    <row r="77" spans="7:12">
      <c r="G77" s="33"/>
      <c r="H77"/>
      <c r="I77"/>
      <c r="J77"/>
      <c r="K77"/>
      <c r="L77"/>
    </row>
    <row r="78" spans="7:12">
      <c r="G78" s="33"/>
      <c r="H78"/>
      <c r="I78"/>
      <c r="J78"/>
      <c r="K78"/>
      <c r="L78"/>
    </row>
    <row r="79" spans="7:12">
      <c r="G79" s="33"/>
      <c r="H79"/>
      <c r="I79"/>
      <c r="J79"/>
      <c r="K79"/>
      <c r="L79"/>
    </row>
    <row r="80" spans="7:12">
      <c r="G80" s="33"/>
      <c r="H80"/>
      <c r="I80"/>
      <c r="J80"/>
      <c r="K80"/>
      <c r="L80"/>
    </row>
    <row r="81" spans="7:12">
      <c r="G81" s="33"/>
      <c r="H81"/>
      <c r="I81"/>
      <c r="J81"/>
      <c r="K81"/>
      <c r="L81"/>
    </row>
    <row r="82" spans="7:12">
      <c r="G82" s="33"/>
      <c r="H82"/>
      <c r="I82"/>
      <c r="J82"/>
      <c r="K82"/>
      <c r="L82"/>
    </row>
    <row r="83" spans="7:12">
      <c r="G83" s="33"/>
      <c r="H83"/>
      <c r="I83"/>
      <c r="J83"/>
      <c r="K83"/>
      <c r="L83"/>
    </row>
    <row r="84" spans="7:12">
      <c r="G84" s="33"/>
      <c r="H84"/>
      <c r="I84"/>
      <c r="J84"/>
      <c r="K84"/>
      <c r="L84"/>
    </row>
    <row r="85" spans="7:12">
      <c r="G85" s="33"/>
      <c r="H85"/>
      <c r="I85"/>
      <c r="J85"/>
      <c r="K85"/>
      <c r="L85"/>
    </row>
    <row r="86" spans="7:12">
      <c r="G86" s="33"/>
      <c r="H86"/>
      <c r="I86"/>
      <c r="J86"/>
      <c r="K86"/>
      <c r="L86"/>
    </row>
    <row r="87" spans="7:12">
      <c r="G87" s="33"/>
      <c r="H87"/>
      <c r="I87"/>
      <c r="J87"/>
      <c r="K87"/>
      <c r="L87"/>
    </row>
    <row r="88" spans="7:12">
      <c r="G88" s="33"/>
      <c r="H88"/>
      <c r="I88"/>
      <c r="J88"/>
      <c r="K88"/>
      <c r="L88"/>
    </row>
    <row r="89" spans="7:12">
      <c r="G89" s="33"/>
      <c r="H89"/>
      <c r="I89"/>
      <c r="J89"/>
      <c r="K89"/>
      <c r="L89"/>
    </row>
    <row r="90" spans="7:12">
      <c r="G90" s="33"/>
      <c r="H90"/>
      <c r="I90"/>
      <c r="J90"/>
      <c r="K90"/>
      <c r="L90"/>
    </row>
    <row r="91" spans="7:12">
      <c r="G91" s="33"/>
      <c r="H91"/>
      <c r="I91"/>
      <c r="J91"/>
      <c r="K91"/>
      <c r="L91"/>
    </row>
    <row r="92" spans="7:12">
      <c r="G92" s="33"/>
      <c r="H92"/>
      <c r="I92"/>
      <c r="J92"/>
      <c r="K92"/>
      <c r="L92"/>
    </row>
    <row r="93" spans="7:12">
      <c r="G93" s="33"/>
      <c r="H93"/>
      <c r="I93"/>
      <c r="J93"/>
      <c r="K93"/>
      <c r="L93"/>
    </row>
    <row r="94" spans="7:12">
      <c r="G94" s="33"/>
      <c r="H94"/>
      <c r="I94"/>
      <c r="J94"/>
      <c r="K94"/>
      <c r="L94"/>
    </row>
    <row r="95" spans="7:12">
      <c r="G95" s="33"/>
      <c r="H95"/>
      <c r="I95"/>
      <c r="J95"/>
      <c r="K95"/>
      <c r="L95"/>
    </row>
    <row r="96" spans="7:12">
      <c r="G96" s="33"/>
      <c r="H96"/>
      <c r="I96"/>
      <c r="J96"/>
      <c r="K96"/>
      <c r="L96"/>
    </row>
    <row r="97" spans="7:12">
      <c r="G97" s="33"/>
      <c r="H97"/>
      <c r="I97"/>
      <c r="J97"/>
      <c r="K97"/>
      <c r="L97"/>
    </row>
    <row r="98" spans="7:12">
      <c r="G98" s="33"/>
      <c r="H98"/>
      <c r="I98"/>
      <c r="J98"/>
      <c r="K98"/>
      <c r="L98"/>
    </row>
    <row r="99" spans="7:12">
      <c r="G99" s="33"/>
      <c r="H99"/>
      <c r="I99"/>
      <c r="J99"/>
      <c r="K99"/>
      <c r="L99"/>
    </row>
    <row r="100" spans="7:12">
      <c r="G100" s="33"/>
      <c r="H100"/>
      <c r="I100"/>
      <c r="J100"/>
      <c r="K100"/>
      <c r="L100"/>
    </row>
    <row r="101" spans="7:12">
      <c r="G101" s="33"/>
      <c r="H101"/>
      <c r="I101"/>
      <c r="J101"/>
      <c r="K101"/>
      <c r="L101"/>
    </row>
    <row r="102" spans="7:12">
      <c r="G102" s="33"/>
      <c r="H102"/>
      <c r="I102"/>
      <c r="J102"/>
      <c r="K102"/>
      <c r="L102"/>
    </row>
    <row r="103" spans="7:12">
      <c r="G103" s="33"/>
      <c r="H103"/>
      <c r="I103"/>
      <c r="J103"/>
      <c r="K103"/>
      <c r="L103"/>
    </row>
    <row r="104" spans="7:12">
      <c r="G104" s="33"/>
      <c r="H104"/>
      <c r="I104"/>
      <c r="J104"/>
      <c r="K104"/>
      <c r="L104"/>
    </row>
    <row r="105" spans="7:12">
      <c r="G105" s="33"/>
      <c r="H105"/>
      <c r="I105"/>
      <c r="J105"/>
      <c r="K105"/>
      <c r="L105"/>
    </row>
    <row r="106" spans="7:12">
      <c r="G106" s="33"/>
      <c r="H106"/>
      <c r="I106"/>
      <c r="J106"/>
      <c r="K106"/>
      <c r="L106"/>
    </row>
    <row r="107" spans="7:12">
      <c r="G107" s="33"/>
      <c r="H107"/>
      <c r="I107"/>
      <c r="J107"/>
      <c r="K107"/>
      <c r="L107"/>
    </row>
    <row r="108" spans="7:12">
      <c r="G108" s="33"/>
      <c r="H108"/>
      <c r="I108"/>
      <c r="J108"/>
      <c r="K108"/>
      <c r="L108"/>
    </row>
    <row r="109" spans="7:12">
      <c r="G109" s="33"/>
      <c r="H109"/>
      <c r="I109"/>
      <c r="J109"/>
      <c r="K109"/>
      <c r="L109"/>
    </row>
    <row r="110" spans="7:12">
      <c r="G110" s="33"/>
      <c r="H110"/>
      <c r="I110"/>
      <c r="J110"/>
      <c r="K110"/>
      <c r="L110"/>
    </row>
    <row r="111" spans="7:12">
      <c r="G111" s="33"/>
      <c r="H111"/>
      <c r="I111"/>
      <c r="J111"/>
      <c r="K111"/>
      <c r="L111"/>
    </row>
    <row r="112" spans="7:12">
      <c r="G112" s="33"/>
      <c r="H112"/>
      <c r="I112"/>
      <c r="J112"/>
      <c r="K112"/>
      <c r="L112"/>
    </row>
    <row r="113" spans="7:12">
      <c r="G113" s="33"/>
      <c r="H113"/>
      <c r="I113"/>
      <c r="J113"/>
      <c r="K113"/>
      <c r="L113"/>
    </row>
    <row r="114" spans="7:12">
      <c r="G114" s="33"/>
      <c r="H114"/>
      <c r="I114"/>
      <c r="J114"/>
      <c r="K114"/>
      <c r="L114"/>
    </row>
    <row r="115" spans="7:12">
      <c r="G115" s="33"/>
      <c r="H115"/>
      <c r="I115"/>
      <c r="J115"/>
      <c r="K115"/>
      <c r="L115"/>
    </row>
    <row r="116" spans="7:12">
      <c r="G116" s="33"/>
      <c r="H116"/>
      <c r="I116"/>
      <c r="J116"/>
      <c r="K116"/>
      <c r="L116"/>
    </row>
    <row r="117" spans="7:12">
      <c r="G117" s="33"/>
      <c r="H117"/>
      <c r="I117"/>
      <c r="J117"/>
      <c r="K117"/>
      <c r="L117"/>
    </row>
    <row r="118" spans="7:12">
      <c r="G118" s="33"/>
      <c r="H118"/>
      <c r="I118"/>
      <c r="J118"/>
      <c r="K118"/>
      <c r="L118"/>
    </row>
    <row r="119" spans="7:12">
      <c r="G119" s="33"/>
      <c r="H119"/>
      <c r="I119"/>
      <c r="J119"/>
      <c r="K119"/>
      <c r="L119"/>
    </row>
    <row r="120" spans="7:12">
      <c r="G120" s="33"/>
      <c r="H120"/>
      <c r="I120"/>
      <c r="J120"/>
      <c r="K120"/>
      <c r="L120"/>
    </row>
    <row r="121" spans="7:12">
      <c r="G121" s="33"/>
      <c r="H121"/>
      <c r="I121"/>
      <c r="J121"/>
      <c r="K121"/>
      <c r="L121"/>
    </row>
    <row r="122" spans="7:12">
      <c r="G122" s="33"/>
      <c r="H122"/>
      <c r="I122"/>
      <c r="J122"/>
      <c r="K122"/>
      <c r="L122"/>
    </row>
    <row r="123" spans="7:12">
      <c r="G123" s="33"/>
      <c r="H123"/>
      <c r="I123"/>
      <c r="J123"/>
      <c r="K123"/>
      <c r="L123"/>
    </row>
    <row r="124" spans="7:12">
      <c r="G124" s="33"/>
      <c r="H124"/>
      <c r="I124"/>
      <c r="J124"/>
      <c r="K124"/>
      <c r="L124"/>
    </row>
    <row r="125" spans="7:12">
      <c r="G125" s="33"/>
      <c r="H125"/>
      <c r="I125"/>
      <c r="J125"/>
      <c r="K125"/>
      <c r="L125"/>
    </row>
    <row r="126" spans="7:12">
      <c r="G126" s="33"/>
      <c r="H126"/>
      <c r="I126"/>
      <c r="J126"/>
      <c r="K126"/>
      <c r="L126"/>
    </row>
    <row r="127" spans="7:12">
      <c r="G127" s="33"/>
      <c r="H127"/>
      <c r="I127"/>
      <c r="J127"/>
      <c r="K127"/>
      <c r="L127"/>
    </row>
    <row r="128" spans="7:12">
      <c r="G128" s="33"/>
      <c r="H128"/>
      <c r="I128"/>
      <c r="J128"/>
      <c r="K128"/>
      <c r="L128"/>
    </row>
    <row r="129" spans="7:12">
      <c r="G129" s="33"/>
      <c r="H129"/>
      <c r="I129"/>
      <c r="J129"/>
      <c r="K129"/>
      <c r="L129"/>
    </row>
    <row r="130" spans="7:12">
      <c r="G130" s="33"/>
      <c r="H130"/>
      <c r="I130"/>
      <c r="J130"/>
      <c r="K130"/>
      <c r="L130"/>
    </row>
    <row r="131" spans="7:12">
      <c r="G131" s="33"/>
      <c r="H131"/>
      <c r="I131"/>
      <c r="J131"/>
      <c r="K131"/>
      <c r="L131"/>
    </row>
    <row r="132" spans="7:12">
      <c r="G132" s="33"/>
      <c r="H132"/>
      <c r="I132"/>
      <c r="J132"/>
      <c r="K132"/>
      <c r="L132"/>
    </row>
    <row r="133" spans="7:12">
      <c r="G133" s="33"/>
      <c r="H133"/>
      <c r="I133"/>
      <c r="J133"/>
      <c r="K133"/>
      <c r="L133"/>
    </row>
    <row r="134" spans="7:12">
      <c r="G134" s="33"/>
      <c r="H134"/>
      <c r="I134"/>
      <c r="J134"/>
      <c r="K134"/>
      <c r="L134"/>
    </row>
    <row r="135" spans="7:12">
      <c r="G135" s="33"/>
      <c r="H135"/>
      <c r="I135"/>
      <c r="J135"/>
      <c r="K135"/>
      <c r="L135"/>
    </row>
    <row r="136" spans="7:12">
      <c r="G136" s="33"/>
      <c r="H136"/>
      <c r="I136"/>
      <c r="J136"/>
      <c r="K136"/>
      <c r="L136"/>
    </row>
    <row r="137" spans="7:12">
      <c r="G137" s="33"/>
      <c r="H137"/>
      <c r="I137"/>
      <c r="J137"/>
      <c r="K137"/>
      <c r="L137"/>
    </row>
    <row r="138" spans="7:12">
      <c r="G138" s="33"/>
      <c r="H138"/>
      <c r="I138"/>
      <c r="J138"/>
      <c r="K138"/>
      <c r="L138"/>
    </row>
    <row r="139" spans="7:12">
      <c r="G139" s="33"/>
      <c r="H139"/>
      <c r="I139"/>
      <c r="J139"/>
      <c r="K139"/>
      <c r="L139"/>
    </row>
    <row r="140" spans="7:12">
      <c r="G140" s="33"/>
      <c r="H140"/>
      <c r="I140"/>
      <c r="J140"/>
      <c r="K140"/>
      <c r="L140"/>
    </row>
    <row r="141" spans="7:12">
      <c r="G141" s="33"/>
      <c r="H141"/>
      <c r="I141"/>
      <c r="J141"/>
      <c r="K141"/>
      <c r="L141"/>
    </row>
    <row r="142" spans="7:12">
      <c r="G142" s="33"/>
      <c r="H142"/>
      <c r="I142"/>
      <c r="J142"/>
      <c r="K142"/>
      <c r="L142"/>
    </row>
    <row r="143" spans="7:12">
      <c r="G143" s="33"/>
      <c r="H143"/>
      <c r="I143"/>
      <c r="J143"/>
      <c r="K143"/>
      <c r="L143"/>
    </row>
    <row r="144" spans="7:12">
      <c r="G144" s="33"/>
      <c r="H144"/>
      <c r="I144"/>
      <c r="J144"/>
      <c r="K144"/>
      <c r="L144"/>
    </row>
    <row r="145" spans="7:12">
      <c r="G145" s="33"/>
      <c r="H145"/>
      <c r="I145"/>
      <c r="J145"/>
      <c r="K145"/>
      <c r="L145"/>
    </row>
    <row r="146" spans="7:12">
      <c r="G146" s="33"/>
      <c r="H146"/>
      <c r="I146"/>
      <c r="J146"/>
      <c r="K146"/>
      <c r="L146"/>
    </row>
    <row r="147" spans="7:12">
      <c r="G147" s="33"/>
      <c r="H147"/>
      <c r="I147"/>
      <c r="J147"/>
      <c r="K147"/>
      <c r="L147"/>
    </row>
    <row r="148" spans="7:12">
      <c r="G148" s="33"/>
      <c r="H148"/>
      <c r="I148"/>
      <c r="J148"/>
      <c r="K148"/>
      <c r="L148"/>
    </row>
    <row r="149" spans="7:12">
      <c r="G149" s="33"/>
      <c r="H149"/>
      <c r="I149"/>
      <c r="J149"/>
      <c r="K149"/>
      <c r="L149"/>
    </row>
    <row r="150" spans="7:12">
      <c r="G150" s="33"/>
      <c r="H150"/>
      <c r="I150"/>
      <c r="J150"/>
      <c r="K150"/>
      <c r="L150"/>
    </row>
    <row r="151" spans="7:12">
      <c r="G151" s="33"/>
      <c r="H151"/>
      <c r="I151"/>
      <c r="J151"/>
      <c r="K151"/>
      <c r="L151"/>
    </row>
    <row r="152" spans="7:12">
      <c r="G152" s="33"/>
      <c r="H152"/>
      <c r="I152"/>
      <c r="J152"/>
      <c r="K152"/>
      <c r="L152"/>
    </row>
    <row r="153" spans="7:12">
      <c r="G153" s="33"/>
      <c r="H153"/>
      <c r="I153"/>
      <c r="J153"/>
      <c r="K153"/>
      <c r="L153"/>
    </row>
    <row r="154" spans="7:12">
      <c r="G154" s="33"/>
      <c r="H154"/>
      <c r="I154"/>
      <c r="J154"/>
      <c r="K154"/>
      <c r="L154"/>
    </row>
    <row r="155" spans="7:12">
      <c r="G155" s="33"/>
      <c r="H155"/>
      <c r="I155"/>
      <c r="J155"/>
      <c r="K155"/>
      <c r="L155"/>
    </row>
    <row r="156" spans="7:12">
      <c r="G156" s="33"/>
      <c r="H156"/>
      <c r="I156"/>
      <c r="J156"/>
      <c r="K156"/>
      <c r="L156"/>
    </row>
    <row r="157" spans="7:12">
      <c r="G157" s="33"/>
      <c r="H157"/>
      <c r="I157"/>
      <c r="J157"/>
      <c r="K157"/>
      <c r="L157"/>
    </row>
    <row r="158" spans="7:12">
      <c r="G158" s="33"/>
      <c r="H158"/>
      <c r="I158"/>
      <c r="J158"/>
      <c r="K158"/>
      <c r="L158"/>
    </row>
    <row r="159" spans="7:12">
      <c r="G159" s="33"/>
      <c r="H159"/>
      <c r="I159"/>
      <c r="J159"/>
      <c r="K159"/>
      <c r="L159"/>
    </row>
    <row r="160" spans="7:12">
      <c r="G160" s="33"/>
      <c r="H160"/>
      <c r="I160"/>
      <c r="J160"/>
      <c r="K160"/>
      <c r="L160"/>
    </row>
    <row r="161" spans="7:12">
      <c r="G161" s="33"/>
      <c r="H161"/>
      <c r="I161"/>
      <c r="J161"/>
      <c r="K161"/>
      <c r="L161"/>
    </row>
    <row r="162" spans="7:12">
      <c r="G162" s="33"/>
      <c r="H162"/>
      <c r="I162"/>
      <c r="J162"/>
      <c r="K162"/>
      <c r="L162"/>
    </row>
    <row r="163" spans="7:12">
      <c r="G163" s="33"/>
      <c r="H163"/>
      <c r="I163"/>
      <c r="J163"/>
      <c r="K163"/>
      <c r="L163"/>
    </row>
    <row r="164" spans="7:12">
      <c r="G164" s="33"/>
      <c r="H164"/>
      <c r="I164"/>
      <c r="J164"/>
      <c r="K164"/>
      <c r="L164"/>
    </row>
    <row r="165" spans="7:12">
      <c r="G165" s="33"/>
      <c r="H165"/>
      <c r="I165"/>
      <c r="J165"/>
      <c r="K165"/>
      <c r="L165"/>
    </row>
    <row r="166" spans="7:12">
      <c r="G166" s="33"/>
      <c r="H166"/>
      <c r="I166"/>
      <c r="J166"/>
      <c r="K166"/>
      <c r="L166"/>
    </row>
    <row r="167" spans="7:12">
      <c r="G167" s="33"/>
      <c r="H167"/>
      <c r="I167"/>
      <c r="J167"/>
      <c r="K167"/>
      <c r="L167"/>
    </row>
    <row r="168" spans="7:12">
      <c r="G168" s="33"/>
      <c r="H168"/>
      <c r="I168"/>
      <c r="J168"/>
      <c r="K168"/>
      <c r="L168"/>
    </row>
    <row r="169" spans="7:12">
      <c r="G169" s="33"/>
      <c r="H169"/>
      <c r="I169"/>
      <c r="J169"/>
      <c r="K169"/>
      <c r="L169"/>
    </row>
    <row r="170" spans="7:12">
      <c r="G170" s="33"/>
      <c r="H170"/>
      <c r="I170"/>
      <c r="J170"/>
      <c r="K170"/>
      <c r="L170"/>
    </row>
    <row r="171" spans="7:12">
      <c r="G171" s="33"/>
      <c r="H171"/>
      <c r="I171"/>
      <c r="J171"/>
      <c r="K171"/>
      <c r="L171"/>
    </row>
    <row r="172" spans="7:12">
      <c r="G172" s="33"/>
      <c r="H172"/>
      <c r="I172"/>
      <c r="J172"/>
      <c r="K172"/>
      <c r="L172"/>
    </row>
    <row r="173" spans="7:12">
      <c r="G173" s="33"/>
      <c r="H173"/>
      <c r="I173"/>
      <c r="J173"/>
      <c r="K173"/>
      <c r="L173"/>
    </row>
    <row r="174" spans="7:12">
      <c r="G174" s="33"/>
      <c r="H174"/>
      <c r="I174"/>
      <c r="J174"/>
      <c r="K174"/>
      <c r="L174"/>
    </row>
    <row r="175" spans="7:12">
      <c r="G175" s="33"/>
      <c r="H175"/>
      <c r="I175"/>
      <c r="J175"/>
      <c r="K175"/>
      <c r="L175"/>
    </row>
    <row r="176" spans="7:12">
      <c r="G176" s="33"/>
      <c r="H176"/>
      <c r="I176"/>
      <c r="J176"/>
      <c r="K176"/>
      <c r="L176"/>
    </row>
    <row r="177" spans="7:12">
      <c r="G177" s="33"/>
      <c r="H177"/>
      <c r="I177"/>
      <c r="J177"/>
      <c r="K177"/>
      <c r="L177"/>
    </row>
    <row r="178" spans="7:12">
      <c r="G178" s="33"/>
      <c r="H178"/>
      <c r="I178"/>
      <c r="J178"/>
      <c r="K178"/>
      <c r="L178"/>
    </row>
    <row r="179" spans="7:12">
      <c r="G179" s="33"/>
      <c r="H179"/>
      <c r="I179"/>
      <c r="J179"/>
      <c r="K179"/>
      <c r="L179"/>
    </row>
    <row r="180" spans="7:12">
      <c r="G180" s="33"/>
      <c r="H180"/>
      <c r="I180"/>
      <c r="J180"/>
      <c r="K180"/>
      <c r="L180"/>
    </row>
    <row r="181" spans="7:12">
      <c r="G181" s="33"/>
      <c r="H181"/>
      <c r="I181"/>
      <c r="J181"/>
      <c r="K181"/>
      <c r="L181"/>
    </row>
    <row r="182" spans="7:12">
      <c r="G182" s="33"/>
      <c r="H182"/>
      <c r="I182"/>
      <c r="J182"/>
      <c r="K182"/>
      <c r="L182"/>
    </row>
    <row r="183" spans="7:12">
      <c r="G183" s="33"/>
      <c r="H183"/>
      <c r="I183"/>
      <c r="J183"/>
      <c r="K183"/>
      <c r="L183"/>
    </row>
    <row r="184" spans="7:12">
      <c r="G184" s="33"/>
      <c r="H184"/>
      <c r="I184"/>
      <c r="J184"/>
      <c r="K184"/>
      <c r="L184"/>
    </row>
    <row r="185" spans="7:12">
      <c r="G185" s="33"/>
      <c r="H185"/>
      <c r="I185"/>
      <c r="J185"/>
      <c r="K185"/>
      <c r="L185"/>
    </row>
    <row r="186" spans="7:12">
      <c r="G186" s="33"/>
      <c r="H186"/>
      <c r="I186"/>
      <c r="J186"/>
      <c r="K186"/>
      <c r="L186"/>
    </row>
    <row r="187" spans="7:12">
      <c r="G187" s="33"/>
      <c r="H187"/>
      <c r="I187"/>
      <c r="J187"/>
      <c r="K187"/>
      <c r="L187"/>
    </row>
    <row r="188" spans="7:12">
      <c r="G188" s="33"/>
      <c r="H188"/>
      <c r="I188"/>
      <c r="J188"/>
      <c r="K188"/>
      <c r="L188"/>
    </row>
    <row r="189" spans="7:12">
      <c r="G189" s="33"/>
      <c r="H189"/>
      <c r="I189"/>
      <c r="J189"/>
      <c r="K189"/>
      <c r="L189"/>
    </row>
    <row r="190" spans="7:12">
      <c r="G190" s="33"/>
      <c r="H190"/>
      <c r="I190"/>
      <c r="J190"/>
      <c r="K190"/>
      <c r="L190"/>
    </row>
    <row r="191" spans="7:12">
      <c r="G191" s="33"/>
      <c r="H191"/>
      <c r="I191"/>
      <c r="J191"/>
      <c r="K191"/>
      <c r="L191"/>
    </row>
    <row r="192" spans="7:12">
      <c r="G192" s="33"/>
      <c r="H192"/>
      <c r="I192"/>
      <c r="J192"/>
      <c r="K192"/>
      <c r="L192"/>
    </row>
    <row r="193" spans="7:12">
      <c r="G193" s="33"/>
      <c r="H193"/>
      <c r="I193"/>
      <c r="J193"/>
      <c r="K193"/>
      <c r="L193"/>
    </row>
    <row r="194" spans="7:12">
      <c r="G194" s="33"/>
      <c r="H194"/>
      <c r="I194"/>
      <c r="J194"/>
      <c r="K194"/>
      <c r="L194"/>
    </row>
    <row r="195" spans="7:12">
      <c r="G195" s="33"/>
      <c r="H195"/>
      <c r="I195"/>
      <c r="J195"/>
      <c r="K195"/>
      <c r="L195"/>
    </row>
    <row r="196" spans="7:12">
      <c r="G196" s="33"/>
      <c r="H196"/>
      <c r="I196"/>
      <c r="J196"/>
      <c r="K196"/>
      <c r="L196"/>
    </row>
    <row r="197" spans="7:12">
      <c r="G197" s="33"/>
      <c r="H197"/>
      <c r="I197"/>
      <c r="J197"/>
      <c r="K197"/>
      <c r="L197"/>
    </row>
    <row r="198" spans="7:12">
      <c r="G198" s="33"/>
      <c r="H198"/>
      <c r="I198"/>
      <c r="J198"/>
      <c r="K198"/>
      <c r="L198"/>
    </row>
    <row r="199" spans="7:12">
      <c r="G199" s="33"/>
      <c r="H199"/>
      <c r="I199"/>
      <c r="J199"/>
      <c r="K199"/>
      <c r="L199"/>
    </row>
    <row r="200" spans="7:12">
      <c r="G200" s="33"/>
      <c r="H200"/>
      <c r="I200"/>
      <c r="J200"/>
      <c r="K200"/>
      <c r="L200"/>
    </row>
    <row r="201" spans="7:12">
      <c r="G201" s="33"/>
      <c r="H201"/>
      <c r="I201"/>
      <c r="J201"/>
      <c r="K201"/>
      <c r="L201"/>
    </row>
    <row r="202" spans="7:12">
      <c r="G202" s="33"/>
      <c r="H202"/>
      <c r="I202"/>
      <c r="J202"/>
      <c r="K202"/>
      <c r="L202"/>
    </row>
    <row r="203" spans="7:12">
      <c r="G203" s="33"/>
      <c r="H203"/>
      <c r="I203"/>
      <c r="J203"/>
      <c r="K203"/>
      <c r="L203"/>
    </row>
    <row r="204" spans="7:12">
      <c r="G204" s="33"/>
      <c r="H204"/>
      <c r="I204"/>
      <c r="J204"/>
      <c r="K204"/>
      <c r="L204"/>
    </row>
    <row r="205" spans="7:12">
      <c r="G205" s="33"/>
      <c r="H205"/>
      <c r="I205"/>
      <c r="J205"/>
      <c r="K205"/>
      <c r="L205"/>
    </row>
    <row r="206" spans="7:12">
      <c r="G206" s="33"/>
      <c r="H206"/>
      <c r="I206"/>
      <c r="J206"/>
      <c r="K206"/>
      <c r="L206"/>
    </row>
    <row r="207" spans="7:12">
      <c r="G207" s="33"/>
      <c r="H207"/>
      <c r="I207"/>
      <c r="J207"/>
      <c r="K207"/>
      <c r="L207"/>
    </row>
    <row r="208" spans="7:12">
      <c r="G208" s="33"/>
      <c r="H208"/>
      <c r="I208"/>
      <c r="J208"/>
      <c r="K208"/>
      <c r="L208"/>
    </row>
    <row r="209" spans="7:12">
      <c r="G209" s="33"/>
      <c r="H209"/>
      <c r="I209"/>
      <c r="J209"/>
      <c r="K209"/>
      <c r="L209"/>
    </row>
    <row r="210" spans="7:12">
      <c r="G210" s="33"/>
      <c r="H210"/>
      <c r="I210"/>
      <c r="J210"/>
      <c r="K210"/>
      <c r="L210"/>
    </row>
    <row r="211" spans="7:12">
      <c r="G211" s="33"/>
      <c r="H211"/>
      <c r="I211"/>
      <c r="J211"/>
      <c r="K211"/>
      <c r="L211"/>
    </row>
    <row r="212" spans="7:12">
      <c r="G212" s="33"/>
      <c r="H212"/>
      <c r="I212"/>
      <c r="J212"/>
      <c r="K212"/>
      <c r="L212"/>
    </row>
    <row r="213" spans="7:12">
      <c r="G213" s="33"/>
      <c r="H213"/>
      <c r="I213"/>
      <c r="J213"/>
      <c r="K213"/>
      <c r="L213"/>
    </row>
    <row r="214" spans="7:12">
      <c r="G214" s="33"/>
      <c r="H214"/>
      <c r="I214"/>
      <c r="J214"/>
      <c r="K214"/>
      <c r="L214"/>
    </row>
    <row r="215" spans="7:12">
      <c r="G215" s="33"/>
      <c r="H215"/>
      <c r="I215"/>
      <c r="J215"/>
      <c r="K215"/>
      <c r="L215"/>
    </row>
    <row r="216" spans="7:12">
      <c r="G216" s="33"/>
      <c r="H216"/>
      <c r="I216"/>
      <c r="J216"/>
      <c r="K216"/>
      <c r="L216"/>
    </row>
    <row r="217" spans="7:12">
      <c r="G217" s="33"/>
      <c r="H217"/>
      <c r="I217"/>
      <c r="J217"/>
      <c r="K217"/>
      <c r="L217"/>
    </row>
    <row r="218" spans="7:12">
      <c r="G218" s="33"/>
      <c r="H218"/>
      <c r="I218"/>
      <c r="J218"/>
      <c r="K218"/>
      <c r="L218"/>
    </row>
    <row r="219" spans="7:12">
      <c r="G219" s="33"/>
      <c r="H219"/>
      <c r="I219"/>
      <c r="J219"/>
      <c r="K219"/>
      <c r="L219"/>
    </row>
    <row r="220" spans="7:12">
      <c r="G220" s="33"/>
      <c r="H220"/>
      <c r="I220"/>
      <c r="J220"/>
      <c r="K220"/>
      <c r="L220"/>
    </row>
    <row r="221" spans="7:12">
      <c r="G221" s="33"/>
      <c r="H221"/>
      <c r="I221"/>
      <c r="J221"/>
      <c r="K221"/>
      <c r="L221"/>
    </row>
    <row r="222" spans="7:12">
      <c r="G222" s="33"/>
      <c r="H222"/>
      <c r="I222"/>
      <c r="J222"/>
      <c r="K222"/>
      <c r="L222"/>
    </row>
    <row r="223" spans="7:12">
      <c r="G223" s="33"/>
      <c r="H223"/>
      <c r="I223"/>
      <c r="J223"/>
      <c r="K223"/>
      <c r="L223"/>
    </row>
    <row r="224" spans="7:12">
      <c r="G224" s="33"/>
      <c r="H224"/>
      <c r="I224"/>
      <c r="J224"/>
      <c r="K224"/>
      <c r="L224"/>
    </row>
    <row r="225" spans="7:12">
      <c r="G225" s="33"/>
      <c r="H225"/>
      <c r="I225"/>
      <c r="J225"/>
      <c r="K225"/>
      <c r="L225"/>
    </row>
    <row r="226" spans="7:12">
      <c r="G226" s="33"/>
      <c r="H226"/>
      <c r="I226"/>
      <c r="J226"/>
      <c r="K226"/>
      <c r="L226"/>
    </row>
    <row r="227" spans="7:12">
      <c r="G227" s="33"/>
      <c r="H227"/>
      <c r="I227"/>
      <c r="J227"/>
      <c r="K227"/>
      <c r="L227"/>
    </row>
    <row r="228" spans="7:12">
      <c r="G228" s="33"/>
      <c r="H228"/>
      <c r="I228"/>
      <c r="J228"/>
      <c r="K228"/>
      <c r="L228"/>
    </row>
    <row r="229" spans="7:12">
      <c r="G229" s="33"/>
      <c r="H229"/>
      <c r="I229"/>
      <c r="J229"/>
      <c r="K229"/>
      <c r="L229"/>
    </row>
    <row r="230" spans="7:12">
      <c r="G230" s="33"/>
      <c r="H230"/>
      <c r="I230"/>
      <c r="J230"/>
      <c r="K230"/>
      <c r="L230"/>
    </row>
    <row r="231" spans="7:12">
      <c r="G231" s="33"/>
      <c r="H231"/>
      <c r="I231"/>
      <c r="J231"/>
      <c r="K231"/>
      <c r="L231"/>
    </row>
    <row r="232" spans="7:12">
      <c r="G232" s="33"/>
      <c r="H232"/>
      <c r="I232"/>
      <c r="J232"/>
      <c r="K232"/>
      <c r="L232"/>
    </row>
    <row r="233" spans="7:12">
      <c r="G233" s="33"/>
      <c r="H233"/>
      <c r="I233"/>
      <c r="J233"/>
      <c r="K233"/>
      <c r="L233"/>
    </row>
    <row r="234" spans="7:12">
      <c r="G234" s="33"/>
      <c r="H234"/>
      <c r="I234"/>
      <c r="J234"/>
      <c r="K234"/>
      <c r="L234"/>
    </row>
    <row r="235" spans="7:12">
      <c r="G235" s="33"/>
      <c r="H235"/>
      <c r="I235"/>
      <c r="J235"/>
      <c r="K235"/>
      <c r="L235"/>
    </row>
    <row r="236" spans="7:12">
      <c r="G236" s="33"/>
      <c r="H236"/>
      <c r="I236"/>
      <c r="J236"/>
      <c r="K236"/>
      <c r="L236"/>
    </row>
    <row r="237" spans="7:12">
      <c r="G237" s="33"/>
      <c r="H237"/>
      <c r="I237"/>
      <c r="J237"/>
      <c r="K237"/>
      <c r="L237"/>
    </row>
    <row r="238" spans="7:12">
      <c r="G238" s="33"/>
      <c r="H238"/>
      <c r="I238"/>
      <c r="J238"/>
      <c r="K238"/>
      <c r="L238"/>
    </row>
    <row r="239" spans="7:12">
      <c r="G239" s="33"/>
      <c r="H239"/>
      <c r="I239"/>
      <c r="J239"/>
      <c r="K239"/>
      <c r="L239"/>
    </row>
    <row r="240" spans="7:12">
      <c r="G240" s="33"/>
      <c r="H240"/>
      <c r="I240"/>
      <c r="J240"/>
      <c r="K240"/>
      <c r="L240"/>
    </row>
    <row r="241" spans="7:12">
      <c r="G241" s="33"/>
      <c r="H241"/>
      <c r="I241"/>
      <c r="J241"/>
      <c r="K241"/>
      <c r="L241"/>
    </row>
    <row r="242" spans="7:12">
      <c r="G242" s="33"/>
      <c r="H242"/>
      <c r="I242"/>
      <c r="J242"/>
      <c r="K242"/>
      <c r="L242"/>
    </row>
    <row r="243" spans="7:12">
      <c r="G243" s="33"/>
      <c r="H243"/>
      <c r="I243"/>
      <c r="J243"/>
      <c r="K243"/>
      <c r="L243"/>
    </row>
    <row r="244" spans="7:12">
      <c r="G244" s="33"/>
      <c r="H244"/>
      <c r="I244"/>
      <c r="J244"/>
      <c r="K244"/>
      <c r="L244"/>
    </row>
    <row r="245" spans="7:12">
      <c r="G245" s="33"/>
      <c r="H245"/>
      <c r="I245"/>
      <c r="J245"/>
      <c r="K245"/>
      <c r="L245"/>
    </row>
    <row r="246" spans="7:12">
      <c r="G246" s="33"/>
      <c r="H246"/>
      <c r="I246"/>
      <c r="J246"/>
      <c r="K246"/>
      <c r="L246"/>
    </row>
    <row r="247" spans="7:12">
      <c r="G247" s="33"/>
      <c r="H247"/>
      <c r="I247"/>
      <c r="J247"/>
      <c r="K247"/>
      <c r="L247"/>
    </row>
    <row r="248" spans="7:12">
      <c r="G248" s="33"/>
      <c r="H248"/>
      <c r="I248"/>
      <c r="J248"/>
      <c r="K248"/>
      <c r="L248"/>
    </row>
    <row r="249" spans="7:12">
      <c r="G249" s="33"/>
      <c r="H249"/>
      <c r="I249"/>
      <c r="J249"/>
      <c r="K249"/>
      <c r="L249"/>
    </row>
    <row r="250" spans="7:12">
      <c r="G250" s="33"/>
      <c r="H250"/>
      <c r="I250"/>
      <c r="J250"/>
      <c r="K250"/>
      <c r="L250"/>
    </row>
    <row r="251" spans="7:12">
      <c r="G251" s="33"/>
      <c r="H251"/>
      <c r="I251"/>
      <c r="J251"/>
      <c r="K251"/>
      <c r="L251"/>
    </row>
    <row r="252" spans="7:12">
      <c r="G252" s="33"/>
      <c r="H252"/>
      <c r="I252"/>
      <c r="J252"/>
      <c r="K252"/>
      <c r="L252"/>
    </row>
    <row r="253" spans="7:12">
      <c r="G253" s="33"/>
      <c r="H253"/>
      <c r="I253"/>
      <c r="J253"/>
      <c r="K253"/>
      <c r="L253"/>
    </row>
    <row r="254" spans="7:12">
      <c r="G254" s="33"/>
      <c r="H254"/>
      <c r="I254"/>
      <c r="J254"/>
      <c r="K254"/>
      <c r="L254"/>
    </row>
    <row r="255" spans="7:12">
      <c r="G255" s="33"/>
      <c r="H255"/>
      <c r="I255"/>
      <c r="J255"/>
      <c r="K255"/>
      <c r="L255"/>
    </row>
    <row r="256" spans="7:12">
      <c r="G256" s="33"/>
      <c r="H256"/>
      <c r="I256"/>
      <c r="J256"/>
      <c r="K256"/>
      <c r="L256"/>
    </row>
    <row r="257" spans="7:12">
      <c r="G257" s="33"/>
      <c r="H257"/>
      <c r="I257"/>
      <c r="J257"/>
      <c r="K257"/>
      <c r="L257"/>
    </row>
    <row r="258" spans="7:12">
      <c r="G258" s="33"/>
      <c r="H258"/>
      <c r="I258"/>
      <c r="J258"/>
      <c r="K258"/>
      <c r="L258"/>
    </row>
    <row r="259" spans="7:12">
      <c r="G259" s="33"/>
      <c r="H259"/>
      <c r="I259"/>
      <c r="J259"/>
      <c r="K259"/>
      <c r="L259"/>
    </row>
    <row r="260" spans="7:12">
      <c r="G260" s="33"/>
      <c r="H260"/>
      <c r="I260"/>
      <c r="J260"/>
      <c r="K260"/>
      <c r="L260"/>
    </row>
    <row r="261" spans="7:12">
      <c r="G261" s="33"/>
      <c r="H261"/>
      <c r="I261"/>
      <c r="J261"/>
      <c r="K261"/>
      <c r="L261"/>
    </row>
    <row r="262" spans="7:12">
      <c r="G262" s="33"/>
      <c r="H262"/>
      <c r="I262"/>
      <c r="J262"/>
      <c r="K262"/>
      <c r="L262"/>
    </row>
    <row r="263" spans="7:12">
      <c r="G263" s="33"/>
      <c r="H263"/>
      <c r="I263"/>
      <c r="J263"/>
      <c r="K263"/>
      <c r="L263"/>
    </row>
    <row r="264" spans="7:12">
      <c r="G264" s="33"/>
      <c r="H264"/>
      <c r="I264"/>
      <c r="J264"/>
      <c r="K264"/>
      <c r="L264"/>
    </row>
    <row r="265" spans="7:12">
      <c r="G265" s="33"/>
      <c r="H265"/>
      <c r="I265"/>
      <c r="J265"/>
      <c r="K265"/>
      <c r="L265"/>
    </row>
    <row r="266" spans="7:12">
      <c r="G266" s="33"/>
      <c r="H266"/>
      <c r="I266"/>
      <c r="J266"/>
      <c r="K266"/>
      <c r="L266"/>
    </row>
    <row r="267" spans="7:12">
      <c r="G267" s="33"/>
      <c r="H267"/>
      <c r="I267"/>
      <c r="J267"/>
      <c r="K267"/>
      <c r="L267"/>
    </row>
    <row r="268" spans="7:12">
      <c r="G268" s="33"/>
      <c r="H268"/>
      <c r="I268"/>
      <c r="J268"/>
      <c r="K268"/>
      <c r="L268"/>
    </row>
    <row r="269" spans="7:12">
      <c r="G269" s="33"/>
      <c r="H269"/>
      <c r="I269"/>
      <c r="J269"/>
      <c r="K269"/>
      <c r="L269"/>
    </row>
    <row r="270" spans="7:12">
      <c r="G270" s="33"/>
      <c r="H270"/>
      <c r="I270"/>
      <c r="J270"/>
      <c r="K270"/>
      <c r="L270"/>
    </row>
    <row r="271" spans="7:12">
      <c r="G271" s="33"/>
      <c r="H271"/>
      <c r="I271"/>
      <c r="J271"/>
      <c r="K271"/>
      <c r="L271"/>
    </row>
    <row r="272" spans="7:12">
      <c r="G272" s="33"/>
      <c r="H272"/>
      <c r="I272"/>
      <c r="J272"/>
      <c r="K272"/>
      <c r="L272"/>
    </row>
    <row r="273" spans="7:12">
      <c r="G273" s="33"/>
      <c r="H273"/>
      <c r="I273"/>
      <c r="J273"/>
      <c r="K273"/>
      <c r="L273"/>
    </row>
    <row r="274" spans="7:12">
      <c r="G274" s="33"/>
      <c r="H274"/>
      <c r="I274"/>
      <c r="J274"/>
      <c r="K274"/>
      <c r="L274"/>
    </row>
    <row r="275" spans="7:12">
      <c r="G275" s="33"/>
      <c r="H275"/>
      <c r="I275"/>
      <c r="J275"/>
      <c r="K275"/>
      <c r="L275"/>
    </row>
    <row r="276" spans="7:12">
      <c r="G276" s="33"/>
      <c r="H276"/>
      <c r="I276"/>
      <c r="J276"/>
      <c r="K276"/>
      <c r="L276"/>
    </row>
    <row r="277" spans="7:12">
      <c r="G277" s="33"/>
      <c r="H277"/>
      <c r="I277"/>
      <c r="J277"/>
      <c r="K277"/>
      <c r="L277"/>
    </row>
    <row r="278" spans="7:12">
      <c r="G278" s="33"/>
      <c r="H278"/>
      <c r="I278"/>
      <c r="J278"/>
      <c r="K278"/>
      <c r="L278"/>
    </row>
    <row r="279" spans="7:12">
      <c r="G279" s="33"/>
      <c r="H279"/>
      <c r="I279"/>
      <c r="J279"/>
      <c r="K279"/>
      <c r="L279"/>
    </row>
    <row r="280" spans="7:12">
      <c r="G280" s="33"/>
      <c r="H280"/>
      <c r="I280"/>
      <c r="J280"/>
      <c r="K280"/>
      <c r="L280"/>
    </row>
    <row r="281" spans="7:12">
      <c r="G281" s="33"/>
      <c r="H281"/>
      <c r="I281"/>
      <c r="J281"/>
      <c r="K281"/>
      <c r="L281"/>
    </row>
    <row r="282" spans="7:12">
      <c r="G282" s="33"/>
      <c r="H282"/>
      <c r="I282"/>
      <c r="J282"/>
      <c r="K282"/>
      <c r="L282"/>
    </row>
    <row r="283" spans="7:12">
      <c r="G283" s="33"/>
      <c r="H283"/>
      <c r="I283"/>
      <c r="J283"/>
      <c r="K283"/>
      <c r="L283"/>
    </row>
    <row r="284" spans="7:12">
      <c r="G284" s="33"/>
      <c r="H284"/>
      <c r="I284"/>
      <c r="J284"/>
      <c r="K284"/>
      <c r="L284"/>
    </row>
    <row r="285" spans="7:12">
      <c r="G285" s="33"/>
      <c r="H285"/>
      <c r="I285"/>
      <c r="J285"/>
      <c r="K285"/>
      <c r="L285"/>
    </row>
    <row r="286" spans="7:12">
      <c r="G286" s="33"/>
      <c r="H286"/>
      <c r="I286"/>
      <c r="J286"/>
      <c r="K286"/>
      <c r="L286"/>
    </row>
    <row r="287" spans="7:12">
      <c r="G287" s="33"/>
      <c r="H287"/>
      <c r="I287"/>
      <c r="J287"/>
      <c r="K287"/>
      <c r="L287"/>
    </row>
    <row r="288" spans="7:12">
      <c r="G288" s="33"/>
      <c r="H288"/>
      <c r="I288"/>
      <c r="J288"/>
      <c r="K288"/>
      <c r="L288"/>
    </row>
    <row r="289" spans="7:12">
      <c r="G289" s="33"/>
      <c r="H289"/>
      <c r="I289"/>
      <c r="J289"/>
      <c r="K289"/>
      <c r="L289"/>
    </row>
    <row r="290" spans="7:12">
      <c r="G290" s="33"/>
      <c r="H290"/>
      <c r="I290"/>
      <c r="J290"/>
      <c r="K290"/>
      <c r="L290"/>
    </row>
    <row r="291" spans="7:12">
      <c r="G291" s="33"/>
      <c r="H291"/>
      <c r="I291"/>
      <c r="J291"/>
      <c r="K291"/>
      <c r="L291"/>
    </row>
    <row r="292" spans="7:12">
      <c r="G292" s="33"/>
      <c r="H292"/>
      <c r="I292"/>
      <c r="J292"/>
      <c r="K292"/>
      <c r="L292"/>
    </row>
    <row r="293" spans="7:12">
      <c r="G293" s="33"/>
      <c r="H293"/>
      <c r="I293"/>
      <c r="J293"/>
      <c r="K293"/>
      <c r="L293"/>
    </row>
    <row r="294" spans="7:12">
      <c r="G294" s="33"/>
      <c r="H294"/>
      <c r="I294"/>
      <c r="J294"/>
      <c r="K294"/>
      <c r="L294"/>
    </row>
    <row r="295" spans="7:12">
      <c r="G295" s="33"/>
      <c r="H295"/>
      <c r="I295"/>
      <c r="J295"/>
      <c r="K295"/>
      <c r="L295"/>
    </row>
    <row r="296" spans="7:12">
      <c r="G296" s="33"/>
      <c r="H296"/>
      <c r="I296"/>
      <c r="J296"/>
      <c r="K296"/>
      <c r="L296"/>
    </row>
    <row r="297" spans="7:12">
      <c r="G297" s="33"/>
      <c r="H297"/>
      <c r="I297"/>
      <c r="J297"/>
      <c r="K297"/>
      <c r="L297"/>
    </row>
    <row r="298" spans="7:12">
      <c r="G298" s="33"/>
      <c r="H298"/>
      <c r="I298"/>
      <c r="J298"/>
      <c r="K298"/>
      <c r="L298"/>
    </row>
    <row r="299" spans="7:12">
      <c r="G299" s="33"/>
      <c r="H299"/>
      <c r="I299"/>
      <c r="J299"/>
      <c r="K299"/>
      <c r="L299"/>
    </row>
    <row r="300" spans="7:12">
      <c r="G300" s="33"/>
      <c r="H300"/>
      <c r="I300"/>
      <c r="J300"/>
      <c r="K300"/>
      <c r="L300"/>
    </row>
    <row r="301" spans="7:12">
      <c r="G301" s="33"/>
      <c r="H301"/>
      <c r="I301"/>
      <c r="J301"/>
      <c r="K301"/>
      <c r="L301"/>
    </row>
    <row r="302" spans="7:12">
      <c r="G302" s="33"/>
      <c r="H302"/>
      <c r="I302"/>
      <c r="J302"/>
      <c r="K302"/>
      <c r="L302"/>
    </row>
    <row r="303" spans="7:12">
      <c r="G303" s="33"/>
      <c r="H303"/>
      <c r="I303"/>
      <c r="J303"/>
      <c r="K303"/>
      <c r="L303"/>
    </row>
    <row r="304" spans="7:12">
      <c r="G304" s="33"/>
      <c r="H304"/>
      <c r="I304"/>
      <c r="J304"/>
      <c r="K304"/>
      <c r="L304"/>
    </row>
    <row r="305" spans="7:12">
      <c r="G305" s="33"/>
      <c r="H305"/>
      <c r="I305"/>
      <c r="J305"/>
      <c r="K305"/>
      <c r="L305"/>
    </row>
    <row r="306" spans="7:12">
      <c r="G306" s="33"/>
      <c r="H306"/>
      <c r="I306"/>
      <c r="J306"/>
      <c r="K306"/>
      <c r="L306"/>
    </row>
    <row r="307" spans="7:12">
      <c r="G307" s="33"/>
      <c r="H307"/>
      <c r="I307"/>
      <c r="J307"/>
      <c r="K307"/>
      <c r="L307"/>
    </row>
    <row r="308" spans="7:12">
      <c r="G308" s="33"/>
      <c r="H308"/>
      <c r="I308"/>
      <c r="J308"/>
      <c r="K308"/>
      <c r="L308"/>
    </row>
    <row r="309" spans="7:12">
      <c r="G309" s="33"/>
      <c r="H309"/>
      <c r="I309"/>
      <c r="J309"/>
      <c r="K309"/>
      <c r="L309"/>
    </row>
    <row r="310" spans="7:12">
      <c r="G310" s="33"/>
      <c r="H310"/>
      <c r="I310"/>
      <c r="J310"/>
      <c r="K310"/>
      <c r="L310"/>
    </row>
    <row r="311" spans="7:12">
      <c r="G311" s="33"/>
      <c r="H311"/>
      <c r="I311"/>
      <c r="J311"/>
      <c r="K311"/>
      <c r="L311"/>
    </row>
    <row r="312" spans="7:12">
      <c r="G312" s="33"/>
      <c r="H312"/>
      <c r="I312"/>
      <c r="J312"/>
      <c r="K312"/>
      <c r="L312"/>
    </row>
    <row r="313" spans="7:12">
      <c r="G313" s="33"/>
      <c r="H313"/>
      <c r="I313"/>
      <c r="J313"/>
      <c r="K313"/>
      <c r="L313"/>
    </row>
    <row r="314" spans="7:12">
      <c r="G314" s="33"/>
      <c r="H314"/>
      <c r="I314"/>
      <c r="J314"/>
      <c r="K314"/>
      <c r="L314"/>
    </row>
    <row r="315" spans="7:12">
      <c r="G315" s="33"/>
      <c r="H315"/>
      <c r="I315"/>
      <c r="J315"/>
      <c r="K315"/>
      <c r="L315"/>
    </row>
    <row r="316" spans="7:12">
      <c r="G316" s="33"/>
      <c r="H316"/>
      <c r="I316"/>
      <c r="J316"/>
      <c r="K316"/>
      <c r="L316"/>
    </row>
    <row r="317" spans="7:12">
      <c r="G317" s="33"/>
      <c r="H317"/>
      <c r="I317"/>
      <c r="J317"/>
      <c r="K317"/>
      <c r="L317"/>
    </row>
    <row r="318" spans="7:12">
      <c r="G318" s="33"/>
      <c r="H318"/>
      <c r="I318"/>
      <c r="J318"/>
      <c r="K318"/>
      <c r="L318"/>
    </row>
    <row r="319" spans="7:12">
      <c r="G319" s="33"/>
      <c r="H319"/>
      <c r="I319"/>
      <c r="J319"/>
      <c r="K319"/>
      <c r="L319"/>
    </row>
    <row r="320" spans="7:12">
      <c r="G320" s="33"/>
      <c r="H320"/>
      <c r="I320"/>
      <c r="J320"/>
      <c r="K320"/>
      <c r="L320"/>
    </row>
    <row r="321" spans="7:12">
      <c r="G321" s="33"/>
      <c r="H321"/>
      <c r="I321"/>
      <c r="J321"/>
      <c r="K321"/>
      <c r="L321"/>
    </row>
    <row r="322" spans="7:12">
      <c r="G322" s="33"/>
      <c r="H322"/>
      <c r="I322"/>
      <c r="J322"/>
      <c r="K322"/>
      <c r="L322"/>
    </row>
    <row r="323" spans="7:12">
      <c r="G323" s="33"/>
      <c r="H323"/>
      <c r="I323"/>
      <c r="J323"/>
      <c r="K323"/>
      <c r="L323"/>
    </row>
    <row r="324" spans="7:12">
      <c r="G324" s="33"/>
      <c r="H324"/>
      <c r="I324"/>
      <c r="J324"/>
      <c r="K324"/>
      <c r="L324"/>
    </row>
    <row r="325" spans="7:12">
      <c r="G325" s="33"/>
      <c r="H325"/>
      <c r="I325"/>
      <c r="J325"/>
      <c r="K325"/>
      <c r="L325"/>
    </row>
    <row r="326" spans="7:12">
      <c r="G326" s="33"/>
      <c r="H326"/>
      <c r="I326"/>
      <c r="J326"/>
      <c r="K326"/>
      <c r="L326"/>
    </row>
    <row r="327" spans="7:12">
      <c r="G327" s="33"/>
      <c r="H327"/>
      <c r="I327"/>
      <c r="J327"/>
      <c r="K327"/>
      <c r="L327"/>
    </row>
    <row r="328" spans="7:12">
      <c r="G328" s="33"/>
      <c r="H328"/>
      <c r="I328"/>
      <c r="J328"/>
      <c r="K328"/>
      <c r="L328"/>
    </row>
    <row r="329" spans="7:12">
      <c r="G329" s="33"/>
      <c r="H329"/>
      <c r="I329"/>
      <c r="J329"/>
      <c r="K329"/>
      <c r="L329"/>
    </row>
    <row r="330" spans="7:12">
      <c r="G330" s="33"/>
      <c r="H330"/>
      <c r="I330"/>
      <c r="J330"/>
      <c r="K330"/>
      <c r="L330"/>
    </row>
    <row r="331" spans="7:12">
      <c r="G331" s="33"/>
      <c r="H331"/>
      <c r="I331"/>
      <c r="J331"/>
      <c r="K331"/>
      <c r="L331"/>
    </row>
    <row r="332" spans="7:12">
      <c r="G332" s="33"/>
      <c r="H332"/>
      <c r="I332"/>
      <c r="J332"/>
      <c r="K332"/>
      <c r="L332"/>
    </row>
    <row r="333" spans="7:12">
      <c r="G333" s="33"/>
      <c r="H333"/>
      <c r="I333"/>
      <c r="J333"/>
      <c r="K333"/>
      <c r="L333"/>
    </row>
    <row r="334" spans="7:12">
      <c r="G334" s="33"/>
      <c r="H334"/>
      <c r="I334"/>
      <c r="J334"/>
      <c r="K334"/>
      <c r="L334"/>
    </row>
    <row r="335" spans="7:12">
      <c r="G335" s="33"/>
      <c r="H335"/>
      <c r="I335"/>
      <c r="J335"/>
      <c r="K335"/>
      <c r="L335"/>
    </row>
    <row r="336" spans="7:12">
      <c r="G336" s="33"/>
      <c r="H336"/>
      <c r="I336"/>
      <c r="J336"/>
      <c r="K336"/>
      <c r="L336"/>
    </row>
    <row r="337" spans="7:12">
      <c r="G337" s="33"/>
      <c r="H337"/>
      <c r="I337"/>
      <c r="J337"/>
      <c r="K337"/>
      <c r="L337"/>
    </row>
    <row r="338" spans="7:12">
      <c r="G338" s="33"/>
      <c r="H338"/>
      <c r="I338"/>
      <c r="J338"/>
      <c r="K338"/>
      <c r="L338"/>
    </row>
    <row r="339" spans="7:12">
      <c r="G339" s="33"/>
      <c r="H339"/>
      <c r="I339"/>
      <c r="J339"/>
      <c r="K339"/>
      <c r="L339"/>
    </row>
    <row r="340" spans="7:12">
      <c r="G340" s="33"/>
      <c r="H340"/>
      <c r="I340"/>
      <c r="J340"/>
      <c r="K340"/>
      <c r="L340"/>
    </row>
    <row r="341" spans="7:12">
      <c r="G341" s="33"/>
      <c r="H341"/>
      <c r="I341"/>
      <c r="J341"/>
      <c r="K341"/>
      <c r="L341"/>
    </row>
    <row r="342" spans="7:12">
      <c r="G342" s="33"/>
      <c r="H342"/>
      <c r="I342"/>
      <c r="J342"/>
      <c r="K342"/>
      <c r="L342"/>
    </row>
    <row r="343" spans="7:12">
      <c r="G343" s="33"/>
      <c r="H343"/>
      <c r="I343"/>
      <c r="J343"/>
      <c r="K343"/>
      <c r="L343"/>
    </row>
    <row r="344" spans="7:12">
      <c r="G344" s="33"/>
      <c r="H344"/>
      <c r="I344"/>
      <c r="J344"/>
      <c r="K344"/>
      <c r="L344"/>
    </row>
    <row r="345" spans="7:12">
      <c r="G345" s="33"/>
      <c r="H345"/>
      <c r="I345"/>
      <c r="J345"/>
      <c r="K345"/>
      <c r="L345"/>
    </row>
    <row r="346" spans="7:12">
      <c r="G346" s="33"/>
      <c r="H346"/>
      <c r="I346"/>
      <c r="J346"/>
      <c r="K346"/>
      <c r="L346"/>
    </row>
    <row r="347" spans="7:12">
      <c r="G347" s="33"/>
      <c r="H347"/>
      <c r="I347"/>
      <c r="J347"/>
      <c r="K347"/>
      <c r="L347"/>
    </row>
    <row r="348" spans="7:12">
      <c r="G348" s="33"/>
      <c r="H348"/>
      <c r="I348"/>
      <c r="J348"/>
      <c r="K348"/>
      <c r="L348"/>
    </row>
    <row r="349" spans="7:12">
      <c r="G349" s="33"/>
      <c r="H349"/>
      <c r="I349"/>
      <c r="J349"/>
      <c r="K349"/>
      <c r="L349"/>
    </row>
    <row r="350" spans="7:12">
      <c r="G350" s="33"/>
      <c r="H350"/>
      <c r="I350"/>
      <c r="J350"/>
      <c r="K350"/>
      <c r="L350"/>
    </row>
    <row r="351" spans="7:12">
      <c r="G351" s="33"/>
      <c r="H351"/>
      <c r="I351"/>
      <c r="J351"/>
      <c r="K351"/>
      <c r="L351"/>
    </row>
    <row r="352" spans="7:12">
      <c r="G352" s="33"/>
      <c r="H352"/>
      <c r="I352"/>
      <c r="J352"/>
      <c r="K352"/>
      <c r="L352"/>
    </row>
    <row r="353" spans="7:12">
      <c r="G353" s="33"/>
      <c r="H353"/>
      <c r="I353"/>
      <c r="J353"/>
      <c r="K353"/>
      <c r="L353"/>
    </row>
    <row r="354" spans="7:12">
      <c r="G354" s="33"/>
      <c r="H354"/>
      <c r="I354"/>
      <c r="J354"/>
      <c r="K354"/>
      <c r="L354"/>
    </row>
    <row r="355" spans="7:12">
      <c r="G355" s="33"/>
      <c r="H355"/>
      <c r="I355"/>
      <c r="J355"/>
      <c r="K355"/>
      <c r="L355"/>
    </row>
    <row r="356" spans="7:12">
      <c r="G356" s="33"/>
      <c r="H356"/>
      <c r="I356"/>
      <c r="J356"/>
      <c r="K356"/>
      <c r="L356"/>
    </row>
    <row r="357" spans="7:12">
      <c r="G357" s="33"/>
      <c r="H357"/>
      <c r="I357"/>
      <c r="J357"/>
      <c r="K357"/>
      <c r="L357"/>
    </row>
    <row r="358" spans="7:12">
      <c r="G358" s="33"/>
      <c r="H358"/>
      <c r="I358"/>
      <c r="J358"/>
      <c r="K358"/>
      <c r="L358"/>
    </row>
    <row r="359" spans="7:12">
      <c r="G359" s="33"/>
      <c r="H359"/>
      <c r="I359"/>
      <c r="J359"/>
      <c r="K359"/>
      <c r="L359"/>
    </row>
    <row r="360" spans="7:12">
      <c r="G360" s="33"/>
      <c r="H360"/>
      <c r="I360"/>
      <c r="J360"/>
      <c r="K360"/>
      <c r="L360"/>
    </row>
    <row r="361" spans="7:12">
      <c r="G361" s="33"/>
      <c r="H361"/>
      <c r="I361"/>
      <c r="J361"/>
      <c r="K361"/>
      <c r="L361"/>
    </row>
    <row r="362" spans="7:12">
      <c r="G362" s="33"/>
      <c r="H362"/>
      <c r="I362"/>
      <c r="J362"/>
      <c r="K362"/>
      <c r="L362"/>
    </row>
    <row r="363" spans="7:12">
      <c r="G363" s="33"/>
      <c r="H363"/>
      <c r="I363"/>
      <c r="J363"/>
      <c r="K363"/>
      <c r="L363"/>
    </row>
    <row r="364" spans="7:12">
      <c r="G364" s="33"/>
      <c r="H364"/>
      <c r="I364"/>
      <c r="J364"/>
      <c r="K364"/>
      <c r="L364"/>
    </row>
    <row r="365" spans="7:12">
      <c r="G365" s="33"/>
      <c r="H365"/>
      <c r="I365"/>
      <c r="J365"/>
      <c r="K365"/>
      <c r="L365"/>
    </row>
    <row r="366" spans="7:12">
      <c r="G366" s="33"/>
      <c r="H366"/>
      <c r="I366"/>
      <c r="J366"/>
      <c r="K366"/>
      <c r="L366"/>
    </row>
    <row r="367" spans="7:12">
      <c r="G367" s="33"/>
      <c r="H367"/>
      <c r="I367"/>
      <c r="J367"/>
      <c r="K367"/>
      <c r="L367"/>
    </row>
    <row r="368" spans="7:12">
      <c r="G368" s="33"/>
      <c r="H368"/>
      <c r="I368"/>
      <c r="J368"/>
      <c r="K368"/>
      <c r="L368"/>
    </row>
    <row r="369" spans="7:12">
      <c r="G369" s="33"/>
      <c r="H369"/>
      <c r="I369"/>
      <c r="J369"/>
      <c r="K369"/>
      <c r="L369"/>
    </row>
    <row r="370" spans="7:12">
      <c r="G370" s="33"/>
      <c r="H370"/>
      <c r="I370"/>
      <c r="J370"/>
      <c r="K370"/>
      <c r="L370"/>
    </row>
    <row r="371" spans="7:12">
      <c r="G371" s="33"/>
      <c r="H371"/>
      <c r="I371"/>
      <c r="J371"/>
      <c r="K371"/>
      <c r="L371"/>
    </row>
    <row r="372" spans="7:12">
      <c r="G372" s="33"/>
      <c r="H372"/>
      <c r="I372"/>
      <c r="J372"/>
      <c r="K372"/>
      <c r="L372"/>
    </row>
    <row r="373" spans="7:12">
      <c r="G373" s="33"/>
      <c r="H373"/>
      <c r="I373"/>
      <c r="J373"/>
      <c r="K373"/>
      <c r="L373"/>
    </row>
    <row r="374" spans="7:12">
      <c r="G374" s="33"/>
      <c r="H374"/>
      <c r="I374"/>
      <c r="J374"/>
      <c r="K374"/>
      <c r="L374"/>
    </row>
    <row r="375" spans="7:12">
      <c r="G375" s="33"/>
      <c r="H375"/>
      <c r="I375"/>
      <c r="J375"/>
      <c r="K375"/>
      <c r="L375"/>
    </row>
    <row r="376" spans="7:12">
      <c r="G376" s="33"/>
      <c r="H376"/>
      <c r="I376"/>
      <c r="J376"/>
      <c r="K376"/>
      <c r="L376"/>
    </row>
    <row r="377" spans="7:12">
      <c r="G377" s="33"/>
      <c r="H377"/>
      <c r="I377"/>
      <c r="J377"/>
      <c r="K377"/>
      <c r="L377"/>
    </row>
    <row r="378" spans="7:12">
      <c r="G378" s="33"/>
      <c r="H378"/>
      <c r="I378"/>
      <c r="J378"/>
      <c r="K378"/>
      <c r="L378"/>
    </row>
    <row r="379" spans="7:12">
      <c r="G379" s="33"/>
      <c r="H379"/>
      <c r="I379"/>
      <c r="J379"/>
      <c r="K379"/>
      <c r="L379"/>
    </row>
    <row r="380" spans="7:12">
      <c r="G380" s="33"/>
      <c r="H380"/>
      <c r="I380"/>
      <c r="J380"/>
      <c r="K380"/>
      <c r="L380"/>
    </row>
    <row r="381" spans="7:12">
      <c r="G381" s="33"/>
      <c r="H381"/>
      <c r="I381"/>
      <c r="J381"/>
      <c r="K381"/>
      <c r="L381"/>
    </row>
    <row r="382" spans="7:12">
      <c r="G382" s="33"/>
      <c r="H382"/>
      <c r="I382"/>
      <c r="J382"/>
      <c r="K382"/>
      <c r="L382"/>
    </row>
    <row r="383" spans="7:12">
      <c r="G383" s="33"/>
      <c r="H383"/>
      <c r="I383"/>
      <c r="J383"/>
      <c r="K383"/>
      <c r="L383"/>
    </row>
    <row r="384" spans="7:12">
      <c r="G384" s="33"/>
      <c r="H384"/>
      <c r="I384"/>
      <c r="J384"/>
      <c r="K384"/>
      <c r="L384"/>
    </row>
    <row r="385" spans="7:12">
      <c r="G385" s="33"/>
      <c r="H385"/>
      <c r="I385"/>
      <c r="J385"/>
      <c r="K385"/>
      <c r="L385"/>
    </row>
    <row r="386" spans="7:12">
      <c r="G386" s="33"/>
      <c r="H386"/>
      <c r="I386"/>
      <c r="J386"/>
      <c r="K386"/>
      <c r="L386"/>
    </row>
    <row r="387" spans="7:12">
      <c r="G387" s="33"/>
      <c r="H387"/>
      <c r="I387"/>
      <c r="J387"/>
      <c r="K387"/>
      <c r="L387"/>
    </row>
    <row r="388" spans="7:12">
      <c r="G388" s="33"/>
      <c r="H388"/>
      <c r="I388"/>
      <c r="J388"/>
      <c r="K388"/>
      <c r="L388"/>
    </row>
    <row r="389" spans="7:12">
      <c r="G389" s="33"/>
      <c r="H389"/>
      <c r="I389"/>
      <c r="J389"/>
      <c r="K389"/>
      <c r="L389"/>
    </row>
    <row r="390" spans="7:12">
      <c r="G390" s="33"/>
      <c r="H390"/>
      <c r="I390"/>
      <c r="J390"/>
      <c r="K390"/>
      <c r="L390"/>
    </row>
    <row r="391" spans="7:12">
      <c r="G391" s="33"/>
      <c r="H391"/>
      <c r="I391"/>
      <c r="J391"/>
      <c r="K391"/>
      <c r="L391"/>
    </row>
    <row r="392" spans="7:12">
      <c r="G392" s="33"/>
      <c r="H392"/>
      <c r="I392"/>
      <c r="J392"/>
      <c r="K392"/>
      <c r="L392"/>
    </row>
    <row r="393" spans="7:12">
      <c r="G393" s="33"/>
      <c r="H393"/>
      <c r="I393"/>
      <c r="J393"/>
      <c r="K393"/>
      <c r="L393"/>
    </row>
    <row r="394" spans="7:12">
      <c r="G394" s="33"/>
      <c r="H394"/>
      <c r="I394"/>
      <c r="J394"/>
      <c r="K394"/>
      <c r="L394"/>
    </row>
    <row r="395" spans="7:12">
      <c r="G395" s="33"/>
      <c r="H395"/>
      <c r="I395"/>
      <c r="J395"/>
      <c r="K395"/>
      <c r="L395"/>
    </row>
    <row r="396" spans="7:12">
      <c r="G396" s="33"/>
      <c r="H396"/>
      <c r="I396"/>
      <c r="J396"/>
      <c r="K396"/>
      <c r="L396"/>
    </row>
    <row r="397" spans="7:12">
      <c r="G397" s="33"/>
      <c r="H397"/>
      <c r="I397"/>
      <c r="J397"/>
      <c r="K397"/>
      <c r="L397"/>
    </row>
    <row r="398" spans="7:12">
      <c r="G398" s="33"/>
      <c r="H398"/>
      <c r="I398"/>
      <c r="J398"/>
      <c r="K398"/>
      <c r="L398"/>
    </row>
    <row r="399" spans="7:12">
      <c r="G399" s="33"/>
      <c r="H399"/>
      <c r="I399"/>
      <c r="J399"/>
      <c r="K399"/>
      <c r="L399"/>
    </row>
    <row r="400" spans="7:12">
      <c r="G400" s="33"/>
      <c r="H400"/>
      <c r="I400"/>
      <c r="J400"/>
      <c r="K400"/>
      <c r="L400"/>
    </row>
    <row r="401" spans="7:12">
      <c r="G401" s="33"/>
      <c r="H401"/>
      <c r="I401"/>
      <c r="J401"/>
      <c r="K401"/>
      <c r="L401"/>
    </row>
    <row r="402" spans="7:12">
      <c r="G402" s="33"/>
      <c r="H402"/>
      <c r="I402"/>
      <c r="J402"/>
      <c r="K402"/>
      <c r="L402"/>
    </row>
    <row r="403" spans="7:12">
      <c r="G403" s="33"/>
      <c r="H403"/>
      <c r="I403"/>
      <c r="J403"/>
      <c r="K403"/>
      <c r="L403"/>
    </row>
    <row r="404" spans="7:12">
      <c r="G404" s="33"/>
      <c r="H404"/>
      <c r="I404"/>
      <c r="J404"/>
      <c r="K404"/>
      <c r="L404"/>
    </row>
    <row r="405" spans="7:12">
      <c r="G405" s="33"/>
      <c r="H405"/>
      <c r="I405"/>
      <c r="J405"/>
      <c r="K405"/>
      <c r="L405"/>
    </row>
    <row r="406" spans="7:12">
      <c r="G406" s="33"/>
      <c r="H406"/>
      <c r="I406"/>
      <c r="J406"/>
      <c r="K406"/>
      <c r="L406"/>
    </row>
    <row r="407" spans="7:12">
      <c r="G407" s="33"/>
      <c r="H407"/>
      <c r="I407"/>
      <c r="J407"/>
      <c r="K407"/>
      <c r="L407"/>
    </row>
    <row r="408" spans="7:12">
      <c r="G408" s="33"/>
      <c r="H408"/>
      <c r="I408"/>
      <c r="J408"/>
      <c r="K408"/>
      <c r="L408"/>
    </row>
    <row r="409" spans="7:12">
      <c r="G409" s="33"/>
      <c r="H409"/>
      <c r="I409"/>
      <c r="J409"/>
      <c r="K409"/>
      <c r="L409"/>
    </row>
    <row r="410" spans="7:12">
      <c r="G410" s="33"/>
      <c r="H410"/>
      <c r="I410"/>
      <c r="J410"/>
      <c r="K410"/>
      <c r="L410"/>
    </row>
    <row r="411" spans="7:12">
      <c r="G411" s="33"/>
      <c r="H411"/>
      <c r="I411"/>
      <c r="J411"/>
      <c r="K411"/>
      <c r="L411"/>
    </row>
    <row r="412" spans="7:12">
      <c r="G412" s="33"/>
      <c r="H412"/>
      <c r="I412"/>
      <c r="J412"/>
      <c r="K412"/>
      <c r="L412"/>
    </row>
    <row r="413" spans="7:12">
      <c r="G413" s="33"/>
      <c r="H413"/>
      <c r="I413"/>
      <c r="J413"/>
      <c r="K413"/>
      <c r="L413"/>
    </row>
    <row r="414" spans="7:12">
      <c r="G414" s="33"/>
      <c r="H414"/>
      <c r="I414"/>
      <c r="J414"/>
      <c r="K414"/>
      <c r="L414"/>
    </row>
    <row r="415" spans="7:12">
      <c r="G415" s="33"/>
      <c r="H415"/>
      <c r="I415"/>
      <c r="J415"/>
      <c r="K415"/>
      <c r="L415"/>
    </row>
    <row r="416" spans="7:12">
      <c r="G416" s="33"/>
      <c r="H416"/>
      <c r="I416"/>
      <c r="J416"/>
      <c r="K416"/>
      <c r="L416"/>
    </row>
    <row r="417" spans="7:12">
      <c r="G417" s="33"/>
      <c r="H417"/>
      <c r="I417"/>
      <c r="J417"/>
      <c r="K417"/>
      <c r="L417"/>
    </row>
    <row r="418" spans="7:12">
      <c r="G418" s="33"/>
      <c r="H418"/>
      <c r="I418"/>
      <c r="J418"/>
      <c r="K418"/>
      <c r="L418"/>
    </row>
    <row r="419" spans="7:12">
      <c r="G419" s="33"/>
      <c r="H419"/>
      <c r="I419"/>
      <c r="J419"/>
      <c r="K419"/>
      <c r="L419"/>
    </row>
    <row r="420" spans="7:12">
      <c r="G420" s="33"/>
      <c r="H420"/>
      <c r="I420"/>
      <c r="J420"/>
      <c r="K420"/>
      <c r="L420"/>
    </row>
    <row r="421" spans="7:12">
      <c r="G421" s="33"/>
      <c r="H421"/>
      <c r="I421"/>
      <c r="J421"/>
      <c r="K421"/>
      <c r="L421"/>
    </row>
    <row r="422" spans="7:12">
      <c r="G422" s="33"/>
      <c r="H422"/>
      <c r="I422"/>
      <c r="J422"/>
      <c r="K422"/>
      <c r="L422"/>
    </row>
    <row r="423" spans="7:12">
      <c r="G423" s="33"/>
      <c r="H423"/>
      <c r="I423"/>
      <c r="J423"/>
      <c r="K423"/>
      <c r="L423"/>
    </row>
    <row r="424" spans="7:12">
      <c r="G424" s="33"/>
      <c r="H424"/>
      <c r="I424"/>
      <c r="J424"/>
      <c r="K424"/>
      <c r="L424"/>
    </row>
    <row r="425" spans="7:12">
      <c r="G425" s="33"/>
      <c r="H425"/>
      <c r="I425"/>
      <c r="J425"/>
      <c r="K425"/>
      <c r="L425"/>
    </row>
    <row r="426" spans="7:12">
      <c r="G426" s="33"/>
      <c r="H426"/>
      <c r="I426"/>
      <c r="J426"/>
      <c r="K426"/>
      <c r="L426"/>
    </row>
    <row r="427" spans="7:12">
      <c r="G427" s="33"/>
      <c r="H427"/>
      <c r="I427"/>
      <c r="J427"/>
      <c r="K427"/>
      <c r="L427"/>
    </row>
    <row r="428" spans="7:12">
      <c r="G428" s="33"/>
      <c r="H428"/>
      <c r="I428"/>
      <c r="J428"/>
      <c r="K428"/>
      <c r="L428"/>
    </row>
    <row r="429" spans="7:12">
      <c r="G429" s="33"/>
      <c r="H429"/>
      <c r="I429"/>
      <c r="J429"/>
      <c r="K429"/>
      <c r="L429"/>
    </row>
    <row r="430" spans="7:12">
      <c r="G430" s="33"/>
      <c r="H430"/>
      <c r="I430"/>
      <c r="J430"/>
      <c r="K430"/>
      <c r="L430"/>
    </row>
    <row r="431" spans="7:12">
      <c r="G431" s="33"/>
      <c r="H431"/>
      <c r="I431"/>
      <c r="J431"/>
      <c r="K431"/>
      <c r="L431"/>
    </row>
    <row r="432" spans="7:12">
      <c r="G432" s="33"/>
      <c r="H432"/>
      <c r="I432"/>
      <c r="J432"/>
      <c r="K432"/>
      <c r="L432"/>
    </row>
    <row r="433" spans="7:12">
      <c r="G433" s="33"/>
      <c r="H433"/>
      <c r="I433"/>
      <c r="J433"/>
      <c r="K433"/>
      <c r="L433"/>
    </row>
    <row r="434" spans="7:12">
      <c r="G434" s="33"/>
      <c r="H434"/>
      <c r="I434"/>
      <c r="J434"/>
      <c r="K434"/>
      <c r="L434"/>
    </row>
    <row r="435" spans="7:12">
      <c r="G435" s="33"/>
      <c r="H435"/>
      <c r="I435"/>
      <c r="J435"/>
      <c r="K435"/>
      <c r="L435"/>
    </row>
    <row r="436" spans="7:12">
      <c r="G436" s="33"/>
      <c r="H436"/>
      <c r="I436"/>
      <c r="J436"/>
      <c r="K436"/>
      <c r="L436"/>
    </row>
    <row r="437" spans="7:12">
      <c r="G437" s="33"/>
      <c r="H437"/>
      <c r="I437"/>
      <c r="J437"/>
      <c r="K437"/>
      <c r="L437"/>
    </row>
    <row r="438" spans="7:12">
      <c r="G438" s="33"/>
      <c r="H438"/>
      <c r="I438"/>
      <c r="J438"/>
      <c r="K438"/>
      <c r="L438"/>
    </row>
    <row r="439" spans="7:12">
      <c r="G439" s="33"/>
      <c r="H439"/>
      <c r="I439"/>
      <c r="J439"/>
      <c r="K439"/>
      <c r="L439"/>
    </row>
    <row r="440" spans="7:12">
      <c r="G440" s="33"/>
      <c r="H440"/>
      <c r="I440"/>
      <c r="J440"/>
      <c r="K440"/>
      <c r="L440"/>
    </row>
    <row r="441" spans="7:12">
      <c r="G441" s="33"/>
      <c r="H441"/>
      <c r="I441"/>
      <c r="J441"/>
      <c r="K441"/>
      <c r="L441"/>
    </row>
    <row r="442" spans="7:12">
      <c r="G442" s="33"/>
      <c r="H442"/>
      <c r="I442"/>
      <c r="J442"/>
      <c r="K442"/>
      <c r="L442"/>
    </row>
    <row r="443" spans="7:12">
      <c r="G443" s="33"/>
      <c r="H443"/>
      <c r="I443"/>
      <c r="J443"/>
      <c r="K443"/>
      <c r="L443"/>
    </row>
    <row r="444" spans="7:12">
      <c r="G444" s="33"/>
      <c r="H444"/>
      <c r="I444"/>
      <c r="J444"/>
      <c r="K444"/>
      <c r="L444"/>
    </row>
    <row r="445" spans="7:12">
      <c r="G445" s="33"/>
      <c r="H445"/>
      <c r="I445"/>
      <c r="J445"/>
      <c r="K445"/>
      <c r="L445"/>
    </row>
    <row r="446" spans="7:12">
      <c r="G446" s="33"/>
      <c r="H446"/>
      <c r="I446"/>
      <c r="J446"/>
      <c r="K446"/>
      <c r="L446"/>
    </row>
    <row r="447" spans="7:12">
      <c r="G447" s="33"/>
      <c r="H447"/>
      <c r="I447"/>
      <c r="J447"/>
      <c r="K447"/>
      <c r="L447"/>
    </row>
    <row r="448" spans="7:12">
      <c r="G448" s="33"/>
      <c r="H448"/>
      <c r="I448"/>
      <c r="J448"/>
      <c r="K448"/>
      <c r="L448"/>
    </row>
    <row r="449" spans="7:12">
      <c r="G449" s="33"/>
      <c r="H449"/>
      <c r="I449"/>
      <c r="J449"/>
      <c r="K449"/>
      <c r="L449"/>
    </row>
    <row r="450" spans="7:12">
      <c r="G450" s="33"/>
      <c r="H450"/>
      <c r="I450"/>
      <c r="J450"/>
      <c r="K450"/>
      <c r="L450"/>
    </row>
    <row r="451" spans="7:12">
      <c r="G451" s="33"/>
      <c r="H451"/>
      <c r="I451"/>
      <c r="J451"/>
      <c r="K451"/>
      <c r="L451"/>
    </row>
    <row r="452" spans="7:12">
      <c r="G452" s="33"/>
      <c r="H452"/>
      <c r="I452"/>
      <c r="J452"/>
      <c r="K452"/>
      <c r="L452"/>
    </row>
    <row r="453" spans="7:12">
      <c r="G453" s="33"/>
      <c r="H453"/>
      <c r="I453"/>
      <c r="J453"/>
      <c r="K453"/>
      <c r="L453"/>
    </row>
    <row r="454" spans="7:12">
      <c r="G454" s="33"/>
      <c r="H454"/>
      <c r="I454"/>
      <c r="J454"/>
      <c r="K454"/>
      <c r="L454"/>
    </row>
    <row r="455" spans="7:12">
      <c r="G455" s="33"/>
      <c r="H455"/>
      <c r="I455"/>
      <c r="J455"/>
      <c r="K455"/>
      <c r="L455"/>
    </row>
    <row r="456" spans="7:12">
      <c r="G456" s="33"/>
      <c r="H456"/>
      <c r="I456"/>
      <c r="J456"/>
      <c r="K456"/>
      <c r="L456"/>
    </row>
    <row r="457" spans="7:12">
      <c r="G457" s="33"/>
      <c r="H457"/>
      <c r="I457"/>
      <c r="J457"/>
      <c r="K457"/>
      <c r="L457"/>
    </row>
    <row r="458" spans="7:12">
      <c r="G458" s="33"/>
      <c r="H458"/>
      <c r="I458"/>
      <c r="J458"/>
      <c r="K458"/>
      <c r="L458"/>
    </row>
    <row r="459" spans="7:12">
      <c r="G459" s="33"/>
      <c r="H459"/>
      <c r="I459"/>
      <c r="J459"/>
      <c r="K459"/>
      <c r="L459"/>
    </row>
    <row r="460" spans="7:12">
      <c r="G460" s="33"/>
      <c r="H460"/>
      <c r="I460"/>
      <c r="J460"/>
      <c r="K460"/>
      <c r="L460"/>
    </row>
    <row r="461" spans="7:12">
      <c r="G461" s="33"/>
      <c r="H461"/>
      <c r="I461"/>
      <c r="J461"/>
      <c r="K461"/>
      <c r="L461"/>
    </row>
    <row r="462" spans="7:12">
      <c r="G462" s="33"/>
      <c r="H462"/>
      <c r="I462"/>
      <c r="J462"/>
      <c r="K462"/>
      <c r="L462"/>
    </row>
    <row r="463" spans="7:12">
      <c r="G463" s="33"/>
      <c r="H463"/>
      <c r="I463"/>
      <c r="J463"/>
      <c r="K463"/>
      <c r="L463"/>
    </row>
    <row r="464" spans="7:12">
      <c r="G464" s="33"/>
      <c r="H464"/>
      <c r="I464"/>
      <c r="J464"/>
      <c r="K464"/>
      <c r="L464"/>
    </row>
    <row r="465" spans="7:12">
      <c r="G465" s="33"/>
      <c r="H465"/>
      <c r="I465"/>
      <c r="J465"/>
      <c r="K465"/>
      <c r="L465"/>
    </row>
    <row r="466" spans="7:12">
      <c r="G466" s="33"/>
      <c r="H466"/>
      <c r="I466"/>
      <c r="J466"/>
      <c r="K466"/>
      <c r="L466"/>
    </row>
    <row r="467" spans="7:12">
      <c r="G467" s="33"/>
      <c r="H467"/>
      <c r="I467"/>
      <c r="J467"/>
      <c r="K467"/>
      <c r="L467"/>
    </row>
    <row r="468" spans="7:12">
      <c r="G468" s="33"/>
      <c r="H468"/>
      <c r="I468"/>
      <c r="J468"/>
      <c r="K468"/>
      <c r="L468"/>
    </row>
    <row r="469" spans="7:12">
      <c r="G469" s="33"/>
      <c r="H469"/>
      <c r="I469"/>
      <c r="J469"/>
      <c r="K469"/>
      <c r="L469"/>
    </row>
    <row r="470" spans="7:12">
      <c r="G470" s="33"/>
      <c r="H470"/>
      <c r="I470"/>
      <c r="J470"/>
      <c r="K470"/>
      <c r="L470"/>
    </row>
    <row r="471" spans="7:12">
      <c r="G471" s="33"/>
      <c r="H471"/>
      <c r="I471"/>
      <c r="J471"/>
      <c r="K471"/>
      <c r="L471"/>
    </row>
    <row r="472" spans="7:12">
      <c r="G472" s="33"/>
      <c r="H472"/>
      <c r="I472"/>
      <c r="J472"/>
      <c r="K472"/>
      <c r="L472"/>
    </row>
    <row r="473" spans="7:12">
      <c r="G473" s="33"/>
      <c r="H473"/>
      <c r="I473"/>
      <c r="J473"/>
      <c r="K473"/>
      <c r="L473"/>
    </row>
    <row r="474" spans="7:12">
      <c r="G474" s="33"/>
      <c r="H474"/>
      <c r="I474"/>
      <c r="J474"/>
      <c r="K474"/>
      <c r="L474"/>
    </row>
    <row r="475" spans="7:12">
      <c r="G475" s="33"/>
      <c r="H475"/>
      <c r="I475"/>
      <c r="J475"/>
      <c r="K475"/>
      <c r="L475"/>
    </row>
    <row r="476" spans="7:12">
      <c r="G476" s="33"/>
      <c r="H476"/>
      <c r="I476"/>
      <c r="J476"/>
      <c r="K476"/>
      <c r="L476"/>
    </row>
    <row r="477" spans="7:12">
      <c r="G477" s="33"/>
      <c r="H477"/>
      <c r="I477"/>
      <c r="J477"/>
      <c r="K477"/>
      <c r="L477"/>
    </row>
    <row r="478" spans="7:12">
      <c r="G478" s="33"/>
      <c r="H478"/>
      <c r="I478"/>
      <c r="J478"/>
      <c r="K478"/>
      <c r="L478"/>
    </row>
    <row r="479" spans="7:12">
      <c r="G479" s="33"/>
      <c r="H479"/>
      <c r="I479"/>
      <c r="J479"/>
      <c r="K479"/>
      <c r="L479"/>
    </row>
    <row r="480" spans="7:12">
      <c r="G480" s="33"/>
      <c r="H480"/>
      <c r="I480"/>
      <c r="J480"/>
      <c r="K480"/>
      <c r="L480"/>
    </row>
    <row r="481" spans="7:12">
      <c r="G481" s="33"/>
      <c r="H481"/>
      <c r="I481"/>
      <c r="J481"/>
      <c r="K481"/>
      <c r="L481"/>
    </row>
    <row r="482" spans="7:12">
      <c r="G482" s="33"/>
      <c r="H482"/>
      <c r="I482"/>
      <c r="J482"/>
      <c r="K482"/>
      <c r="L482"/>
    </row>
    <row r="483" spans="7:12">
      <c r="G483" s="33"/>
      <c r="H483"/>
      <c r="I483"/>
      <c r="J483"/>
      <c r="K483"/>
      <c r="L483"/>
    </row>
    <row r="484" spans="7:12">
      <c r="G484" s="33"/>
      <c r="H484"/>
      <c r="I484"/>
      <c r="J484"/>
      <c r="K484"/>
      <c r="L484"/>
    </row>
    <row r="485" spans="7:12">
      <c r="G485" s="33"/>
      <c r="H485"/>
      <c r="I485"/>
      <c r="J485"/>
      <c r="K485"/>
      <c r="L485"/>
    </row>
    <row r="486" spans="7:12">
      <c r="G486" s="33"/>
      <c r="H486"/>
      <c r="I486"/>
      <c r="J486"/>
      <c r="K486"/>
      <c r="L486"/>
    </row>
    <row r="487" spans="7:12">
      <c r="G487" s="33"/>
      <c r="H487"/>
      <c r="I487"/>
      <c r="J487"/>
      <c r="K487"/>
      <c r="L487"/>
    </row>
    <row r="488" spans="7:12">
      <c r="G488" s="33"/>
      <c r="H488"/>
      <c r="I488"/>
      <c r="J488"/>
      <c r="K488"/>
      <c r="L488"/>
    </row>
    <row r="489" spans="7:12">
      <c r="G489" s="33"/>
      <c r="H489"/>
      <c r="I489"/>
      <c r="J489"/>
      <c r="K489"/>
      <c r="L489"/>
    </row>
    <row r="490" spans="7:12">
      <c r="G490" s="33"/>
      <c r="H490"/>
      <c r="I490"/>
      <c r="J490"/>
      <c r="K490"/>
      <c r="L490"/>
    </row>
    <row r="491" spans="7:12">
      <c r="G491" s="33"/>
      <c r="H491"/>
      <c r="I491"/>
      <c r="J491"/>
      <c r="K491"/>
      <c r="L491"/>
    </row>
    <row r="492" spans="7:12">
      <c r="G492" s="33"/>
      <c r="H492"/>
      <c r="I492"/>
      <c r="J492"/>
      <c r="K492"/>
      <c r="L492"/>
    </row>
    <row r="493" spans="7:12">
      <c r="G493" s="33"/>
      <c r="H493"/>
      <c r="I493"/>
      <c r="J493"/>
      <c r="K493"/>
      <c r="L493"/>
    </row>
    <row r="494" spans="7:12">
      <c r="G494" s="33"/>
      <c r="H494"/>
      <c r="I494"/>
      <c r="J494"/>
      <c r="K494"/>
      <c r="L494"/>
    </row>
    <row r="495" spans="7:12">
      <c r="G495" s="33"/>
      <c r="H495"/>
      <c r="I495"/>
      <c r="J495"/>
      <c r="K495"/>
      <c r="L495"/>
    </row>
    <row r="496" spans="7:12">
      <c r="G496" s="33"/>
      <c r="H496"/>
      <c r="I496"/>
      <c r="J496"/>
      <c r="K496"/>
      <c r="L496"/>
    </row>
    <row r="497" spans="7:12">
      <c r="G497" s="33"/>
      <c r="H497"/>
      <c r="I497"/>
      <c r="J497"/>
      <c r="K497"/>
      <c r="L497"/>
    </row>
    <row r="498" spans="7:12">
      <c r="G498" s="33"/>
      <c r="H498"/>
      <c r="I498"/>
      <c r="J498"/>
      <c r="K498"/>
      <c r="L498"/>
    </row>
    <row r="499" spans="7:12">
      <c r="G499" s="33"/>
      <c r="H499"/>
      <c r="I499"/>
      <c r="J499"/>
      <c r="K499"/>
      <c r="L499"/>
    </row>
    <row r="500" spans="7:12">
      <c r="G500" s="33"/>
      <c r="H500"/>
      <c r="I500"/>
      <c r="J500"/>
      <c r="K500"/>
      <c r="L500"/>
    </row>
    <row r="501" spans="7:12">
      <c r="G501" s="33"/>
      <c r="H501"/>
      <c r="I501"/>
      <c r="J501"/>
      <c r="K501"/>
      <c r="L501"/>
    </row>
    <row r="502" spans="7:12">
      <c r="G502" s="33"/>
      <c r="H502"/>
      <c r="I502"/>
      <c r="J502"/>
      <c r="K502"/>
      <c r="L502"/>
    </row>
    <row r="503" spans="7:12">
      <c r="G503" s="33"/>
      <c r="H503"/>
      <c r="I503"/>
      <c r="J503"/>
      <c r="K503"/>
      <c r="L503"/>
    </row>
    <row r="504" spans="7:12">
      <c r="G504" s="33"/>
      <c r="H504"/>
      <c r="I504"/>
      <c r="J504"/>
      <c r="K504"/>
      <c r="L504"/>
    </row>
    <row r="505" spans="7:12">
      <c r="G505" s="33"/>
      <c r="H505"/>
      <c r="I505"/>
      <c r="J505"/>
      <c r="K505"/>
      <c r="L505"/>
    </row>
    <row r="506" spans="7:12">
      <c r="G506" s="33"/>
      <c r="H506"/>
      <c r="I506"/>
      <c r="J506"/>
      <c r="K506"/>
      <c r="L506"/>
    </row>
    <row r="507" spans="7:12">
      <c r="G507" s="33"/>
      <c r="H507"/>
      <c r="I507"/>
      <c r="J507"/>
      <c r="K507"/>
      <c r="L507"/>
    </row>
    <row r="508" spans="7:12">
      <c r="G508" s="33"/>
      <c r="H508"/>
      <c r="I508"/>
      <c r="J508"/>
      <c r="K508"/>
      <c r="L508"/>
    </row>
    <row r="509" spans="7:12">
      <c r="G509" s="33"/>
      <c r="H509"/>
      <c r="I509"/>
      <c r="J509"/>
      <c r="K509"/>
      <c r="L509"/>
    </row>
    <row r="510" spans="7:12">
      <c r="G510" s="33"/>
      <c r="H510"/>
      <c r="I510"/>
      <c r="J510"/>
      <c r="K510"/>
      <c r="L510"/>
    </row>
    <row r="511" spans="7:12">
      <c r="G511" s="33"/>
      <c r="H511"/>
      <c r="I511"/>
      <c r="J511"/>
      <c r="K511"/>
      <c r="L511"/>
    </row>
    <row r="512" spans="7:12">
      <c r="G512" s="33"/>
      <c r="H512"/>
      <c r="I512"/>
      <c r="J512"/>
      <c r="K512"/>
      <c r="L512"/>
    </row>
    <row r="513" spans="7:12">
      <c r="G513" s="33"/>
      <c r="H513"/>
      <c r="I513"/>
      <c r="J513"/>
      <c r="K513"/>
      <c r="L513"/>
    </row>
    <row r="514" spans="7:12">
      <c r="G514" s="33"/>
      <c r="H514"/>
      <c r="I514"/>
      <c r="J514"/>
      <c r="K514"/>
      <c r="L514"/>
    </row>
    <row r="515" spans="7:12">
      <c r="G515" s="33"/>
      <c r="H515"/>
      <c r="I515"/>
      <c r="J515"/>
      <c r="K515"/>
      <c r="L515"/>
    </row>
    <row r="516" spans="7:12">
      <c r="G516" s="33"/>
      <c r="H516"/>
      <c r="I516"/>
      <c r="J516"/>
      <c r="K516"/>
      <c r="L516"/>
    </row>
    <row r="517" spans="7:12">
      <c r="G517" s="33"/>
      <c r="H517"/>
      <c r="I517"/>
      <c r="J517"/>
      <c r="K517"/>
      <c r="L517"/>
    </row>
    <row r="518" spans="7:12">
      <c r="G518" s="33"/>
      <c r="H518"/>
      <c r="I518"/>
      <c r="J518"/>
      <c r="K518"/>
      <c r="L518"/>
    </row>
    <row r="519" spans="7:12">
      <c r="G519" s="33"/>
      <c r="H519"/>
      <c r="I519"/>
      <c r="J519"/>
      <c r="K519"/>
      <c r="L519"/>
    </row>
    <row r="520" spans="7:12">
      <c r="G520" s="33"/>
      <c r="H520"/>
      <c r="I520"/>
      <c r="J520"/>
      <c r="K520"/>
      <c r="L520"/>
    </row>
    <row r="521" spans="7:12">
      <c r="G521" s="33"/>
      <c r="H521"/>
      <c r="I521"/>
      <c r="J521"/>
      <c r="K521"/>
      <c r="L521"/>
    </row>
    <row r="522" spans="7:12">
      <c r="G522" s="33"/>
      <c r="H522"/>
      <c r="I522"/>
      <c r="J522"/>
      <c r="K522"/>
      <c r="L522"/>
    </row>
    <row r="523" spans="7:12">
      <c r="G523" s="33"/>
      <c r="H523"/>
      <c r="I523"/>
      <c r="J523"/>
      <c r="K523"/>
      <c r="L523"/>
    </row>
    <row r="524" spans="7:12">
      <c r="G524" s="33"/>
      <c r="H524"/>
      <c r="I524"/>
      <c r="J524"/>
      <c r="K524"/>
      <c r="L524"/>
    </row>
    <row r="525" spans="7:12">
      <c r="G525" s="33"/>
      <c r="H525"/>
      <c r="I525"/>
      <c r="J525"/>
      <c r="K525"/>
      <c r="L525"/>
    </row>
    <row r="526" spans="7:12">
      <c r="G526" s="33"/>
      <c r="H526"/>
      <c r="I526"/>
      <c r="J526"/>
      <c r="K526"/>
      <c r="L526"/>
    </row>
    <row r="527" spans="7:12">
      <c r="G527" s="33"/>
      <c r="H527"/>
      <c r="I527"/>
      <c r="J527"/>
      <c r="K527"/>
      <c r="L527"/>
    </row>
    <row r="528" spans="7:12">
      <c r="G528" s="33"/>
      <c r="H528"/>
      <c r="I528"/>
      <c r="J528"/>
      <c r="K528"/>
      <c r="L528"/>
    </row>
    <row r="529" spans="7:12">
      <c r="G529" s="33"/>
      <c r="H529"/>
      <c r="I529"/>
      <c r="J529"/>
      <c r="K529"/>
      <c r="L529"/>
    </row>
    <row r="530" spans="7:12">
      <c r="G530" s="33"/>
      <c r="H530"/>
      <c r="I530"/>
      <c r="J530"/>
      <c r="K530"/>
      <c r="L530"/>
    </row>
    <row r="531" spans="7:12">
      <c r="G531" s="33"/>
      <c r="H531"/>
      <c r="I531"/>
      <c r="J531"/>
      <c r="K531"/>
      <c r="L531"/>
    </row>
    <row r="532" spans="7:12">
      <c r="G532" s="33"/>
      <c r="H532"/>
      <c r="I532"/>
      <c r="J532"/>
      <c r="K532"/>
      <c r="L532"/>
    </row>
    <row r="533" spans="7:12">
      <c r="G533" s="33"/>
      <c r="H533"/>
      <c r="I533"/>
      <c r="J533"/>
      <c r="K533"/>
      <c r="L533"/>
    </row>
    <row r="534" spans="7:12">
      <c r="G534" s="33"/>
      <c r="H534"/>
      <c r="I534"/>
      <c r="J534"/>
      <c r="K534"/>
      <c r="L534"/>
    </row>
    <row r="535" spans="7:12">
      <c r="G535" s="33"/>
      <c r="H535"/>
      <c r="I535"/>
      <c r="J535"/>
      <c r="K535"/>
      <c r="L535"/>
    </row>
    <row r="536" spans="7:12">
      <c r="G536" s="33"/>
      <c r="H536"/>
      <c r="I536"/>
      <c r="J536"/>
      <c r="K536"/>
      <c r="L536"/>
    </row>
    <row r="537" spans="7:12">
      <c r="G537" s="33"/>
      <c r="H537"/>
      <c r="I537"/>
      <c r="J537"/>
      <c r="K537"/>
      <c r="L537"/>
    </row>
    <row r="538" spans="7:12">
      <c r="G538" s="33"/>
      <c r="H538"/>
      <c r="I538"/>
      <c r="J538"/>
      <c r="K538"/>
      <c r="L538"/>
    </row>
    <row r="539" spans="7:12">
      <c r="G539" s="33"/>
      <c r="H539"/>
      <c r="I539"/>
      <c r="J539"/>
      <c r="K539"/>
      <c r="L539"/>
    </row>
    <row r="540" spans="7:12">
      <c r="G540" s="33"/>
      <c r="H540"/>
      <c r="I540"/>
      <c r="J540"/>
      <c r="K540"/>
      <c r="L540"/>
    </row>
    <row r="541" spans="7:12">
      <c r="G541" s="33"/>
      <c r="H541"/>
      <c r="I541"/>
      <c r="J541"/>
      <c r="K541"/>
      <c r="L541"/>
    </row>
    <row r="542" spans="7:12">
      <c r="G542" s="33"/>
      <c r="H542"/>
      <c r="I542"/>
      <c r="J542"/>
      <c r="K542"/>
      <c r="L542"/>
    </row>
    <row r="543" spans="7:12">
      <c r="G543" s="33"/>
      <c r="H543"/>
      <c r="I543"/>
      <c r="J543"/>
      <c r="K543"/>
      <c r="L543"/>
    </row>
    <row r="544" spans="7:12">
      <c r="G544" s="33"/>
      <c r="H544"/>
      <c r="I544"/>
      <c r="J544"/>
      <c r="K544"/>
      <c r="L544"/>
    </row>
    <row r="545" spans="7:12">
      <c r="G545" s="33"/>
      <c r="H545"/>
      <c r="I545"/>
      <c r="J545"/>
      <c r="K545"/>
      <c r="L545"/>
    </row>
    <row r="546" spans="7:12">
      <c r="G546" s="33"/>
      <c r="H546"/>
      <c r="I546"/>
      <c r="J546"/>
      <c r="K546"/>
      <c r="L546"/>
    </row>
    <row r="547" spans="7:12">
      <c r="G547" s="33"/>
      <c r="H547"/>
      <c r="I547"/>
      <c r="J547"/>
      <c r="K547"/>
      <c r="L547"/>
    </row>
    <row r="548" spans="7:12">
      <c r="G548" s="33"/>
      <c r="H548"/>
      <c r="I548"/>
      <c r="J548"/>
      <c r="K548"/>
      <c r="L548"/>
    </row>
    <row r="549" spans="7:12">
      <c r="G549" s="33"/>
      <c r="H549"/>
      <c r="I549"/>
      <c r="J549"/>
      <c r="K549"/>
      <c r="L549"/>
    </row>
    <row r="550" spans="7:12">
      <c r="G550" s="33"/>
      <c r="H550"/>
      <c r="I550"/>
      <c r="J550"/>
      <c r="K550"/>
      <c r="L550"/>
    </row>
    <row r="551" spans="7:12">
      <c r="G551" s="33"/>
      <c r="H551"/>
      <c r="I551"/>
      <c r="J551"/>
      <c r="K551"/>
      <c r="L551"/>
    </row>
    <row r="552" spans="7:12">
      <c r="G552" s="33"/>
      <c r="H552"/>
      <c r="I552"/>
      <c r="J552"/>
      <c r="K552"/>
      <c r="L552"/>
    </row>
    <row r="553" spans="7:12">
      <c r="G553" s="33"/>
      <c r="H553"/>
      <c r="I553"/>
      <c r="J553"/>
      <c r="K553"/>
      <c r="L553"/>
    </row>
    <row r="554" spans="7:12">
      <c r="G554" s="33"/>
      <c r="H554"/>
      <c r="I554"/>
      <c r="J554"/>
      <c r="K554"/>
      <c r="L554"/>
    </row>
    <row r="555" spans="7:12">
      <c r="G555" s="33"/>
      <c r="H555"/>
      <c r="I555"/>
      <c r="J555"/>
      <c r="K555"/>
      <c r="L555"/>
    </row>
    <row r="556" spans="7:12">
      <c r="G556" s="33"/>
      <c r="H556"/>
      <c r="I556"/>
      <c r="J556"/>
      <c r="K556"/>
      <c r="L556"/>
    </row>
    <row r="557" spans="7:12">
      <c r="G557" s="33"/>
      <c r="H557"/>
      <c r="I557"/>
      <c r="J557"/>
      <c r="K557"/>
      <c r="L557"/>
    </row>
    <row r="558" spans="7:12">
      <c r="G558" s="33"/>
      <c r="H558"/>
      <c r="I558"/>
      <c r="J558"/>
      <c r="K558"/>
      <c r="L558"/>
    </row>
    <row r="559" spans="7:12">
      <c r="G559" s="33"/>
      <c r="H559"/>
      <c r="I559"/>
      <c r="J559"/>
      <c r="K559"/>
      <c r="L559"/>
    </row>
    <row r="560" spans="7:12">
      <c r="G560" s="33"/>
      <c r="H560"/>
      <c r="I560"/>
      <c r="J560"/>
      <c r="K560"/>
      <c r="L560"/>
    </row>
    <row r="561" spans="7:12">
      <c r="G561" s="33"/>
      <c r="H561"/>
      <c r="I561"/>
      <c r="J561"/>
      <c r="K561"/>
      <c r="L561"/>
    </row>
    <row r="562" spans="7:12">
      <c r="G562" s="33"/>
      <c r="H562"/>
      <c r="I562"/>
      <c r="J562"/>
      <c r="K562"/>
      <c r="L562"/>
    </row>
    <row r="563" spans="7:12">
      <c r="G563" s="33"/>
      <c r="H563"/>
      <c r="I563"/>
      <c r="J563"/>
      <c r="K563"/>
      <c r="L563"/>
    </row>
    <row r="564" spans="7:12">
      <c r="G564" s="33"/>
      <c r="H564"/>
      <c r="I564"/>
      <c r="J564"/>
      <c r="K564"/>
      <c r="L564"/>
    </row>
    <row r="565" spans="7:12">
      <c r="G565" s="33"/>
      <c r="H565"/>
      <c r="I565"/>
      <c r="J565"/>
      <c r="K565"/>
      <c r="L565"/>
    </row>
    <row r="566" spans="7:12">
      <c r="G566" s="33"/>
      <c r="H566"/>
      <c r="I566"/>
      <c r="J566"/>
      <c r="K566"/>
      <c r="L566"/>
    </row>
    <row r="567" spans="7:12">
      <c r="G567" s="33"/>
      <c r="H567"/>
      <c r="I567"/>
      <c r="J567"/>
      <c r="K567"/>
      <c r="L567"/>
    </row>
    <row r="568" spans="7:12">
      <c r="G568" s="33"/>
      <c r="H568"/>
      <c r="I568"/>
      <c r="J568"/>
      <c r="K568"/>
      <c r="L568"/>
    </row>
    <row r="569" spans="7:12">
      <c r="G569" s="33"/>
      <c r="H569"/>
      <c r="I569"/>
      <c r="J569"/>
      <c r="K569"/>
      <c r="L569"/>
    </row>
    <row r="570" spans="7:12">
      <c r="G570" s="33"/>
      <c r="H570"/>
      <c r="I570"/>
      <c r="J570"/>
      <c r="K570"/>
      <c r="L570"/>
    </row>
    <row r="571" spans="7:12">
      <c r="G571" s="33"/>
      <c r="H571"/>
      <c r="I571"/>
      <c r="J571"/>
      <c r="K571"/>
      <c r="L571"/>
    </row>
    <row r="572" spans="7:12">
      <c r="G572" s="33"/>
      <c r="H572"/>
      <c r="I572"/>
      <c r="J572"/>
      <c r="K572"/>
      <c r="L572"/>
    </row>
    <row r="573" spans="7:12">
      <c r="G573" s="33"/>
      <c r="H573"/>
      <c r="I573"/>
      <c r="J573"/>
      <c r="K573"/>
      <c r="L573"/>
    </row>
    <row r="574" spans="7:12">
      <c r="G574" s="33"/>
      <c r="H574"/>
      <c r="I574"/>
      <c r="J574"/>
      <c r="K574"/>
      <c r="L574"/>
    </row>
    <row r="575" spans="7:12">
      <c r="G575" s="33"/>
      <c r="H575"/>
      <c r="I575"/>
      <c r="J575"/>
      <c r="K575"/>
      <c r="L575"/>
    </row>
    <row r="576" spans="7:12">
      <c r="G576" s="33"/>
      <c r="H576"/>
      <c r="I576"/>
      <c r="J576"/>
      <c r="K576"/>
      <c r="L576"/>
    </row>
    <row r="577" spans="7:12">
      <c r="G577" s="33"/>
      <c r="H577"/>
      <c r="I577"/>
      <c r="J577"/>
      <c r="K577"/>
      <c r="L577"/>
    </row>
    <row r="578" spans="7:12">
      <c r="G578" s="33"/>
      <c r="H578"/>
      <c r="I578"/>
      <c r="J578"/>
      <c r="K578"/>
      <c r="L578"/>
    </row>
    <row r="579" spans="7:12">
      <c r="G579" s="33"/>
      <c r="H579"/>
      <c r="I579"/>
      <c r="J579"/>
      <c r="K579"/>
      <c r="L579"/>
    </row>
    <row r="580" spans="7:12">
      <c r="G580" s="33"/>
      <c r="H580"/>
      <c r="I580"/>
      <c r="J580"/>
      <c r="K580"/>
      <c r="L580"/>
    </row>
    <row r="581" spans="7:12">
      <c r="G581" s="33"/>
      <c r="H581"/>
      <c r="I581"/>
      <c r="J581"/>
      <c r="K581"/>
      <c r="L581"/>
    </row>
    <row r="582" spans="7:12">
      <c r="G582" s="33"/>
      <c r="H582"/>
      <c r="I582"/>
      <c r="J582"/>
      <c r="K582"/>
      <c r="L582"/>
    </row>
    <row r="583" spans="7:12">
      <c r="G583" s="33"/>
      <c r="H583"/>
      <c r="I583"/>
      <c r="J583"/>
      <c r="K583"/>
      <c r="L583"/>
    </row>
    <row r="584" spans="7:12">
      <c r="G584" s="33"/>
      <c r="H584"/>
      <c r="I584"/>
      <c r="J584"/>
      <c r="K584"/>
      <c r="L584"/>
    </row>
    <row r="585" spans="7:12">
      <c r="G585" s="33"/>
      <c r="H585"/>
      <c r="I585"/>
      <c r="J585"/>
      <c r="K585"/>
      <c r="L585"/>
    </row>
    <row r="586" spans="7:12">
      <c r="G586" s="33"/>
      <c r="H586"/>
      <c r="I586"/>
      <c r="J586"/>
      <c r="K586"/>
      <c r="L586"/>
    </row>
    <row r="587" spans="7:12">
      <c r="G587" s="33"/>
      <c r="H587"/>
      <c r="I587"/>
      <c r="J587"/>
      <c r="K587"/>
      <c r="L587"/>
    </row>
    <row r="588" spans="7:12">
      <c r="G588" s="33"/>
      <c r="H588"/>
      <c r="I588"/>
      <c r="J588"/>
      <c r="K588"/>
      <c r="L588"/>
    </row>
    <row r="589" spans="7:12">
      <c r="G589" s="33"/>
      <c r="H589"/>
      <c r="I589"/>
      <c r="J589"/>
      <c r="K589"/>
      <c r="L589"/>
    </row>
    <row r="590" spans="7:12">
      <c r="G590" s="33"/>
      <c r="H590"/>
      <c r="I590"/>
      <c r="J590"/>
      <c r="K590"/>
      <c r="L590"/>
    </row>
    <row r="591" spans="7:12">
      <c r="G591" s="33"/>
      <c r="H591"/>
      <c r="I591"/>
      <c r="J591"/>
      <c r="K591"/>
      <c r="L591"/>
    </row>
    <row r="592" spans="7:12">
      <c r="G592" s="33"/>
      <c r="H592"/>
      <c r="I592"/>
      <c r="J592"/>
      <c r="K592"/>
      <c r="L592"/>
    </row>
    <row r="593" spans="7:12">
      <c r="G593" s="33"/>
      <c r="H593"/>
      <c r="I593"/>
      <c r="J593"/>
      <c r="K593"/>
      <c r="L593"/>
    </row>
    <row r="594" spans="7:12">
      <c r="G594" s="33"/>
      <c r="H594"/>
      <c r="I594"/>
      <c r="J594"/>
      <c r="K594"/>
      <c r="L594"/>
    </row>
    <row r="595" spans="7:12">
      <c r="G595" s="33"/>
      <c r="H595"/>
      <c r="I595"/>
      <c r="J595"/>
      <c r="K595"/>
      <c r="L595"/>
    </row>
    <row r="596" spans="7:12">
      <c r="G596" s="33"/>
      <c r="H596"/>
      <c r="I596"/>
      <c r="J596"/>
      <c r="K596"/>
      <c r="L596"/>
    </row>
    <row r="597" spans="7:12">
      <c r="G597" s="33"/>
      <c r="H597"/>
      <c r="I597"/>
      <c r="J597"/>
      <c r="K597"/>
      <c r="L597"/>
    </row>
    <row r="598" spans="7:12">
      <c r="G598" s="33"/>
      <c r="H598"/>
      <c r="I598"/>
      <c r="J598"/>
      <c r="K598"/>
      <c r="L598"/>
    </row>
    <row r="599" spans="7:12">
      <c r="G599" s="33"/>
      <c r="H599"/>
      <c r="I599"/>
      <c r="J599"/>
      <c r="K599"/>
      <c r="L599"/>
    </row>
    <row r="600" spans="7:12">
      <c r="G600" s="33"/>
      <c r="H600"/>
      <c r="I600"/>
      <c r="J600"/>
      <c r="K600"/>
      <c r="L600"/>
    </row>
    <row r="601" spans="7:12">
      <c r="G601" s="33"/>
      <c r="H601"/>
      <c r="I601"/>
      <c r="J601"/>
      <c r="K601"/>
      <c r="L601"/>
    </row>
    <row r="602" spans="7:12">
      <c r="G602" s="33"/>
      <c r="H602"/>
      <c r="I602"/>
      <c r="J602"/>
      <c r="K602"/>
      <c r="L602"/>
    </row>
    <row r="603" spans="7:12">
      <c r="G603" s="33"/>
      <c r="H603"/>
      <c r="I603"/>
      <c r="J603"/>
      <c r="K603"/>
      <c r="L603"/>
    </row>
    <row r="604" spans="7:12">
      <c r="G604" s="33"/>
      <c r="H604"/>
      <c r="I604"/>
      <c r="J604"/>
      <c r="K604"/>
      <c r="L604"/>
    </row>
    <row r="605" spans="7:12">
      <c r="G605" s="33"/>
      <c r="H605"/>
      <c r="I605"/>
      <c r="J605"/>
      <c r="K605"/>
      <c r="L605"/>
    </row>
    <row r="606" spans="7:12">
      <c r="G606" s="33"/>
      <c r="H606"/>
      <c r="I606"/>
      <c r="J606"/>
      <c r="K606"/>
      <c r="L606"/>
    </row>
    <row r="607" spans="7:12">
      <c r="G607" s="33"/>
      <c r="H607"/>
      <c r="I607"/>
      <c r="J607"/>
      <c r="K607"/>
      <c r="L607"/>
    </row>
    <row r="608" spans="7:12">
      <c r="G608" s="33"/>
      <c r="H608"/>
      <c r="I608"/>
      <c r="J608"/>
      <c r="K608"/>
      <c r="L608"/>
    </row>
    <row r="609" spans="7:12">
      <c r="G609" s="33"/>
      <c r="H609"/>
      <c r="I609"/>
      <c r="J609"/>
      <c r="K609"/>
      <c r="L609"/>
    </row>
    <row r="610" spans="7:12">
      <c r="G610" s="33"/>
      <c r="H610"/>
      <c r="I610"/>
      <c r="J610"/>
      <c r="K610"/>
      <c r="L610"/>
    </row>
    <row r="611" spans="7:12">
      <c r="G611" s="33"/>
      <c r="H611"/>
      <c r="I611"/>
      <c r="J611"/>
      <c r="K611"/>
      <c r="L611"/>
    </row>
    <row r="612" spans="7:12">
      <c r="G612" s="33"/>
      <c r="H612"/>
      <c r="I612"/>
      <c r="J612"/>
      <c r="K612"/>
      <c r="L612"/>
    </row>
    <row r="613" spans="7:12">
      <c r="G613" s="33"/>
      <c r="H613"/>
      <c r="I613"/>
      <c r="J613"/>
      <c r="K613"/>
      <c r="L613"/>
    </row>
    <row r="614" spans="7:12">
      <c r="G614" s="33"/>
      <c r="H614"/>
      <c r="I614"/>
      <c r="J614"/>
      <c r="K614"/>
      <c r="L614"/>
    </row>
    <row r="615" spans="7:12">
      <c r="G615" s="33"/>
      <c r="H615"/>
      <c r="I615"/>
      <c r="J615"/>
      <c r="K615"/>
      <c r="L615"/>
    </row>
    <row r="616" spans="7:12">
      <c r="G616" s="33"/>
      <c r="H616"/>
      <c r="I616"/>
      <c r="J616"/>
      <c r="K616"/>
      <c r="L616"/>
    </row>
    <row r="617" spans="7:12">
      <c r="G617" s="33"/>
      <c r="H617"/>
      <c r="I617"/>
      <c r="J617"/>
      <c r="K617"/>
      <c r="L617"/>
    </row>
    <row r="618" spans="7:12">
      <c r="G618" s="33"/>
      <c r="H618"/>
      <c r="I618"/>
      <c r="J618"/>
      <c r="K618"/>
      <c r="L618"/>
    </row>
    <row r="619" spans="7:12">
      <c r="G619" s="33"/>
      <c r="H619"/>
      <c r="I619"/>
      <c r="J619"/>
      <c r="K619"/>
      <c r="L619"/>
    </row>
    <row r="620" spans="7:12">
      <c r="G620" s="33"/>
      <c r="H620"/>
      <c r="I620"/>
      <c r="J620"/>
      <c r="K620"/>
      <c r="L620"/>
    </row>
    <row r="621" spans="7:12">
      <c r="G621" s="33"/>
      <c r="H621"/>
      <c r="I621"/>
      <c r="J621"/>
      <c r="K621"/>
      <c r="L621"/>
    </row>
    <row r="622" spans="7:12">
      <c r="G622" s="33"/>
      <c r="H622"/>
      <c r="I622"/>
      <c r="J622"/>
      <c r="K622"/>
      <c r="L622"/>
    </row>
    <row r="623" spans="7:12">
      <c r="G623" s="33"/>
      <c r="H623"/>
      <c r="I623"/>
      <c r="J623"/>
      <c r="K623"/>
      <c r="L623"/>
    </row>
    <row r="624" spans="7:12">
      <c r="G624" s="33"/>
      <c r="H624"/>
      <c r="I624"/>
      <c r="J624"/>
      <c r="K624"/>
      <c r="L624"/>
    </row>
    <row r="625" spans="7:12">
      <c r="G625" s="33"/>
      <c r="H625"/>
      <c r="I625"/>
      <c r="J625"/>
      <c r="K625"/>
      <c r="L625"/>
    </row>
    <row r="626" spans="7:12">
      <c r="G626" s="33"/>
      <c r="H626"/>
      <c r="I626"/>
      <c r="J626"/>
      <c r="K626"/>
      <c r="L626"/>
    </row>
    <row r="627" spans="7:12">
      <c r="G627" s="33"/>
      <c r="H627"/>
      <c r="I627"/>
      <c r="J627"/>
      <c r="K627"/>
      <c r="L627"/>
    </row>
    <row r="628" spans="7:12">
      <c r="G628" s="33"/>
      <c r="H628"/>
      <c r="I628"/>
      <c r="J628"/>
      <c r="K628"/>
      <c r="L628"/>
    </row>
    <row r="629" spans="7:12">
      <c r="G629" s="33"/>
      <c r="H629"/>
      <c r="I629"/>
      <c r="J629"/>
      <c r="K629"/>
      <c r="L629"/>
    </row>
    <row r="630" spans="7:12">
      <c r="G630" s="33"/>
      <c r="H630"/>
      <c r="I630"/>
      <c r="J630"/>
      <c r="K630"/>
      <c r="L630"/>
    </row>
    <row r="631" spans="7:12">
      <c r="G631" s="33"/>
      <c r="H631"/>
      <c r="I631"/>
      <c r="J631"/>
      <c r="K631"/>
      <c r="L631"/>
    </row>
    <row r="632" spans="7:12">
      <c r="G632" s="33"/>
      <c r="H632"/>
      <c r="I632"/>
      <c r="J632"/>
      <c r="K632"/>
      <c r="L632"/>
    </row>
    <row r="633" spans="7:12">
      <c r="G633" s="33"/>
      <c r="H633"/>
      <c r="I633"/>
      <c r="J633"/>
      <c r="K633"/>
      <c r="L633"/>
    </row>
    <row r="634" spans="7:12">
      <c r="G634" s="33"/>
      <c r="H634"/>
      <c r="I634"/>
      <c r="J634"/>
      <c r="K634"/>
      <c r="L634"/>
    </row>
    <row r="635" spans="7:12">
      <c r="G635" s="33"/>
      <c r="H635"/>
      <c r="I635"/>
      <c r="J635"/>
      <c r="K635"/>
      <c r="L635"/>
    </row>
    <row r="636" spans="7:12">
      <c r="G636" s="33"/>
      <c r="H636"/>
      <c r="I636"/>
      <c r="J636"/>
      <c r="K636"/>
      <c r="L636"/>
    </row>
    <row r="637" spans="7:12">
      <c r="G637" s="33"/>
      <c r="H637"/>
      <c r="I637"/>
      <c r="J637"/>
      <c r="K637"/>
      <c r="L637"/>
    </row>
    <row r="638" spans="7:12">
      <c r="G638" s="33"/>
      <c r="H638"/>
      <c r="I638"/>
      <c r="J638"/>
      <c r="K638"/>
      <c r="L638"/>
    </row>
    <row r="639" spans="7:12">
      <c r="G639" s="33"/>
      <c r="H639"/>
      <c r="I639"/>
      <c r="J639"/>
      <c r="K639"/>
      <c r="L639"/>
    </row>
    <row r="640" spans="7:12">
      <c r="G640" s="33"/>
      <c r="H640"/>
      <c r="I640"/>
      <c r="J640"/>
      <c r="K640"/>
      <c r="L640"/>
    </row>
    <row r="641" spans="7:12">
      <c r="G641" s="33"/>
      <c r="H641"/>
      <c r="I641"/>
      <c r="J641"/>
      <c r="K641"/>
      <c r="L641"/>
    </row>
    <row r="642" spans="7:12">
      <c r="G642" s="33"/>
      <c r="H642"/>
      <c r="I642"/>
      <c r="J642"/>
      <c r="K642"/>
      <c r="L642"/>
    </row>
    <row r="643" spans="7:12">
      <c r="G643" s="33"/>
      <c r="H643"/>
      <c r="I643"/>
      <c r="J643"/>
      <c r="K643"/>
      <c r="L643"/>
    </row>
    <row r="644" spans="7:12">
      <c r="G644" s="33"/>
      <c r="H644"/>
      <c r="I644"/>
      <c r="J644"/>
      <c r="K644"/>
      <c r="L644"/>
    </row>
    <row r="645" spans="7:12">
      <c r="G645" s="33"/>
      <c r="H645"/>
      <c r="I645"/>
      <c r="J645"/>
      <c r="K645"/>
      <c r="L645"/>
    </row>
    <row r="646" spans="7:12">
      <c r="G646" s="33"/>
      <c r="H646"/>
      <c r="I646"/>
      <c r="J646"/>
      <c r="K646"/>
      <c r="L646"/>
    </row>
    <row r="647" spans="7:12">
      <c r="G647" s="33"/>
      <c r="H647"/>
      <c r="I647"/>
      <c r="J647"/>
      <c r="K647"/>
      <c r="L647"/>
    </row>
    <row r="648" spans="7:12">
      <c r="G648" s="33"/>
      <c r="H648"/>
      <c r="I648"/>
      <c r="J648"/>
      <c r="K648"/>
      <c r="L648"/>
    </row>
    <row r="649" spans="7:12">
      <c r="G649" s="33"/>
      <c r="H649"/>
      <c r="I649"/>
      <c r="J649"/>
      <c r="K649"/>
      <c r="L649"/>
    </row>
    <row r="650" spans="7:12">
      <c r="G650" s="33"/>
      <c r="H650"/>
      <c r="I650"/>
      <c r="J650"/>
      <c r="K650"/>
      <c r="L650"/>
    </row>
    <row r="651" spans="7:12">
      <c r="G651" s="33"/>
      <c r="H651"/>
      <c r="I651"/>
      <c r="J651"/>
      <c r="K651"/>
      <c r="L651"/>
    </row>
    <row r="652" spans="7:12">
      <c r="G652" s="33"/>
      <c r="H652"/>
      <c r="I652"/>
      <c r="J652"/>
      <c r="K652"/>
      <c r="L652"/>
    </row>
    <row r="653" spans="7:12">
      <c r="G653" s="33"/>
      <c r="H653"/>
      <c r="I653"/>
      <c r="J653"/>
      <c r="K653"/>
      <c r="L653"/>
    </row>
    <row r="654" spans="7:12">
      <c r="G654" s="33"/>
      <c r="H654"/>
      <c r="I654"/>
      <c r="J654"/>
      <c r="K654"/>
      <c r="L654"/>
    </row>
    <row r="655" spans="7:12">
      <c r="G655" s="33"/>
      <c r="H655"/>
      <c r="I655"/>
      <c r="J655"/>
      <c r="K655"/>
      <c r="L655"/>
    </row>
    <row r="656" spans="7:12">
      <c r="G656" s="33"/>
      <c r="H656"/>
      <c r="I656"/>
      <c r="J656"/>
      <c r="K656"/>
      <c r="L656"/>
    </row>
    <row r="657" spans="7:12">
      <c r="G657" s="33"/>
      <c r="H657"/>
      <c r="I657"/>
      <c r="J657"/>
      <c r="K657"/>
      <c r="L657"/>
    </row>
    <row r="658" spans="7:12">
      <c r="G658" s="33"/>
      <c r="H658"/>
      <c r="I658"/>
      <c r="J658"/>
      <c r="K658"/>
      <c r="L658"/>
    </row>
    <row r="659" spans="7:12">
      <c r="G659" s="33"/>
      <c r="H659"/>
      <c r="I659"/>
      <c r="J659"/>
      <c r="K659"/>
      <c r="L659"/>
    </row>
    <row r="660" spans="7:12">
      <c r="G660" s="33"/>
      <c r="H660"/>
      <c r="I660"/>
      <c r="J660"/>
      <c r="K660"/>
      <c r="L660"/>
    </row>
    <row r="661" spans="7:12">
      <c r="G661" s="33"/>
      <c r="H661"/>
      <c r="I661"/>
      <c r="J661"/>
      <c r="K661"/>
      <c r="L661"/>
    </row>
    <row r="662" spans="7:12">
      <c r="G662" s="33"/>
      <c r="H662"/>
      <c r="I662"/>
      <c r="J662"/>
      <c r="K662"/>
      <c r="L662"/>
    </row>
    <row r="663" spans="7:12">
      <c r="G663" s="33"/>
      <c r="H663"/>
      <c r="I663"/>
      <c r="J663"/>
      <c r="K663"/>
      <c r="L663"/>
    </row>
    <row r="664" spans="7:12">
      <c r="G664" s="33"/>
      <c r="H664"/>
      <c r="I664"/>
      <c r="J664"/>
      <c r="K664"/>
      <c r="L664"/>
    </row>
    <row r="665" spans="7:12">
      <c r="G665" s="33"/>
      <c r="H665"/>
      <c r="I665"/>
      <c r="J665"/>
      <c r="K665"/>
      <c r="L665"/>
    </row>
    <row r="666" spans="7:12">
      <c r="G666" s="33"/>
      <c r="H666"/>
      <c r="I666"/>
      <c r="J666"/>
      <c r="K666"/>
      <c r="L666"/>
    </row>
    <row r="667" spans="7:12">
      <c r="G667" s="33"/>
      <c r="H667"/>
      <c r="I667"/>
      <c r="J667"/>
      <c r="K667"/>
      <c r="L667"/>
    </row>
    <row r="668" spans="7:12">
      <c r="G668" s="33"/>
      <c r="H668"/>
      <c r="I668"/>
      <c r="J668"/>
      <c r="K668"/>
      <c r="L668"/>
    </row>
    <row r="669" spans="7:12">
      <c r="G669" s="33"/>
      <c r="H669"/>
      <c r="I669"/>
      <c r="J669"/>
      <c r="K669"/>
      <c r="L669"/>
    </row>
    <row r="670" spans="7:12">
      <c r="G670" s="33"/>
      <c r="H670"/>
      <c r="I670"/>
      <c r="J670"/>
      <c r="K670"/>
      <c r="L670"/>
    </row>
    <row r="671" spans="7:12">
      <c r="G671" s="33"/>
      <c r="H671"/>
      <c r="I671"/>
      <c r="J671"/>
      <c r="K671"/>
      <c r="L671"/>
    </row>
    <row r="672" spans="7:12">
      <c r="G672" s="33"/>
      <c r="H672"/>
      <c r="I672"/>
      <c r="J672"/>
      <c r="K672"/>
      <c r="L672"/>
    </row>
    <row r="673" spans="7:12">
      <c r="G673" s="33"/>
      <c r="H673"/>
      <c r="I673"/>
      <c r="J673"/>
      <c r="K673"/>
      <c r="L673"/>
    </row>
    <row r="674" spans="7:12">
      <c r="G674" s="33"/>
      <c r="H674"/>
      <c r="I674"/>
      <c r="J674"/>
      <c r="K674"/>
      <c r="L674"/>
    </row>
    <row r="675" spans="7:12">
      <c r="G675" s="33"/>
      <c r="H675"/>
      <c r="I675"/>
      <c r="J675"/>
      <c r="K675"/>
      <c r="L675"/>
    </row>
    <row r="676" spans="7:12">
      <c r="G676" s="33"/>
      <c r="H676"/>
      <c r="I676"/>
      <c r="J676"/>
      <c r="K676"/>
      <c r="L676"/>
    </row>
    <row r="677" spans="7:12">
      <c r="G677" s="33"/>
      <c r="H677"/>
      <c r="I677"/>
      <c r="J677"/>
      <c r="K677"/>
      <c r="L677"/>
    </row>
    <row r="678" spans="7:12">
      <c r="G678" s="33"/>
      <c r="H678"/>
      <c r="I678"/>
      <c r="J678"/>
      <c r="K678"/>
      <c r="L678"/>
    </row>
    <row r="679" spans="7:12">
      <c r="G679" s="33"/>
      <c r="H679"/>
      <c r="I679"/>
      <c r="J679"/>
      <c r="K679"/>
      <c r="L679"/>
    </row>
    <row r="680" spans="7:12">
      <c r="G680" s="33"/>
      <c r="H680"/>
      <c r="I680"/>
      <c r="J680"/>
      <c r="K680"/>
      <c r="L680"/>
    </row>
    <row r="681" spans="7:12">
      <c r="G681" s="33"/>
      <c r="H681"/>
      <c r="I681"/>
      <c r="J681"/>
      <c r="K681"/>
      <c r="L681"/>
    </row>
    <row r="682" spans="7:12">
      <c r="G682" s="33"/>
      <c r="H682"/>
      <c r="I682"/>
      <c r="J682"/>
      <c r="K682"/>
      <c r="L682"/>
    </row>
    <row r="683" spans="7:12">
      <c r="G683" s="33"/>
      <c r="H683"/>
      <c r="I683"/>
      <c r="J683"/>
      <c r="K683"/>
      <c r="L683"/>
    </row>
    <row r="684" spans="7:12">
      <c r="G684" s="33"/>
      <c r="H684"/>
      <c r="I684"/>
      <c r="J684"/>
      <c r="K684"/>
      <c r="L684"/>
    </row>
    <row r="685" spans="7:12">
      <c r="G685" s="33"/>
      <c r="H685"/>
      <c r="I685"/>
      <c r="J685"/>
      <c r="K685"/>
      <c r="L685"/>
    </row>
    <row r="686" spans="7:12">
      <c r="G686" s="33"/>
      <c r="H686"/>
      <c r="I686"/>
      <c r="J686"/>
      <c r="K686"/>
      <c r="L686"/>
    </row>
    <row r="687" spans="7:12">
      <c r="G687" s="33"/>
      <c r="H687"/>
      <c r="I687"/>
      <c r="J687"/>
      <c r="K687"/>
      <c r="L687"/>
    </row>
    <row r="688" spans="7:12">
      <c r="G688" s="33"/>
      <c r="H688"/>
      <c r="I688"/>
      <c r="J688"/>
      <c r="K688"/>
      <c r="L688"/>
    </row>
    <row r="689" spans="7:12">
      <c r="G689" s="33"/>
      <c r="H689"/>
      <c r="I689"/>
      <c r="J689"/>
      <c r="K689"/>
      <c r="L689"/>
    </row>
    <row r="690" spans="7:12">
      <c r="G690" s="33"/>
      <c r="H690"/>
      <c r="I690"/>
      <c r="J690"/>
      <c r="K690"/>
      <c r="L690"/>
    </row>
    <row r="691" spans="7:12">
      <c r="G691" s="33"/>
      <c r="H691"/>
      <c r="I691"/>
      <c r="J691"/>
      <c r="K691"/>
      <c r="L691"/>
    </row>
    <row r="692" spans="7:12">
      <c r="G692" s="33"/>
      <c r="H692"/>
      <c r="I692"/>
      <c r="J692"/>
      <c r="K692"/>
      <c r="L692"/>
    </row>
    <row r="693" spans="7:12">
      <c r="G693" s="33"/>
      <c r="H693"/>
      <c r="I693"/>
      <c r="J693"/>
      <c r="K693"/>
      <c r="L693"/>
    </row>
    <row r="694" spans="7:12">
      <c r="G694" s="33"/>
      <c r="H694"/>
      <c r="I694"/>
      <c r="J694"/>
      <c r="K694"/>
      <c r="L694"/>
    </row>
    <row r="695" spans="7:12">
      <c r="G695" s="33"/>
      <c r="H695"/>
      <c r="I695"/>
      <c r="J695"/>
      <c r="K695"/>
      <c r="L695"/>
    </row>
    <row r="696" spans="7:12">
      <c r="G696" s="33"/>
      <c r="H696"/>
      <c r="I696"/>
      <c r="J696"/>
      <c r="K696"/>
      <c r="L696"/>
    </row>
    <row r="697" spans="7:12">
      <c r="G697" s="33"/>
      <c r="H697"/>
      <c r="I697"/>
      <c r="J697"/>
      <c r="K697"/>
      <c r="L697"/>
    </row>
    <row r="698" spans="7:12">
      <c r="G698" s="33"/>
      <c r="H698"/>
      <c r="I698"/>
      <c r="J698"/>
      <c r="K698"/>
      <c r="L698"/>
    </row>
    <row r="699" spans="7:12">
      <c r="G699" s="33"/>
      <c r="H699"/>
      <c r="I699"/>
      <c r="J699"/>
      <c r="K699"/>
      <c r="L699"/>
    </row>
    <row r="700" spans="7:12">
      <c r="G700" s="33"/>
      <c r="H700"/>
      <c r="I700"/>
      <c r="J700"/>
      <c r="K700"/>
      <c r="L700"/>
    </row>
    <row r="701" spans="7:12">
      <c r="G701" s="33"/>
      <c r="H701"/>
      <c r="I701"/>
      <c r="J701"/>
      <c r="K701"/>
      <c r="L701"/>
    </row>
    <row r="702" spans="7:12">
      <c r="G702" s="33"/>
      <c r="H702"/>
      <c r="I702"/>
      <c r="J702"/>
      <c r="K702"/>
      <c r="L702"/>
    </row>
    <row r="703" spans="7:12">
      <c r="G703" s="33"/>
      <c r="H703"/>
      <c r="I703"/>
      <c r="J703"/>
      <c r="K703"/>
      <c r="L703"/>
    </row>
    <row r="704" spans="7:12">
      <c r="G704" s="33"/>
      <c r="H704"/>
      <c r="I704"/>
      <c r="J704"/>
      <c r="K704"/>
      <c r="L704"/>
    </row>
    <row r="705" spans="7:12">
      <c r="G705" s="33"/>
      <c r="H705"/>
      <c r="I705"/>
      <c r="J705"/>
      <c r="K705"/>
      <c r="L705"/>
    </row>
    <row r="706" spans="7:12">
      <c r="G706" s="33"/>
      <c r="H706"/>
      <c r="I706"/>
      <c r="J706"/>
      <c r="K706"/>
      <c r="L706"/>
    </row>
    <row r="707" spans="7:12">
      <c r="G707" s="33"/>
      <c r="H707"/>
      <c r="I707"/>
      <c r="J707"/>
      <c r="K707"/>
      <c r="L707"/>
    </row>
    <row r="708" spans="7:12">
      <c r="G708" s="33"/>
      <c r="H708"/>
      <c r="I708"/>
      <c r="J708"/>
      <c r="K708"/>
      <c r="L708"/>
    </row>
    <row r="709" spans="7:12">
      <c r="G709" s="33"/>
      <c r="H709"/>
      <c r="I709"/>
      <c r="J709"/>
      <c r="K709"/>
      <c r="L709"/>
    </row>
    <row r="710" spans="7:12">
      <c r="G710" s="33"/>
      <c r="H710"/>
      <c r="I710"/>
      <c r="J710"/>
      <c r="K710"/>
      <c r="L710"/>
    </row>
    <row r="711" spans="7:12">
      <c r="G711" s="33"/>
      <c r="H711"/>
      <c r="I711"/>
      <c r="J711"/>
      <c r="K711"/>
      <c r="L711"/>
    </row>
    <row r="712" spans="7:12">
      <c r="G712" s="33"/>
      <c r="H712"/>
      <c r="I712"/>
      <c r="J712"/>
      <c r="K712"/>
      <c r="L712"/>
    </row>
    <row r="713" spans="7:12">
      <c r="G713" s="33"/>
      <c r="H713"/>
      <c r="I713"/>
      <c r="J713"/>
      <c r="K713"/>
      <c r="L713"/>
    </row>
    <row r="714" spans="7:12">
      <c r="G714" s="33"/>
      <c r="H714"/>
      <c r="I714"/>
      <c r="J714"/>
      <c r="K714"/>
      <c r="L714"/>
    </row>
    <row r="715" spans="7:12">
      <c r="G715" s="33"/>
      <c r="H715"/>
      <c r="I715"/>
      <c r="J715"/>
      <c r="K715"/>
      <c r="L715"/>
    </row>
    <row r="716" spans="7:12">
      <c r="G716" s="33"/>
      <c r="H716"/>
      <c r="I716"/>
      <c r="J716"/>
      <c r="K716"/>
      <c r="L716"/>
    </row>
    <row r="717" spans="7:12">
      <c r="G717" s="33"/>
      <c r="H717"/>
      <c r="I717"/>
      <c r="J717"/>
      <c r="K717"/>
      <c r="L717"/>
    </row>
    <row r="718" spans="7:12">
      <c r="G718" s="33"/>
      <c r="H718"/>
      <c r="I718"/>
      <c r="J718"/>
      <c r="K718"/>
      <c r="L718"/>
    </row>
    <row r="719" spans="7:12">
      <c r="G719" s="33"/>
      <c r="H719"/>
      <c r="I719"/>
      <c r="J719"/>
      <c r="K719"/>
      <c r="L719"/>
    </row>
    <row r="720" spans="7:12">
      <c r="G720" s="33"/>
      <c r="H720"/>
      <c r="I720"/>
      <c r="J720"/>
      <c r="K720"/>
      <c r="L720"/>
    </row>
    <row r="721" spans="7:12">
      <c r="G721" s="33"/>
      <c r="H721"/>
      <c r="I721"/>
      <c r="J721"/>
      <c r="K721"/>
      <c r="L721"/>
    </row>
    <row r="722" spans="7:12">
      <c r="G722" s="33"/>
      <c r="H722"/>
      <c r="I722"/>
      <c r="J722"/>
      <c r="K722"/>
      <c r="L722"/>
    </row>
    <row r="723" spans="7:12">
      <c r="G723" s="33"/>
      <c r="H723"/>
      <c r="I723"/>
      <c r="J723"/>
      <c r="K723"/>
      <c r="L723"/>
    </row>
    <row r="724" spans="7:12">
      <c r="G724" s="33"/>
      <c r="H724"/>
      <c r="I724"/>
      <c r="J724"/>
      <c r="K724"/>
      <c r="L724"/>
    </row>
    <row r="725" spans="7:12">
      <c r="G725" s="33"/>
      <c r="H725"/>
      <c r="I725"/>
      <c r="J725"/>
      <c r="K725"/>
      <c r="L725"/>
    </row>
    <row r="726" spans="7:12">
      <c r="G726" s="33"/>
      <c r="H726"/>
      <c r="I726"/>
      <c r="J726"/>
      <c r="K726"/>
      <c r="L726"/>
    </row>
    <row r="727" spans="7:12">
      <c r="G727" s="33"/>
      <c r="H727"/>
      <c r="I727"/>
      <c r="J727"/>
      <c r="K727"/>
      <c r="L727"/>
    </row>
    <row r="728" spans="7:12">
      <c r="G728" s="33"/>
      <c r="H728"/>
      <c r="I728"/>
      <c r="J728"/>
      <c r="K728"/>
      <c r="L728"/>
    </row>
    <row r="729" spans="7:12">
      <c r="G729" s="33"/>
      <c r="H729"/>
      <c r="I729"/>
      <c r="J729"/>
      <c r="K729"/>
      <c r="L729"/>
    </row>
    <row r="730" spans="7:12">
      <c r="G730" s="33"/>
      <c r="H730"/>
      <c r="I730"/>
      <c r="J730"/>
      <c r="K730"/>
      <c r="L730"/>
    </row>
    <row r="731" spans="7:12">
      <c r="G731" s="33"/>
      <c r="H731"/>
      <c r="I731"/>
      <c r="J731"/>
      <c r="K731"/>
      <c r="L731"/>
    </row>
    <row r="732" spans="7:12">
      <c r="G732" s="33"/>
      <c r="H732"/>
      <c r="I732"/>
      <c r="J732"/>
      <c r="K732"/>
      <c r="L732"/>
    </row>
    <row r="733" spans="7:12">
      <c r="G733" s="33"/>
      <c r="H733"/>
      <c r="I733"/>
      <c r="J733"/>
      <c r="K733"/>
      <c r="L733"/>
    </row>
    <row r="734" spans="7:12">
      <c r="G734" s="33"/>
      <c r="H734"/>
      <c r="I734"/>
      <c r="J734"/>
      <c r="K734"/>
      <c r="L734"/>
    </row>
    <row r="735" spans="7:12">
      <c r="G735" s="33"/>
      <c r="H735"/>
      <c r="I735"/>
      <c r="J735"/>
      <c r="K735"/>
      <c r="L735"/>
    </row>
    <row r="736" spans="7:12">
      <c r="G736" s="33"/>
      <c r="H736"/>
      <c r="I736"/>
      <c r="J736"/>
      <c r="K736"/>
      <c r="L736"/>
    </row>
    <row r="737" spans="7:12">
      <c r="G737" s="33"/>
      <c r="H737"/>
      <c r="I737"/>
      <c r="J737"/>
      <c r="K737"/>
      <c r="L737"/>
    </row>
    <row r="738" spans="7:12">
      <c r="G738" s="33"/>
      <c r="H738"/>
      <c r="I738"/>
      <c r="J738"/>
      <c r="K738"/>
      <c r="L738"/>
    </row>
    <row r="739" spans="7:12">
      <c r="G739" s="33"/>
      <c r="H739"/>
      <c r="I739"/>
      <c r="J739"/>
      <c r="K739"/>
      <c r="L739"/>
    </row>
    <row r="740" spans="7:12">
      <c r="G740" s="33"/>
      <c r="H740"/>
      <c r="I740"/>
      <c r="J740"/>
      <c r="K740"/>
      <c r="L740"/>
    </row>
    <row r="741" spans="7:12">
      <c r="G741" s="33"/>
      <c r="H741"/>
      <c r="I741"/>
      <c r="J741"/>
      <c r="K741"/>
      <c r="L741"/>
    </row>
    <row r="742" spans="7:12">
      <c r="G742" s="33"/>
      <c r="H742"/>
      <c r="I742"/>
      <c r="J742"/>
      <c r="K742"/>
      <c r="L742"/>
    </row>
    <row r="743" spans="7:12">
      <c r="G743" s="33"/>
      <c r="H743"/>
      <c r="I743"/>
      <c r="J743"/>
      <c r="K743"/>
      <c r="L743"/>
    </row>
    <row r="744" spans="7:12">
      <c r="G744" s="33"/>
      <c r="H744"/>
      <c r="I744"/>
      <c r="J744"/>
      <c r="K744"/>
      <c r="L744"/>
    </row>
    <row r="745" spans="7:12">
      <c r="G745" s="33"/>
      <c r="H745"/>
      <c r="I745"/>
      <c r="J745"/>
      <c r="K745"/>
      <c r="L745"/>
    </row>
    <row r="746" spans="7:12">
      <c r="G746" s="33"/>
      <c r="H746"/>
      <c r="I746"/>
      <c r="J746"/>
      <c r="K746"/>
      <c r="L746"/>
    </row>
    <row r="747" spans="7:12">
      <c r="G747" s="33"/>
      <c r="H747"/>
      <c r="I747"/>
      <c r="J747"/>
      <c r="K747"/>
      <c r="L747"/>
    </row>
    <row r="748" spans="7:12">
      <c r="G748" s="33"/>
      <c r="H748"/>
      <c r="I748"/>
      <c r="J748"/>
      <c r="K748"/>
      <c r="L748"/>
    </row>
    <row r="749" spans="7:12">
      <c r="G749" s="33"/>
      <c r="H749"/>
      <c r="I749"/>
      <c r="J749"/>
      <c r="K749"/>
      <c r="L749"/>
    </row>
    <row r="750" spans="7:12">
      <c r="G750" s="33"/>
      <c r="H750"/>
      <c r="I750"/>
      <c r="J750"/>
      <c r="K750"/>
      <c r="L750"/>
    </row>
    <row r="751" spans="7:12">
      <c r="G751" s="33"/>
      <c r="H751"/>
      <c r="I751"/>
      <c r="J751"/>
      <c r="K751"/>
      <c r="L751"/>
    </row>
    <row r="752" spans="7:12">
      <c r="G752" s="33"/>
      <c r="H752"/>
      <c r="I752"/>
      <c r="J752"/>
      <c r="K752"/>
      <c r="L752"/>
    </row>
    <row r="753" spans="7:12">
      <c r="G753" s="33"/>
      <c r="H753"/>
      <c r="I753"/>
      <c r="J753"/>
      <c r="K753"/>
      <c r="L753"/>
    </row>
    <row r="754" spans="7:12">
      <c r="G754" s="33"/>
      <c r="H754"/>
      <c r="I754"/>
      <c r="J754"/>
      <c r="K754"/>
      <c r="L754"/>
    </row>
    <row r="755" spans="7:12">
      <c r="G755" s="33"/>
      <c r="H755"/>
      <c r="I755"/>
      <c r="J755"/>
      <c r="K755"/>
      <c r="L755"/>
    </row>
    <row r="756" spans="7:12">
      <c r="G756" s="33"/>
      <c r="H756"/>
      <c r="I756"/>
      <c r="J756"/>
      <c r="K756"/>
      <c r="L756"/>
    </row>
    <row r="757" spans="7:12">
      <c r="G757" s="33"/>
      <c r="H757"/>
      <c r="I757"/>
      <c r="J757"/>
      <c r="K757"/>
      <c r="L757"/>
    </row>
    <row r="758" spans="7:12">
      <c r="G758" s="33"/>
      <c r="H758"/>
      <c r="I758"/>
      <c r="J758"/>
      <c r="K758"/>
      <c r="L758"/>
    </row>
    <row r="759" spans="7:12">
      <c r="G759" s="33"/>
      <c r="H759"/>
      <c r="I759"/>
      <c r="J759"/>
      <c r="K759"/>
      <c r="L759"/>
    </row>
    <row r="760" spans="7:12">
      <c r="G760" s="33"/>
      <c r="H760"/>
      <c r="I760"/>
      <c r="J760"/>
      <c r="K760"/>
      <c r="L760"/>
    </row>
    <row r="761" spans="7:12">
      <c r="G761" s="33"/>
      <c r="H761"/>
      <c r="I761"/>
      <c r="J761"/>
      <c r="K761"/>
      <c r="L761"/>
    </row>
    <row r="762" spans="7:12">
      <c r="G762" s="33"/>
      <c r="H762"/>
      <c r="I762"/>
      <c r="J762"/>
      <c r="K762"/>
      <c r="L762"/>
    </row>
    <row r="763" spans="7:12">
      <c r="G763" s="33"/>
      <c r="H763"/>
      <c r="I763"/>
      <c r="J763"/>
      <c r="K763"/>
      <c r="L763"/>
    </row>
    <row r="764" spans="7:12">
      <c r="G764" s="33"/>
      <c r="H764"/>
      <c r="I764"/>
      <c r="J764"/>
      <c r="K764"/>
      <c r="L764"/>
    </row>
    <row r="765" spans="7:12">
      <c r="G765" s="33"/>
      <c r="H765"/>
      <c r="I765"/>
      <c r="J765"/>
      <c r="K765"/>
      <c r="L765"/>
    </row>
    <row r="766" spans="7:12">
      <c r="G766" s="33"/>
      <c r="H766"/>
      <c r="I766"/>
      <c r="J766"/>
      <c r="K766"/>
      <c r="L766"/>
    </row>
    <row r="767" spans="7:12">
      <c r="G767" s="33"/>
      <c r="H767"/>
      <c r="I767"/>
      <c r="J767"/>
      <c r="K767"/>
      <c r="L767"/>
    </row>
    <row r="768" spans="7:12">
      <c r="G768" s="33"/>
      <c r="H768"/>
      <c r="I768"/>
      <c r="J768"/>
      <c r="K768"/>
      <c r="L768"/>
    </row>
    <row r="769" spans="7:12">
      <c r="G769" s="33"/>
      <c r="H769"/>
      <c r="I769"/>
      <c r="J769"/>
      <c r="K769"/>
      <c r="L769"/>
    </row>
    <row r="770" spans="7:12">
      <c r="G770" s="33"/>
      <c r="H770"/>
      <c r="I770"/>
      <c r="J770"/>
      <c r="K770"/>
      <c r="L770"/>
    </row>
    <row r="771" spans="7:12">
      <c r="G771" s="33"/>
      <c r="H771"/>
      <c r="I771"/>
      <c r="J771"/>
      <c r="K771"/>
      <c r="L771"/>
    </row>
    <row r="772" spans="7:12">
      <c r="G772" s="33"/>
      <c r="H772"/>
      <c r="I772"/>
      <c r="J772"/>
      <c r="K772"/>
      <c r="L772"/>
    </row>
    <row r="773" spans="7:12">
      <c r="G773" s="33"/>
      <c r="H773"/>
      <c r="I773"/>
      <c r="J773"/>
      <c r="K773"/>
      <c r="L773"/>
    </row>
    <row r="774" spans="7:12">
      <c r="G774" s="33"/>
      <c r="H774"/>
      <c r="I774"/>
      <c r="J774"/>
      <c r="K774"/>
      <c r="L774"/>
    </row>
    <row r="775" spans="7:12">
      <c r="G775" s="33"/>
      <c r="H775"/>
      <c r="I775"/>
      <c r="J775"/>
      <c r="K775"/>
      <c r="L775"/>
    </row>
    <row r="776" spans="7:12">
      <c r="G776" s="33"/>
      <c r="H776"/>
      <c r="I776"/>
      <c r="J776"/>
      <c r="K776"/>
      <c r="L776"/>
    </row>
    <row r="777" spans="7:12">
      <c r="G777" s="33"/>
      <c r="H777"/>
      <c r="I777"/>
      <c r="J777"/>
      <c r="K777"/>
      <c r="L777"/>
    </row>
    <row r="778" spans="7:12">
      <c r="G778" s="33"/>
      <c r="H778"/>
      <c r="I778"/>
      <c r="J778"/>
      <c r="K778"/>
      <c r="L778"/>
    </row>
    <row r="779" spans="7:12">
      <c r="G779" s="33"/>
      <c r="H779"/>
      <c r="I779"/>
      <c r="J779"/>
      <c r="K779"/>
      <c r="L779"/>
    </row>
    <row r="780" spans="7:12">
      <c r="G780" s="33"/>
      <c r="H780"/>
      <c r="I780"/>
      <c r="J780"/>
      <c r="K780"/>
      <c r="L780"/>
    </row>
    <row r="781" spans="7:12">
      <c r="G781" s="33"/>
      <c r="H781"/>
      <c r="I781"/>
      <c r="J781"/>
      <c r="K781"/>
      <c r="L781"/>
    </row>
    <row r="782" spans="7:12">
      <c r="G782" s="33"/>
      <c r="H782"/>
      <c r="I782"/>
      <c r="J782"/>
      <c r="K782"/>
      <c r="L782"/>
    </row>
    <row r="783" spans="7:12">
      <c r="G783" s="33"/>
      <c r="H783"/>
      <c r="I783"/>
      <c r="J783"/>
      <c r="K783"/>
      <c r="L783"/>
    </row>
    <row r="784" spans="7:12">
      <c r="G784" s="33"/>
      <c r="H784"/>
      <c r="I784"/>
      <c r="J784"/>
      <c r="K784"/>
      <c r="L784"/>
    </row>
    <row r="785" spans="7:12">
      <c r="G785" s="33"/>
      <c r="H785"/>
      <c r="I785"/>
      <c r="J785"/>
      <c r="K785"/>
      <c r="L785"/>
    </row>
    <row r="786" spans="7:12">
      <c r="G786" s="33"/>
      <c r="H786"/>
      <c r="I786"/>
      <c r="J786"/>
      <c r="K786"/>
      <c r="L786"/>
    </row>
    <row r="787" spans="7:12">
      <c r="G787" s="33"/>
      <c r="H787"/>
      <c r="I787"/>
      <c r="J787"/>
      <c r="K787"/>
      <c r="L787"/>
    </row>
    <row r="788" spans="7:12">
      <c r="G788" s="33"/>
      <c r="H788"/>
      <c r="I788"/>
      <c r="J788"/>
      <c r="K788"/>
      <c r="L788"/>
    </row>
    <row r="789" spans="7:12">
      <c r="G789" s="33"/>
      <c r="H789"/>
      <c r="I789"/>
      <c r="J789"/>
      <c r="K789"/>
      <c r="L789"/>
    </row>
    <row r="790" spans="7:12">
      <c r="G790" s="33"/>
      <c r="H790"/>
      <c r="I790"/>
      <c r="J790"/>
      <c r="K790"/>
      <c r="L790"/>
    </row>
    <row r="791" spans="7:12">
      <c r="G791" s="33"/>
      <c r="H791"/>
      <c r="I791"/>
      <c r="J791"/>
      <c r="K791"/>
      <c r="L791"/>
    </row>
    <row r="792" spans="7:12">
      <c r="G792" s="33"/>
      <c r="H792"/>
      <c r="I792"/>
      <c r="J792"/>
      <c r="K792"/>
      <c r="L792"/>
    </row>
    <row r="793" spans="7:12">
      <c r="G793" s="33"/>
      <c r="H793"/>
      <c r="I793"/>
      <c r="J793"/>
      <c r="K793"/>
      <c r="L793"/>
    </row>
    <row r="794" spans="7:12">
      <c r="G794" s="33"/>
      <c r="H794"/>
      <c r="I794"/>
      <c r="J794"/>
      <c r="K794"/>
      <c r="L794"/>
    </row>
    <row r="795" spans="7:12">
      <c r="G795" s="33"/>
      <c r="H795"/>
      <c r="I795"/>
      <c r="J795"/>
      <c r="K795"/>
      <c r="L795"/>
    </row>
    <row r="796" spans="7:12">
      <c r="G796" s="33"/>
      <c r="H796"/>
      <c r="I796"/>
      <c r="J796"/>
      <c r="K796"/>
      <c r="L796"/>
    </row>
    <row r="797" spans="7:12">
      <c r="G797" s="33"/>
      <c r="H797"/>
      <c r="I797"/>
      <c r="J797"/>
      <c r="K797"/>
      <c r="L797"/>
    </row>
    <row r="798" spans="7:12">
      <c r="G798" s="33"/>
      <c r="H798"/>
      <c r="I798"/>
      <c r="J798"/>
      <c r="K798"/>
      <c r="L798"/>
    </row>
    <row r="799" spans="7:12">
      <c r="G799" s="33"/>
      <c r="H799"/>
      <c r="I799"/>
      <c r="J799"/>
      <c r="K799"/>
      <c r="L799"/>
    </row>
    <row r="800" spans="7:12">
      <c r="G800" s="33"/>
      <c r="H800"/>
      <c r="I800"/>
      <c r="J800"/>
      <c r="K800"/>
      <c r="L800"/>
    </row>
    <row r="801" spans="7:12">
      <c r="G801" s="33"/>
      <c r="H801"/>
      <c r="I801"/>
      <c r="J801"/>
      <c r="K801"/>
      <c r="L801"/>
    </row>
    <row r="802" spans="7:12">
      <c r="G802" s="33"/>
      <c r="H802"/>
      <c r="I802"/>
      <c r="J802"/>
      <c r="K802"/>
      <c r="L802"/>
    </row>
    <row r="803" spans="7:12">
      <c r="G803" s="33"/>
      <c r="H803"/>
      <c r="I803"/>
      <c r="J803"/>
      <c r="K803"/>
      <c r="L803"/>
    </row>
    <row r="804" spans="7:12">
      <c r="G804" s="33"/>
      <c r="H804"/>
      <c r="I804"/>
      <c r="J804"/>
      <c r="K804"/>
      <c r="L804"/>
    </row>
    <row r="805" spans="7:12">
      <c r="G805" s="33"/>
      <c r="H805"/>
      <c r="I805"/>
      <c r="J805"/>
      <c r="K805"/>
      <c r="L805"/>
    </row>
    <row r="806" spans="7:12">
      <c r="G806" s="33"/>
      <c r="H806"/>
      <c r="I806"/>
      <c r="J806"/>
      <c r="K806"/>
      <c r="L806"/>
    </row>
    <row r="807" spans="7:12">
      <c r="G807" s="33"/>
      <c r="H807"/>
      <c r="I807"/>
      <c r="J807"/>
      <c r="K807"/>
      <c r="L807"/>
    </row>
    <row r="808" spans="7:12">
      <c r="G808" s="33"/>
      <c r="H808"/>
      <c r="I808"/>
      <c r="J808"/>
      <c r="K808"/>
      <c r="L808"/>
    </row>
    <row r="809" spans="7:12">
      <c r="G809" s="33"/>
      <c r="H809"/>
      <c r="I809"/>
      <c r="J809"/>
      <c r="K809"/>
      <c r="L809"/>
    </row>
    <row r="810" spans="7:12">
      <c r="G810" s="33"/>
      <c r="H810"/>
      <c r="I810"/>
      <c r="J810"/>
      <c r="K810"/>
      <c r="L810"/>
    </row>
    <row r="811" spans="7:12">
      <c r="G811" s="33"/>
      <c r="H811"/>
      <c r="I811"/>
      <c r="J811"/>
      <c r="K811"/>
      <c r="L811"/>
    </row>
    <row r="812" spans="7:12">
      <c r="G812" s="33"/>
      <c r="H812"/>
      <c r="I812"/>
      <c r="J812"/>
      <c r="K812"/>
      <c r="L812"/>
    </row>
    <row r="813" spans="7:12">
      <c r="G813" s="33"/>
      <c r="H813"/>
      <c r="I813"/>
      <c r="J813"/>
      <c r="K813"/>
      <c r="L813"/>
    </row>
    <row r="814" spans="7:12">
      <c r="G814" s="33"/>
      <c r="H814"/>
      <c r="I814"/>
      <c r="J814"/>
      <c r="K814"/>
      <c r="L814"/>
    </row>
    <row r="815" spans="7:12">
      <c r="G815" s="33"/>
      <c r="H815"/>
      <c r="I815"/>
      <c r="J815"/>
      <c r="K815"/>
      <c r="L815"/>
    </row>
    <row r="816" spans="7:12">
      <c r="G816" s="33"/>
      <c r="H816"/>
      <c r="I816"/>
      <c r="J816"/>
      <c r="K816"/>
      <c r="L816"/>
    </row>
    <row r="817" spans="7:12">
      <c r="G817" s="33"/>
      <c r="H817"/>
      <c r="I817"/>
      <c r="J817"/>
      <c r="K817"/>
      <c r="L817"/>
    </row>
    <row r="818" spans="7:12">
      <c r="G818" s="33"/>
      <c r="H818"/>
      <c r="I818"/>
      <c r="J818"/>
      <c r="K818"/>
      <c r="L818"/>
    </row>
    <row r="819" spans="7:12">
      <c r="G819" s="33"/>
      <c r="H819"/>
      <c r="I819"/>
      <c r="J819"/>
      <c r="K819"/>
      <c r="L819"/>
    </row>
    <row r="820" spans="7:12">
      <c r="G820" s="33"/>
      <c r="H820"/>
      <c r="I820"/>
      <c r="J820"/>
      <c r="K820"/>
      <c r="L820"/>
    </row>
    <row r="821" spans="7:12">
      <c r="G821" s="33"/>
      <c r="H821"/>
      <c r="I821"/>
      <c r="J821"/>
      <c r="K821"/>
      <c r="L821"/>
    </row>
    <row r="822" spans="7:12">
      <c r="G822" s="33"/>
      <c r="H822"/>
      <c r="I822"/>
      <c r="J822"/>
      <c r="K822"/>
      <c r="L822"/>
    </row>
    <row r="823" spans="7:12">
      <c r="G823" s="33"/>
      <c r="H823"/>
      <c r="I823"/>
      <c r="J823"/>
      <c r="K823"/>
      <c r="L823"/>
    </row>
    <row r="824" spans="7:12">
      <c r="G824" s="33"/>
      <c r="H824"/>
      <c r="I824"/>
      <c r="J824"/>
      <c r="K824"/>
      <c r="L824"/>
    </row>
    <row r="825" spans="7:12">
      <c r="G825" s="33"/>
      <c r="H825"/>
      <c r="I825"/>
      <c r="J825"/>
      <c r="K825"/>
      <c r="L825"/>
    </row>
    <row r="826" spans="7:12">
      <c r="G826" s="33"/>
      <c r="H826"/>
      <c r="I826"/>
      <c r="J826"/>
      <c r="K826"/>
      <c r="L826"/>
    </row>
    <row r="827" spans="7:12">
      <c r="G827" s="33"/>
      <c r="H827"/>
      <c r="I827"/>
      <c r="J827"/>
      <c r="K827"/>
      <c r="L827"/>
    </row>
    <row r="828" spans="7:12">
      <c r="G828" s="33"/>
      <c r="H828"/>
      <c r="I828"/>
      <c r="J828"/>
      <c r="K828"/>
      <c r="L828"/>
    </row>
    <row r="829" spans="7:12">
      <c r="G829" s="33"/>
      <c r="H829"/>
      <c r="I829"/>
      <c r="J829"/>
      <c r="K829"/>
      <c r="L829"/>
    </row>
    <row r="830" spans="7:12">
      <c r="G830" s="33"/>
      <c r="H830"/>
      <c r="I830"/>
      <c r="J830"/>
      <c r="K830"/>
      <c r="L830"/>
    </row>
    <row r="831" spans="7:12">
      <c r="G831" s="33"/>
      <c r="H831"/>
      <c r="I831"/>
      <c r="J831"/>
      <c r="K831"/>
      <c r="L831"/>
    </row>
    <row r="832" spans="7:12">
      <c r="G832" s="33"/>
      <c r="H832"/>
      <c r="I832"/>
      <c r="J832"/>
      <c r="K832"/>
      <c r="L832"/>
    </row>
    <row r="833" spans="7:12">
      <c r="G833" s="33"/>
      <c r="H833"/>
      <c r="I833"/>
      <c r="J833"/>
      <c r="K833"/>
      <c r="L833"/>
    </row>
    <row r="834" spans="7:12">
      <c r="G834" s="33"/>
      <c r="H834"/>
      <c r="I834"/>
      <c r="J834"/>
      <c r="K834"/>
      <c r="L834"/>
    </row>
    <row r="835" spans="7:12">
      <c r="G835" s="33"/>
      <c r="H835"/>
      <c r="I835"/>
      <c r="J835"/>
      <c r="K835"/>
      <c r="L835"/>
    </row>
    <row r="836" spans="7:12">
      <c r="G836" s="33"/>
      <c r="H836"/>
      <c r="I836"/>
      <c r="J836"/>
      <c r="K836"/>
      <c r="L836"/>
    </row>
    <row r="837" spans="7:12">
      <c r="G837" s="33"/>
      <c r="H837"/>
      <c r="I837"/>
      <c r="J837"/>
      <c r="K837"/>
      <c r="L837"/>
    </row>
    <row r="838" spans="7:12">
      <c r="G838" s="33"/>
      <c r="H838"/>
      <c r="I838"/>
      <c r="J838"/>
      <c r="K838"/>
      <c r="L838"/>
    </row>
    <row r="839" spans="7:12">
      <c r="G839" s="33"/>
      <c r="H839"/>
      <c r="I839"/>
      <c r="J839"/>
      <c r="K839"/>
      <c r="L839"/>
    </row>
    <row r="840" spans="7:12">
      <c r="G840" s="33"/>
      <c r="H840"/>
      <c r="I840"/>
      <c r="J840"/>
      <c r="K840"/>
      <c r="L840"/>
    </row>
    <row r="841" spans="7:12">
      <c r="G841" s="33"/>
      <c r="H841"/>
      <c r="I841"/>
      <c r="J841"/>
      <c r="K841"/>
      <c r="L841"/>
    </row>
    <row r="842" spans="7:12">
      <c r="G842" s="33"/>
      <c r="H842"/>
      <c r="I842"/>
      <c r="J842"/>
      <c r="K842"/>
      <c r="L842"/>
    </row>
    <row r="843" spans="7:12">
      <c r="G843" s="33"/>
      <c r="H843"/>
      <c r="I843"/>
      <c r="J843"/>
      <c r="K843"/>
      <c r="L843"/>
    </row>
    <row r="844" spans="7:12">
      <c r="G844" s="33"/>
      <c r="H844"/>
      <c r="I844"/>
      <c r="J844"/>
      <c r="K844"/>
      <c r="L844"/>
    </row>
    <row r="845" spans="7:12">
      <c r="G845" s="33"/>
      <c r="H845"/>
      <c r="I845"/>
      <c r="J845"/>
      <c r="K845"/>
      <c r="L845"/>
    </row>
    <row r="846" spans="7:12">
      <c r="G846" s="33"/>
      <c r="H846"/>
      <c r="I846"/>
      <c r="J846"/>
      <c r="K846"/>
      <c r="L846"/>
    </row>
    <row r="847" spans="7:12">
      <c r="G847" s="33"/>
      <c r="H847"/>
      <c r="I847"/>
      <c r="J847"/>
      <c r="K847"/>
      <c r="L847"/>
    </row>
    <row r="848" spans="7:12">
      <c r="G848" s="33"/>
      <c r="H848"/>
      <c r="I848"/>
      <c r="J848"/>
      <c r="K848"/>
      <c r="L848"/>
    </row>
    <row r="849" spans="7:12">
      <c r="G849" s="33"/>
      <c r="H849"/>
      <c r="I849"/>
      <c r="J849"/>
      <c r="K849"/>
      <c r="L849"/>
    </row>
    <row r="850" spans="7:12">
      <c r="G850" s="33"/>
      <c r="H850"/>
      <c r="I850"/>
      <c r="J850"/>
      <c r="K850"/>
      <c r="L850"/>
    </row>
    <row r="851" spans="7:12">
      <c r="G851" s="33"/>
      <c r="H851"/>
      <c r="I851"/>
      <c r="J851"/>
      <c r="K851"/>
      <c r="L851"/>
    </row>
    <row r="852" spans="7:12">
      <c r="G852" s="33"/>
      <c r="H852"/>
      <c r="I852"/>
      <c r="J852"/>
      <c r="K852"/>
      <c r="L852"/>
    </row>
    <row r="853" spans="7:12">
      <c r="G853" s="33"/>
      <c r="H853"/>
      <c r="I853"/>
      <c r="J853"/>
      <c r="K853"/>
      <c r="L853"/>
    </row>
    <row r="854" spans="7:12">
      <c r="G854" s="33"/>
      <c r="H854"/>
      <c r="I854"/>
      <c r="J854"/>
      <c r="K854"/>
      <c r="L854"/>
    </row>
    <row r="855" spans="7:12">
      <c r="G855" s="33"/>
      <c r="H855"/>
      <c r="I855"/>
      <c r="J855"/>
      <c r="K855"/>
      <c r="L855"/>
    </row>
    <row r="856" spans="7:12">
      <c r="G856" s="33"/>
      <c r="H856"/>
      <c r="I856"/>
      <c r="J856"/>
      <c r="K856"/>
      <c r="L856"/>
    </row>
    <row r="857" spans="7:12">
      <c r="G857" s="33"/>
      <c r="H857"/>
      <c r="I857"/>
      <c r="J857"/>
      <c r="K857"/>
      <c r="L857"/>
    </row>
    <row r="858" spans="7:12">
      <c r="G858" s="33"/>
      <c r="H858"/>
      <c r="I858"/>
      <c r="J858"/>
      <c r="K858"/>
      <c r="L858"/>
    </row>
    <row r="859" spans="7:12">
      <c r="G859" s="33"/>
      <c r="H859"/>
      <c r="I859"/>
      <c r="J859"/>
      <c r="K859"/>
      <c r="L859"/>
    </row>
    <row r="860" spans="7:12">
      <c r="G860" s="33"/>
      <c r="H860"/>
      <c r="I860"/>
      <c r="J860"/>
      <c r="K860"/>
      <c r="L860"/>
    </row>
    <row r="861" spans="7:12">
      <c r="G861" s="33"/>
      <c r="H861"/>
      <c r="I861"/>
      <c r="J861"/>
      <c r="K861"/>
      <c r="L861"/>
    </row>
    <row r="862" spans="7:12">
      <c r="G862" s="33"/>
      <c r="H862"/>
      <c r="I862"/>
      <c r="J862"/>
      <c r="K862"/>
      <c r="L862"/>
    </row>
    <row r="863" spans="7:12">
      <c r="G863" s="33"/>
      <c r="H863"/>
      <c r="I863"/>
      <c r="J863"/>
      <c r="K863"/>
      <c r="L863"/>
    </row>
    <row r="864" spans="7:12">
      <c r="G864" s="33"/>
      <c r="H864"/>
      <c r="I864"/>
      <c r="J864"/>
      <c r="K864"/>
      <c r="L864"/>
    </row>
    <row r="865" spans="7:12">
      <c r="G865" s="33"/>
      <c r="H865"/>
      <c r="I865"/>
      <c r="J865"/>
      <c r="K865"/>
      <c r="L865"/>
    </row>
    <row r="866" spans="7:12">
      <c r="G866" s="33"/>
      <c r="H866"/>
      <c r="I866"/>
      <c r="J866"/>
      <c r="K866"/>
      <c r="L866"/>
    </row>
    <row r="867" spans="7:12">
      <c r="G867" s="33"/>
      <c r="H867"/>
      <c r="I867"/>
      <c r="J867"/>
      <c r="K867"/>
      <c r="L867"/>
    </row>
    <row r="868" spans="7:12">
      <c r="G868" s="33"/>
      <c r="H868"/>
      <c r="I868"/>
      <c r="J868"/>
      <c r="K868"/>
      <c r="L868"/>
    </row>
    <row r="869" spans="7:12">
      <c r="G869" s="33"/>
      <c r="H869"/>
      <c r="I869"/>
      <c r="J869"/>
      <c r="K869"/>
      <c r="L869"/>
    </row>
    <row r="870" spans="7:12">
      <c r="G870" s="33"/>
      <c r="H870"/>
      <c r="I870"/>
      <c r="J870"/>
      <c r="K870"/>
      <c r="L870"/>
    </row>
    <row r="871" spans="7:12">
      <c r="G871" s="33"/>
      <c r="H871"/>
      <c r="I871"/>
      <c r="J871"/>
      <c r="K871"/>
      <c r="L871"/>
    </row>
    <row r="872" spans="7:12">
      <c r="G872" s="33"/>
      <c r="H872"/>
      <c r="I872"/>
      <c r="J872"/>
      <c r="K872"/>
      <c r="L872"/>
    </row>
    <row r="873" spans="7:12">
      <c r="G873" s="33"/>
      <c r="H873"/>
      <c r="I873"/>
      <c r="J873"/>
      <c r="K873"/>
      <c r="L873"/>
    </row>
    <row r="874" spans="7:12">
      <c r="G874" s="33"/>
      <c r="H874"/>
      <c r="I874"/>
      <c r="J874"/>
      <c r="K874"/>
      <c r="L874"/>
    </row>
    <row r="875" spans="7:12">
      <c r="G875" s="33"/>
      <c r="H875"/>
      <c r="I875"/>
      <c r="J875"/>
      <c r="K875"/>
      <c r="L875"/>
    </row>
    <row r="876" spans="7:12">
      <c r="G876" s="33"/>
      <c r="H876"/>
      <c r="I876"/>
      <c r="J876"/>
      <c r="K876"/>
      <c r="L876"/>
    </row>
    <row r="877" spans="7:12">
      <c r="G877" s="33"/>
      <c r="H877"/>
      <c r="I877"/>
      <c r="J877"/>
      <c r="K877"/>
      <c r="L877"/>
    </row>
    <row r="878" spans="7:12">
      <c r="G878" s="33"/>
      <c r="H878"/>
      <c r="I878"/>
      <c r="J878"/>
      <c r="K878"/>
      <c r="L878"/>
    </row>
    <row r="879" spans="7:12">
      <c r="G879" s="33"/>
      <c r="H879"/>
      <c r="I879"/>
      <c r="J879"/>
      <c r="K879"/>
      <c r="L879"/>
    </row>
    <row r="880" spans="7:12">
      <c r="G880" s="33"/>
      <c r="H880"/>
      <c r="I880"/>
      <c r="J880"/>
      <c r="K880"/>
      <c r="L880"/>
    </row>
    <row r="881" spans="7:12">
      <c r="G881" s="33"/>
      <c r="H881"/>
      <c r="I881"/>
      <c r="J881"/>
      <c r="K881"/>
      <c r="L881"/>
    </row>
    <row r="882" spans="7:12">
      <c r="G882" s="33"/>
      <c r="H882"/>
      <c r="I882"/>
      <c r="J882"/>
      <c r="K882"/>
      <c r="L882"/>
    </row>
    <row r="883" spans="7:12">
      <c r="G883" s="33"/>
      <c r="H883"/>
      <c r="I883"/>
      <c r="J883"/>
      <c r="K883"/>
      <c r="L883"/>
    </row>
    <row r="884" spans="7:12">
      <c r="G884" s="33"/>
      <c r="H884"/>
      <c r="I884"/>
      <c r="J884"/>
      <c r="K884"/>
      <c r="L884"/>
    </row>
    <row r="885" spans="7:12">
      <c r="G885" s="33"/>
      <c r="H885"/>
      <c r="I885"/>
      <c r="J885"/>
      <c r="K885"/>
      <c r="L885"/>
    </row>
    <row r="886" spans="7:12">
      <c r="G886" s="33"/>
      <c r="H886"/>
      <c r="I886"/>
      <c r="J886"/>
      <c r="K886"/>
      <c r="L886"/>
    </row>
    <row r="887" spans="7:12">
      <c r="G887" s="33"/>
      <c r="H887"/>
      <c r="I887"/>
      <c r="J887"/>
      <c r="K887"/>
      <c r="L887"/>
    </row>
    <row r="888" spans="7:12">
      <c r="G888" s="33"/>
      <c r="H888"/>
      <c r="I888"/>
      <c r="J888"/>
      <c r="K888"/>
      <c r="L888"/>
    </row>
    <row r="889" spans="7:12">
      <c r="G889" s="33"/>
      <c r="H889"/>
      <c r="I889"/>
      <c r="J889"/>
      <c r="K889"/>
      <c r="L889"/>
    </row>
    <row r="890" spans="7:12">
      <c r="G890" s="33"/>
      <c r="H890"/>
      <c r="I890"/>
      <c r="J890"/>
      <c r="K890"/>
      <c r="L890"/>
    </row>
    <row r="891" spans="7:12">
      <c r="G891" s="33"/>
      <c r="H891"/>
      <c r="I891"/>
      <c r="J891"/>
      <c r="K891"/>
      <c r="L891"/>
    </row>
    <row r="892" spans="7:12">
      <c r="G892" s="33"/>
      <c r="H892"/>
      <c r="I892"/>
      <c r="J892"/>
      <c r="K892"/>
      <c r="L892"/>
    </row>
    <row r="893" spans="7:12">
      <c r="G893" s="33"/>
      <c r="H893"/>
      <c r="I893"/>
      <c r="J893"/>
      <c r="K893"/>
      <c r="L893"/>
    </row>
    <row r="894" spans="7:12">
      <c r="G894" s="33"/>
      <c r="H894"/>
      <c r="I894"/>
      <c r="J894"/>
      <c r="K894"/>
      <c r="L894"/>
    </row>
    <row r="895" spans="7:12">
      <c r="G895" s="33"/>
      <c r="H895"/>
      <c r="I895"/>
      <c r="J895"/>
      <c r="K895"/>
      <c r="L895"/>
    </row>
    <row r="896" spans="7:12">
      <c r="G896" s="33"/>
      <c r="H896"/>
      <c r="I896"/>
      <c r="J896"/>
      <c r="K896"/>
      <c r="L896"/>
    </row>
    <row r="897" spans="7:12">
      <c r="G897" s="33"/>
      <c r="H897"/>
      <c r="I897"/>
      <c r="J897"/>
      <c r="K897"/>
      <c r="L897"/>
    </row>
    <row r="898" spans="7:12">
      <c r="G898" s="33"/>
      <c r="H898"/>
      <c r="I898"/>
      <c r="J898"/>
      <c r="K898"/>
      <c r="L898"/>
    </row>
    <row r="899" spans="7:12">
      <c r="G899" s="33"/>
      <c r="H899"/>
      <c r="I899"/>
      <c r="J899"/>
      <c r="K899"/>
      <c r="L899"/>
    </row>
    <row r="900" spans="7:12">
      <c r="G900" s="33"/>
      <c r="H900"/>
      <c r="I900"/>
      <c r="J900"/>
      <c r="K900"/>
      <c r="L900"/>
    </row>
    <row r="901" spans="7:12">
      <c r="G901" s="33"/>
      <c r="H901"/>
      <c r="I901"/>
      <c r="J901"/>
      <c r="K901"/>
      <c r="L901"/>
    </row>
    <row r="902" spans="7:12">
      <c r="G902" s="33"/>
      <c r="H902"/>
      <c r="I902"/>
      <c r="J902"/>
      <c r="K902"/>
      <c r="L902"/>
    </row>
    <row r="903" spans="7:12">
      <c r="G903" s="33"/>
      <c r="H903"/>
      <c r="I903"/>
      <c r="J903"/>
      <c r="K903"/>
      <c r="L903"/>
    </row>
    <row r="904" spans="7:12">
      <c r="G904" s="33"/>
      <c r="H904"/>
      <c r="I904"/>
      <c r="J904"/>
      <c r="K904"/>
      <c r="L904"/>
    </row>
    <row r="905" spans="7:12">
      <c r="G905" s="33"/>
      <c r="H905"/>
      <c r="I905"/>
      <c r="J905"/>
      <c r="K905"/>
      <c r="L905"/>
    </row>
    <row r="906" spans="7:12">
      <c r="G906" s="33"/>
      <c r="H906"/>
      <c r="I906"/>
      <c r="J906"/>
      <c r="K906"/>
      <c r="L906"/>
    </row>
    <row r="907" spans="7:12">
      <c r="G907" s="33"/>
      <c r="H907"/>
      <c r="I907"/>
      <c r="J907"/>
      <c r="K907"/>
      <c r="L907"/>
    </row>
    <row r="908" spans="7:12">
      <c r="G908" s="33"/>
      <c r="H908"/>
      <c r="I908"/>
      <c r="J908"/>
      <c r="K908"/>
      <c r="L908"/>
    </row>
    <row r="909" spans="7:12">
      <c r="G909" s="33"/>
      <c r="H909"/>
      <c r="I909"/>
      <c r="J909"/>
      <c r="K909"/>
      <c r="L909"/>
    </row>
    <row r="910" spans="7:12">
      <c r="G910" s="33"/>
      <c r="H910"/>
      <c r="I910"/>
      <c r="J910"/>
      <c r="K910"/>
      <c r="L910"/>
    </row>
    <row r="911" spans="7:12">
      <c r="G911" s="33"/>
      <c r="H911"/>
      <c r="I911"/>
      <c r="J911"/>
      <c r="K911"/>
      <c r="L911"/>
    </row>
    <row r="912" spans="7:12">
      <c r="G912" s="33"/>
      <c r="H912"/>
      <c r="I912"/>
      <c r="J912"/>
      <c r="K912"/>
      <c r="L912"/>
    </row>
    <row r="913" spans="7:12">
      <c r="G913" s="33"/>
      <c r="H913"/>
      <c r="I913"/>
      <c r="J913"/>
      <c r="K913"/>
      <c r="L913"/>
    </row>
    <row r="914" spans="7:12">
      <c r="G914" s="33"/>
      <c r="H914"/>
      <c r="I914"/>
      <c r="J914"/>
      <c r="K914"/>
      <c r="L914"/>
    </row>
    <row r="915" spans="7:12">
      <c r="G915" s="33"/>
      <c r="H915"/>
      <c r="I915"/>
      <c r="J915"/>
      <c r="K915"/>
      <c r="L915"/>
    </row>
    <row r="916" spans="7:12">
      <c r="G916" s="33"/>
      <c r="H916"/>
      <c r="I916"/>
      <c r="J916"/>
      <c r="K916"/>
      <c r="L916"/>
    </row>
    <row r="917" spans="7:12">
      <c r="G917" s="33"/>
      <c r="H917"/>
      <c r="I917"/>
      <c r="J917"/>
      <c r="K917"/>
      <c r="L917"/>
    </row>
    <row r="918" spans="7:12">
      <c r="G918" s="33"/>
      <c r="H918"/>
      <c r="I918"/>
      <c r="J918"/>
      <c r="K918"/>
      <c r="L918"/>
    </row>
    <row r="919" spans="7:12">
      <c r="G919" s="33"/>
      <c r="H919"/>
      <c r="I919"/>
      <c r="J919"/>
      <c r="K919"/>
      <c r="L919"/>
    </row>
    <row r="920" spans="7:12">
      <c r="G920" s="33"/>
      <c r="H920"/>
      <c r="I920"/>
      <c r="J920"/>
      <c r="K920"/>
      <c r="L920"/>
    </row>
    <row r="921" spans="7:12">
      <c r="G921" s="33"/>
      <c r="H921"/>
      <c r="I921"/>
      <c r="J921"/>
      <c r="K921"/>
      <c r="L921"/>
    </row>
    <row r="922" spans="7:12">
      <c r="G922" s="33"/>
      <c r="H922"/>
      <c r="I922"/>
      <c r="J922"/>
      <c r="K922"/>
      <c r="L922"/>
    </row>
    <row r="923" spans="7:12">
      <c r="G923" s="33"/>
      <c r="H923"/>
      <c r="I923"/>
      <c r="J923"/>
      <c r="K923"/>
      <c r="L923"/>
    </row>
    <row r="924" spans="7:12">
      <c r="G924" s="33"/>
      <c r="H924"/>
      <c r="I924"/>
      <c r="J924"/>
      <c r="K924"/>
      <c r="L924"/>
    </row>
    <row r="925" spans="7:12">
      <c r="G925" s="33"/>
      <c r="H925"/>
      <c r="I925"/>
      <c r="J925"/>
      <c r="K925"/>
      <c r="L925"/>
    </row>
    <row r="926" spans="7:12">
      <c r="G926" s="33"/>
      <c r="H926"/>
      <c r="I926"/>
      <c r="J926"/>
      <c r="K926"/>
      <c r="L926"/>
    </row>
    <row r="927" spans="7:12">
      <c r="G927" s="33"/>
      <c r="H927"/>
      <c r="I927"/>
      <c r="J927"/>
      <c r="K927"/>
      <c r="L927"/>
    </row>
  </sheetData>
  <mergeCells count="8">
    <mergeCell ref="B15:E21"/>
    <mergeCell ref="O11:O12"/>
    <mergeCell ref="O5:O10"/>
    <mergeCell ref="Q3:T3"/>
    <mergeCell ref="B2:N2"/>
    <mergeCell ref="B13:E13"/>
    <mergeCell ref="B5:B10"/>
    <mergeCell ref="B11:B12"/>
  </mergeCells>
  <pageMargins left="0.70866141732283472" right="0.70866141732283472" top="0.74803149606299213" bottom="0.74803149606299213" header="0.31496062992125984" footer="0.31496062992125984"/>
  <pageSetup paperSize="5" scale="7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132FA-15E9-47F3-95B2-315F8F0A68D2}">
  <dimension ref="B3:C6"/>
  <sheetViews>
    <sheetView topLeftCell="B1" workbookViewId="0">
      <selection activeCell="F6" sqref="F6"/>
    </sheetView>
  </sheetViews>
  <sheetFormatPr defaultColWidth="11.42578125" defaultRowHeight="15"/>
  <cols>
    <col min="2" max="2" width="10.5703125" customWidth="1"/>
    <col min="3" max="3" width="45.85546875" customWidth="1"/>
  </cols>
  <sheetData>
    <row r="3" spans="2:3">
      <c r="B3" s="81" t="s">
        <v>4</v>
      </c>
      <c r="C3" s="81" t="s">
        <v>43</v>
      </c>
    </row>
    <row r="4" spans="2:3">
      <c r="B4" s="79" t="s">
        <v>44</v>
      </c>
      <c r="C4" s="77">
        <f>+'ESTUDIO DE MERCADO'!O5</f>
        <v>234096652</v>
      </c>
    </row>
    <row r="5" spans="2:3">
      <c r="B5" s="79" t="s">
        <v>45</v>
      </c>
      <c r="C5" s="77">
        <f>+'ESTUDIO DE MERCADO'!O11</f>
        <v>5830140</v>
      </c>
    </row>
    <row r="6" spans="2:3">
      <c r="B6" s="78" t="s">
        <v>46</v>
      </c>
      <c r="C6" s="80">
        <f>SUM(C4:C5)</f>
        <v>239926792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7B448-5346-4969-AEF1-E35E4CA1370D}">
  <sheetPr>
    <tabColor rgb="FF00B050"/>
  </sheetPr>
  <dimension ref="B2:G24"/>
  <sheetViews>
    <sheetView workbookViewId="0">
      <pane ySplit="6" topLeftCell="A7" activePane="bottomLeft" state="frozen"/>
      <selection pane="bottomLeft" activeCell="D19" sqref="D19:G20"/>
    </sheetView>
  </sheetViews>
  <sheetFormatPr defaultColWidth="9.140625" defaultRowHeight="15"/>
  <cols>
    <col min="4" max="4" width="23.7109375" style="1" customWidth="1"/>
    <col min="5" max="5" width="27.7109375" customWidth="1"/>
    <col min="6" max="6" width="21.5703125" customWidth="1"/>
    <col min="7" max="7" width="14.42578125" style="2" customWidth="1"/>
  </cols>
  <sheetData>
    <row r="2" spans="2:7" ht="20.25" customHeight="1">
      <c r="B2" s="103" t="s">
        <v>47</v>
      </c>
      <c r="C2" s="104"/>
      <c r="D2" s="104"/>
      <c r="E2" s="104"/>
      <c r="F2" s="104"/>
      <c r="G2" s="104"/>
    </row>
    <row r="3" spans="2:7" ht="20.25" customHeight="1">
      <c r="B3" s="103" t="s">
        <v>48</v>
      </c>
      <c r="C3" s="104"/>
      <c r="D3" s="104"/>
      <c r="E3" s="104"/>
      <c r="F3" s="105"/>
      <c r="G3" s="105"/>
    </row>
    <row r="4" spans="2:7" ht="20.25" customHeight="1">
      <c r="B4" s="103" t="s">
        <v>49</v>
      </c>
      <c r="C4" s="104"/>
      <c r="D4" s="104"/>
      <c r="E4" s="104"/>
      <c r="F4" s="104" t="s">
        <v>1</v>
      </c>
      <c r="G4" s="104"/>
    </row>
    <row r="6" spans="2:7" ht="38.25">
      <c r="B6" s="4" t="s">
        <v>50</v>
      </c>
      <c r="C6" s="34" t="s">
        <v>5</v>
      </c>
      <c r="D6" s="5" t="s">
        <v>6</v>
      </c>
      <c r="E6" s="5" t="s">
        <v>7</v>
      </c>
      <c r="F6" s="5" t="s">
        <v>8</v>
      </c>
      <c r="G6" s="5" t="s">
        <v>51</v>
      </c>
    </row>
    <row r="7" spans="2:7" ht="67.5" customHeight="1">
      <c r="B7" s="15"/>
      <c r="C7" s="43">
        <v>1</v>
      </c>
      <c r="D7" s="16" t="s">
        <v>22</v>
      </c>
      <c r="E7" s="17" t="s">
        <v>23</v>
      </c>
      <c r="F7" s="18" t="s">
        <v>24</v>
      </c>
      <c r="G7" s="19">
        <v>30</v>
      </c>
    </row>
    <row r="8" spans="2:7" ht="54" customHeight="1">
      <c r="B8" s="15"/>
      <c r="C8" s="44">
        <v>2</v>
      </c>
      <c r="D8" s="16" t="s">
        <v>52</v>
      </c>
      <c r="E8" s="20" t="s">
        <v>53</v>
      </c>
      <c r="F8" s="18" t="s">
        <v>54</v>
      </c>
      <c r="G8" s="19">
        <v>10</v>
      </c>
    </row>
    <row r="9" spans="2:7" ht="38.25">
      <c r="B9" s="15"/>
      <c r="C9" s="44">
        <v>3</v>
      </c>
      <c r="D9" s="17" t="s">
        <v>55</v>
      </c>
      <c r="E9" s="17" t="s">
        <v>56</v>
      </c>
      <c r="F9" s="18" t="s">
        <v>57</v>
      </c>
      <c r="G9" s="19">
        <v>4</v>
      </c>
    </row>
    <row r="10" spans="2:7" ht="25.5" customHeight="1">
      <c r="B10" s="99"/>
      <c r="C10" s="45">
        <v>4</v>
      </c>
      <c r="D10" s="106" t="s">
        <v>25</v>
      </c>
      <c r="E10" s="17" t="s">
        <v>26</v>
      </c>
      <c r="F10" s="18" t="s">
        <v>24</v>
      </c>
      <c r="G10" s="19">
        <v>2</v>
      </c>
    </row>
    <row r="11" spans="2:7">
      <c r="B11" s="99"/>
      <c r="C11" s="45">
        <v>5</v>
      </c>
      <c r="D11" s="106"/>
      <c r="E11" s="17" t="s">
        <v>27</v>
      </c>
      <c r="F11" s="18" t="s">
        <v>24</v>
      </c>
      <c r="G11" s="19">
        <v>1</v>
      </c>
    </row>
    <row r="12" spans="2:7" ht="38.25">
      <c r="B12" s="15"/>
      <c r="C12" s="45">
        <v>6</v>
      </c>
      <c r="D12" s="17" t="s">
        <v>28</v>
      </c>
      <c r="E12" s="17" t="s">
        <v>29</v>
      </c>
      <c r="F12" s="18" t="s">
        <v>24</v>
      </c>
      <c r="G12" s="19">
        <v>242</v>
      </c>
    </row>
    <row r="13" spans="2:7" ht="42.75" customHeight="1">
      <c r="B13" s="15"/>
      <c r="C13" s="45">
        <v>8</v>
      </c>
      <c r="D13" s="17" t="s">
        <v>30</v>
      </c>
      <c r="E13" s="17" t="s">
        <v>31</v>
      </c>
      <c r="F13" s="18" t="s">
        <v>24</v>
      </c>
      <c r="G13" s="19">
        <v>4</v>
      </c>
    </row>
    <row r="14" spans="2:7" ht="42.75" customHeight="1">
      <c r="B14" s="15"/>
      <c r="C14" s="45">
        <v>9</v>
      </c>
      <c r="D14" s="17" t="s">
        <v>32</v>
      </c>
      <c r="E14" s="17" t="s">
        <v>33</v>
      </c>
      <c r="F14" s="18" t="s">
        <v>34</v>
      </c>
      <c r="G14" s="19">
        <v>1</v>
      </c>
    </row>
    <row r="15" spans="2:7" ht="110.25" customHeight="1">
      <c r="B15" s="99"/>
      <c r="C15" s="46">
        <v>10</v>
      </c>
      <c r="D15" s="107" t="s">
        <v>35</v>
      </c>
      <c r="E15" s="17" t="s">
        <v>36</v>
      </c>
      <c r="F15" s="21" t="s">
        <v>37</v>
      </c>
      <c r="G15" s="18">
        <v>5</v>
      </c>
    </row>
    <row r="16" spans="2:7" ht="30.75" customHeight="1">
      <c r="B16" s="99"/>
      <c r="C16" s="47">
        <v>11</v>
      </c>
      <c r="D16" s="107"/>
      <c r="E16" s="17" t="s">
        <v>58</v>
      </c>
      <c r="F16" s="21" t="s">
        <v>59</v>
      </c>
      <c r="G16" s="18">
        <v>5</v>
      </c>
    </row>
    <row r="17" spans="2:7" ht="92.25" customHeight="1">
      <c r="B17" s="15"/>
      <c r="C17" s="48">
        <v>12</v>
      </c>
      <c r="D17" s="17" t="s">
        <v>38</v>
      </c>
      <c r="E17" s="17" t="s">
        <v>39</v>
      </c>
      <c r="F17" s="21" t="s">
        <v>40</v>
      </c>
      <c r="G17" s="18">
        <v>5</v>
      </c>
    </row>
    <row r="18" spans="2:7" ht="41.25" customHeight="1">
      <c r="B18" s="15"/>
      <c r="C18" s="48">
        <v>13</v>
      </c>
      <c r="D18" s="17" t="s">
        <v>60</v>
      </c>
      <c r="E18" s="17" t="s">
        <v>61</v>
      </c>
      <c r="F18" s="21" t="s">
        <v>62</v>
      </c>
      <c r="G18" s="18">
        <v>2</v>
      </c>
    </row>
    <row r="19" spans="2:7" ht="85.5" customHeight="1">
      <c r="B19" s="99"/>
      <c r="C19" s="49">
        <v>11</v>
      </c>
      <c r="D19" s="100" t="s">
        <v>63</v>
      </c>
      <c r="E19" s="52" t="s">
        <v>64</v>
      </c>
      <c r="F19" s="51" t="s">
        <v>65</v>
      </c>
      <c r="G19" s="53">
        <v>10</v>
      </c>
    </row>
    <row r="20" spans="2:7" ht="90.75" customHeight="1">
      <c r="B20" s="99"/>
      <c r="C20" s="50"/>
      <c r="D20" s="100"/>
      <c r="E20" s="52" t="s">
        <v>66</v>
      </c>
      <c r="F20" s="51" t="s">
        <v>67</v>
      </c>
      <c r="G20" s="53">
        <v>3</v>
      </c>
    </row>
    <row r="21" spans="2:7" ht="63.75" customHeight="1">
      <c r="B21" s="7"/>
      <c r="C21" s="7"/>
      <c r="D21" s="8"/>
      <c r="E21" s="8"/>
      <c r="F21" s="9"/>
      <c r="G21" s="10"/>
    </row>
    <row r="22" spans="2:7" ht="66.75" customHeight="1">
      <c r="B22" s="101" t="s">
        <v>68</v>
      </c>
      <c r="C22" s="102"/>
      <c r="D22" s="102"/>
      <c r="E22" s="102"/>
      <c r="F22" s="102"/>
      <c r="G22" s="102"/>
    </row>
    <row r="24" spans="2:7">
      <c r="B24" s="11" t="s">
        <v>69</v>
      </c>
      <c r="C24" s="42"/>
      <c r="D24" s="12"/>
      <c r="E24" s="13"/>
      <c r="F24" s="103" t="s">
        <v>70</v>
      </c>
      <c r="G24" s="104"/>
    </row>
  </sheetData>
  <mergeCells count="11">
    <mergeCell ref="B19:B20"/>
    <mergeCell ref="D19:D20"/>
    <mergeCell ref="B22:G22"/>
    <mergeCell ref="F24:G24"/>
    <mergeCell ref="B2:G2"/>
    <mergeCell ref="B3:G3"/>
    <mergeCell ref="B4:G4"/>
    <mergeCell ref="B10:B11"/>
    <mergeCell ref="D10:D11"/>
    <mergeCell ref="B15:B16"/>
    <mergeCell ref="D15:D16"/>
  </mergeCells>
  <pageMargins left="0.70866141732283472" right="0.70866141732283472" top="0.74803149606299213" bottom="0.74803149606299213" header="0.31496062992125984" footer="0.31496062992125984"/>
  <pageSetup paperSize="5" scale="70" orientation="portrait" r:id="rId1"/>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Grupo Nacional de Tecnologías de la Información y Comunicaciones (GNTIC)</dc:creator>
  <cp:keywords/>
  <dc:description/>
  <cp:lastModifiedBy>Maireth Patricia Villarreal Arias</cp:lastModifiedBy>
  <cp:revision/>
  <dcterms:created xsi:type="dcterms:W3CDTF">2026-07-15T20:50:44Z</dcterms:created>
  <dcterms:modified xsi:type="dcterms:W3CDTF">2026-09-03T20:58:49Z</dcterms:modified>
  <cp:category/>
  <cp:contentStatus/>
</cp:coreProperties>
</file>