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USER\Downloads\"/>
    </mc:Choice>
  </mc:AlternateContent>
  <bookViews>
    <workbookView xWindow="-120" yWindow="-120" windowWidth="29040" windowHeight="15720"/>
  </bookViews>
  <sheets>
    <sheet name="TECNOLOGÍA" sheetId="1" r:id="rId1"/>
    <sheet name="MOBILIARIO" sheetId="2" state="hidden" r:id="rId2"/>
  </sheets>
  <calcPr calcId="15251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2" i="1" l="1"/>
  <c r="G11" i="1"/>
  <c r="G10" i="1"/>
  <c r="G9" i="1"/>
  <c r="G8" i="1"/>
  <c r="G5" i="1"/>
  <c r="G4" i="1"/>
  <c r="G3" i="1"/>
  <c r="F14" i="1"/>
  <c r="D14" i="1"/>
  <c r="G13" i="1"/>
  <c r="G12" i="1"/>
  <c r="G6" i="1"/>
  <c r="G7" i="1"/>
  <c r="F3" i="1"/>
  <c r="F4" i="1"/>
  <c r="F5" i="1"/>
  <c r="F6" i="1"/>
  <c r="F7" i="1"/>
  <c r="F8" i="1"/>
  <c r="F9" i="1"/>
  <c r="F10" i="1"/>
  <c r="F11" i="1"/>
  <c r="F12" i="1"/>
  <c r="F13" i="1"/>
  <c r="F2" i="1"/>
  <c r="H3" i="2"/>
  <c r="H4" i="2"/>
  <c r="H5" i="2"/>
  <c r="H6" i="2"/>
  <c r="H2" i="2"/>
  <c r="E6" i="2"/>
  <c r="F6" i="2"/>
  <c r="G6" i="2"/>
  <c r="D6" i="2"/>
  <c r="G3" i="2"/>
  <c r="G4" i="2"/>
  <c r="G5" i="2"/>
  <c r="F3" i="2"/>
  <c r="F4" i="2"/>
  <c r="F5" i="2"/>
  <c r="E5" i="2"/>
  <c r="E4" i="2"/>
  <c r="E3" i="2"/>
  <c r="D5" i="2"/>
  <c r="D4" i="2"/>
  <c r="D3" i="2"/>
  <c r="E2" i="2"/>
  <c r="D2" i="2"/>
  <c r="F2" i="2" s="1"/>
  <c r="G2" i="2"/>
  <c r="E14" i="1" l="1"/>
  <c r="G14" i="1"/>
  <c r="H14" i="1" s="1"/>
  <c r="H13" i="1"/>
  <c r="H4" i="1"/>
  <c r="H7" i="1"/>
  <c r="H8" i="1"/>
  <c r="H9" i="1"/>
  <c r="H10" i="1"/>
  <c r="H11" i="1"/>
  <c r="H12" i="1"/>
  <c r="H6" i="1"/>
  <c r="H2" i="1"/>
  <c r="H5" i="1"/>
  <c r="H3" i="1"/>
</calcChain>
</file>

<file path=xl/sharedStrings.xml><?xml version="1.0" encoding="utf-8"?>
<sst xmlns="http://schemas.openxmlformats.org/spreadsheetml/2006/main" count="50" uniqueCount="45">
  <si>
    <t>ELEMENTO</t>
  </si>
  <si>
    <t>DESCRIPCIÓN TÉCNICA</t>
  </si>
  <si>
    <t>CANTIDAD</t>
  </si>
  <si>
    <r>
      <rPr>
        <b/>
        <sz val="20"/>
        <color theme="1"/>
        <rFont val="Calibri"/>
        <family val="2"/>
      </rPr>
      <t xml:space="preserve">1. 
CONTROLADOR &amp; DIMMER 
</t>
    </r>
    <r>
      <rPr>
        <sz val="20"/>
        <color theme="1"/>
        <rFont val="Calibri"/>
        <family val="2"/>
      </rPr>
      <t>Iluminación Ambiente Público
Sala Fundadores</t>
    </r>
  </si>
  <si>
    <t>Suministro, instalación e integración de una (1) unidad reguladora de potencia e interfaz de dimerización para control de iluminación ambiente del área de la audiencia. Sistema controlable mediante protocolo DMX integrado a la consola principal de iluminación del recinto.
• Capacidad de control de salida de mínimo ocho (8) canales dimerizables e independientes.
• Interfaz de entrada de control compatible con protocolo DMX-512, con un mínimo de un (1) puerto de entrada (DMX IN) y un (1) puerto pasante (DMX THRU/OUT) en conectores tipo XLR de un mínimo de tres (3) y/o cinco (5) pines.
• Capacidad de manejo de carga eléctrica de mínimo 10 amperios (A) por canal y una capacidad total de carga de mínimo 40 amperios (A) para el conjunto del equipo.
• Tensión de operación en un rango aceptado comprendido entre 100 VCA y 240 VCA, con una frecuencia de red tolerable no inferior a 50 Hz y no mayor a 60 Hz.
• Tecnología de regulación de intensidad lumínica por corte de fase o modulación compatible con luminarias de luz cálida (incandescentes, halógenas o LED dimerizables), con una resolución de atenuación no inferior a 256 niveles (8 bits) para garantizar un encendido y apagado suave sin parpadeos (flicker-free).
• Sistema de asignación de dirección DMX (addressing) mediante pantalla digital con un mínimo de tres (3) dígitos o selectores numéricos de acceso directo.
• Sistema de monitoreo visual mediante indicadores tipo LED para estado de recepción de señal DMX y presencia de salida activa con un mínimo de un (1) indicador visual por cada canal.
• Chasis o gabinete de protección metálico apto para montaje en rack estándar de 19", con una altura total no mayor a dos unidades de rack (2U) o de formato para fijación en muro/tablero técnico.
• Protección de sobrecarga e interrupción de corriente integrada mediante un mínimo de un (1) fusible o interruptor magnetotérmico por cada canal de salida, con una capacidad de respuesta no inferior a la corriente nominal de operación del canal.
• Rango de temperatura de operación aceptado desde un mínimo de 0 °C hasta un máximo de 45 °C.
El valor ofertado incluye el suministro, transporte, fletes, cargue, descargue, instalación o montaje, cableado de potencia y señal DMX, asignación de parámetros, pruebas de regulación en sala, puesta en marcha y capacitación básica al personal operativo del recinto, entendiéndose que todos los costos indirectos, herramientas, insumos, conectores y accesorios necesarios para la correcta entrega y funcionamiento corren por cuenta exclusiva del oferente.</t>
  </si>
  <si>
    <r>
      <rPr>
        <b/>
        <sz val="20"/>
        <color theme="1"/>
        <rFont val="Calibri"/>
        <family val="2"/>
      </rPr>
      <t xml:space="preserve">2. 
LUMINARIAS PAR LED
</t>
    </r>
    <r>
      <rPr>
        <sz val="20"/>
        <color theme="1"/>
        <rFont val="Calibri"/>
        <family val="2"/>
      </rPr>
      <t>Iluminación para Escenerio
Sala Fundadores</t>
    </r>
  </si>
  <si>
    <t>Suministro, instalación e integración de una (1) máquina de iluminación profesional tipo Par LED tipo Wash con tecnología de mezcla de color de seis (6) colores en un solo emisor (RGBWA + UV), controlable mediante protocolo digital DMX512, de alta eficiencia lumínica y operabilidad libre de parpadeo (flicker-free).
• Arreglo de fuentes LED de tecnología multichip 6 en 1 (Rojo, Verde, Azul, Blanco, Ámbar y Ultravioleta) con una cantidad no inferior a 12 diodos y no superior a 18 diodos LED por unidad.
• Potencia nominal por cada emisor LED no inferior a 10 Watts y no mayor a 18 Watts.
• Vida útil nominal comprobada de la fuente LED de mínimo 35.000 horas de operación continua.
• Sistema de mezcla de color lineal continua en espectro RGBWA + UV, con emisión ultravioleta en un rango aceptado de longitud de onda entre 390 nm y 400 nm.
• Compatibilidad nativa con protocolo de control DMX512, con un mínimo de dos (2) modos o perfiles de canales DMX configurables (incluyendo opciones dentro de un rango de 6 a 12 canales DMX).
• Múltiples modos de operación seleccionables: control DMX512, modo automático con programas internos, modo audiorítmico (sound active), maestro/esclavo y selección manual de color estático.
• Atenuación electrónica lineal (dimmer) de 0% a 100% y función estroboscópica con velocidad regulable en rango aceptado de 0 a mínimo 10 destellos por segundo.
• Ángulo de apertura de haz (beam angle) comprendido dentro de un rango aceptado de 20° como mínimo y 40° como máximo.
• Panel Trasero de Configuración con pantalla digital LED/LCD y menú de navegación mediante una interfaz no inferior a cuatro (4) botones de control.
• Puertos de entrada y salida de señal DMX a través de conectores XLR de tres (3) o cinco (5) pines, e interfaz de alimentación eléctrica tipo cascada (power link / daisy chain) para conectar en serie un mínimo de 6 unidades a 110V-220V.
• Chasis metálico o en aleación de aluminio de alta disipación térmica, con sistema de enfriamiento de bajo nivel ruidoso o por convección natural sin ventilador forzado que interfiera con captura de audio.
• Soporte de montaje tipo doble asa o tijera (scissor yoke) metálica regulable que permita posicionamiento suspendido en estructura o apoyo directo sobre superficie plana.
• Dimensiones acotadas del equipo: altura total no mayor a 35 cm, ancho no mayor a 32 cm y profundidad/largo no mayor a 28 cm.
• Peso neto unitario del equipo no superior a 6kg.
• Rango de voltaje de operación multivoltaje automático de 100V AC a 240V AC a 50/60 Hz, con consumo eléctrico total no mayor a 300 Watts a máxima potencia.
El valor ofertado incluye el suministro, transporte, fletes, cargue, descargue, montaje o instalación, cableado de potencia y señal DMX, direccionamiento, asignación de parámetros, pruebas de operabilidad en sitio, puesta en marcha y capacitación básica al personal operativo del recinto. Todos los costos indirectos, herramientas, insumos de fijación/rigging, seguros de transporte, impuestos aplicables y mano de obra técnica calificada corren por cuenta y riesgo exclusivo del oferente dentro del valor unitario adjudicado.</t>
  </si>
  <si>
    <r>
      <rPr>
        <b/>
        <sz val="20"/>
        <color theme="1"/>
        <rFont val="Calibri"/>
        <family val="2"/>
      </rPr>
      <t xml:space="preserve">3. 
SPLITTER DE ILUMINACIÓN
</t>
    </r>
    <r>
      <rPr>
        <sz val="20"/>
        <color theme="1"/>
        <rFont val="Calibri"/>
        <family val="2"/>
      </rPr>
      <t>Iluminación para Escenerio
Sala Fundadores</t>
    </r>
  </si>
  <si>
    <t>Suministro, instalación e integración de un (1) splitter y distribuidor de señal DMX512 de tipo matriz para montaje en rack, con mínimo dos (2) canales de entrada independientes y mínimo ocho (8) puertos de salida aislados, con ruteo de señal configurable por canal.
• Sistema de recepción de señal provisto con mínimo dos (2) canales de entrada DMX independientes (Entrada 1 / Entrada 2) para el procesamiento y distribución de dos universos DMX en simultáneo.
• Conectividad de entrada equipada con conectores XLR de 3 pines y XLR de 5 pines para cada universo, e interfaz de salida de paso directo (Thru / Pass-through) en XLR de 3 y 5 pines por cada entrada.
• Mínimo ocho (8) puertos de salida de señal DMX aislados eléctricamente entre sí y con respecto a las entradas principales.
• Configuración de salidas mixtas equipadas con conectores hembra tipo XLR de 3 pines y XLR de 5 pines por cada puerto de salida, o combinación completa de 8 conectores XLR de 3 pines y 8 conectores XLR de 5 pines integrados en el panel.
• Selector o conmutador matricial individual por cada uno de los ocho (8) canales de salida, que permita asignar de manera independiente la fuente de señal que será amplificada y distribuida (Entrada 1 / A, Entrada 2 / B o posición Off/Desconectado).
• Aislamiento galvánico de protección entre puertos de entrada y salida no inferior a 1.000 V (1 kV) para prevenir retornos de corriente y bucles de masa.
• Compatibilidad integral con los protocolos digitales DMX512, DMX512-A.
• Panel frontal provisto con indicadores luminosos tipo LED independientes para visualización de presencia de energía (Power) y detección de transmisión de datos DMX activa por cada entrada y por cada una de las ocho (8) salidas.
• Chasis metálico de alta resistencia mecánica diseñado para instalación en rack estándar de 19 pulgadas, con una altura de chasis no mayor a 1U (1.75 pulgadas / 44.5 mm).
• Alimentación eléctrica con rango multivoltaje automático comprendido entre 100V AC y 240V AC a 50/60 Hz, con un consumo eléctrico máximo no superior a 30 Watts.
• Dimensiones acotadas del equipo: ancho frontal estándar de 19 pulgadas (rango aceptado de 480 mm a 485 mm), profundidad no mayor a 200 mm y peso total no superior a 4,5 kg.
El valor ofertado incluye el suministro, transporte, fletes, cargue, descargue, montaje o instalación, cableado de potencia y señal DMX, direccionamiento, asignación de parámetros, pruebas de operabilidad en sitio, puesta en marcha y capacitación básica al personal operativo del recinto. Todos los costos indirectos, herramientas, insumos de fijación/rigging, seguros de transporte, impuestos aplicables y mano de obra técnica calificada corren por cuenta y riesgo exclusivo del oferente dentro del valor unitario adjudicado.</t>
  </si>
  <si>
    <r>
      <rPr>
        <b/>
        <sz val="20"/>
        <color theme="1"/>
        <rFont val="Calibri"/>
        <family val="2"/>
      </rPr>
      <t>4. 
BASUREROS ÁREAS COMUNES</t>
    </r>
    <r>
      <rPr>
        <sz val="20"/>
        <color theme="1"/>
        <rFont val="Calibri"/>
        <family val="2"/>
      </rPr>
      <t xml:space="preserve">
CCC-Teatro Fundadores</t>
    </r>
  </si>
  <si>
    <r>
      <rPr>
        <b/>
        <sz val="20"/>
        <color theme="1"/>
        <rFont val="Calibri"/>
        <family val="2"/>
      </rPr>
      <t xml:space="preserve">4. 
SISTEMA DE TRANSMISIÓN INALÁMBRICA DE VIDEO
</t>
    </r>
    <r>
      <rPr>
        <sz val="20"/>
        <color theme="1"/>
        <rFont val="Calibri"/>
        <family val="2"/>
      </rPr>
      <t>Transmisión de Video
Sala Fundadores</t>
    </r>
  </si>
  <si>
    <t>VALOR TOTAL - TODOS LOS ELEMENTOS (TODO INCLUIDO)</t>
  </si>
  <si>
    <t>Suministro, instalación, configuración y puesta en marcha de una (1) pantalla LED digital tipo cenefa para exterior de 24m de largo por 1m de alto, incluye la estructura de anclaje a pared, un (1) procesador de video digital, una (1) estación de trabajo portátil (laptop) de alto rendimiento con software especializado de procesamiento de video por capas, personal certificado para trabajo en alturas y una (1 jornada de capacitación técnica, todo 100% nuevo de fábrica y con garantía mínima de un (1) año.
• Pantalla LED modular para exterior con dimensiones totales montadas de 24m de largo (±10 cm) por 1m de alto (±10 cm), formando un área de emisión continua no inferior a 24m².
• Conformación modular mediante gabinetes (cabinets) de dimensiones individuales de 100 cm de alto por 50 cm de ancho, en un arreglo total de mínimo cuarenta y ocho (48) gabinetes distribuidos.
• Pixel Pitch no superior a 3.91 mm (rango aceptado entre 3.90 mm y 3.91 mm), con diodos LED de encapsulado SMD y fondo sólido de color negro (Black Face / Black Mask) para maximizar la tasa de contraste.
• Grado de protección ambiental e intemperie para uso en exteriores no inferior a IP65 en el panel frontal y el panel posterior.
• Brillo máximo no inferior a 4.500 cd/m² (nits) con ajuste lineal automático o manual.
• Frecuencia de refresco (Refresh Rate) no inferior a 1.920 Hz (preferiblemente de 3.840 Hz o superior) para garantizar una emisión libre de parpadeo (flicker-free).
• Ángulo de visión horizontal no inferior a 140° y vertical no inferior a 120°.
• Estructura de anclaje metálica diseñada a medida para fijación en pared, fabricada en perfiles de acero con tratamiento anticorrosivo (galvanizado o pintura electrostática), que garantice una separación libre entre la cara posterior de la pantalla y la superficie de la pared no inferior a 10 cm y no mayor a 20 cm para ventilación y canalización de cables.
• Procesador de video multifuncional externo con capacidad de carga e integración máxima no inferior a 2.600.000 (2.6 millones) de píxeles.
• Entradas de video físicas del procesador: mínimo una (1) entrada DVI, una (1) entrada HDMI 1.3, una (1) entrada VGA, un (1) puerto USB con reproductor multimedia autónomo integrado y una (1) entrada de video compuesto CVBS.
• Estación de trabajo portátil (laptop) con procesador multinúcleo no inferior a 8 núcleos físicos, memoria RAM no inferior a 24 GB DDR4 o DDR5, almacenamiento en disco de estado sólido SSD NVMe no inferior a 1 TB y tarjeta gráfica dedicada (GPU) con memoria VRAM independiente no inferior a 4 GB.
• Software especializado para procesamiento, mezcla y mapeo de video por capas (soporte de salidas personalizadas y escalado avanzado) preinstalado y con licencia oficial permanente.
• Incluye equipo de personal técnico de montaje con certificación vigente para Trabajo Seguro en Alturas (según normatividad nacional) con sus respectivos Equipos de Protección Individual (EPI).
• Incluye personal técnico especializado para dictar una jornada de capacitación técnica (mínimo 8 horas) al personal de la Entidad en la operación del software, manejo del procesador y mantenimiento preventivo básico.
• Se debe incluir el dieño, instalación y suministro de la acometida eléctrica que permita el normal funcionamiento de todo el sistema.
Todos los bienes deben ser 100% nuevos. El proponente adjudicatario deberá garantizar una garantía técnica por escrito de mínimo doce (12) meses (1 año) a partir de la firma del acta de entrega y recibo a satisfacción. Asimismo, deberá incluir en el suministro un kit de repuestos (spare parts) de mínimo el 5% del total de módulos LED, fuentes de poder y tarjetas receptoras para atender imprevistos durante el periodo de garantía.
El valor ofertado incluye el suministro de totalidad de equipos, fletes de transporte, cargue, descargue, desarmado de la estructura antigua (marquesina existente, disposición final de los residuos), armado e instalación de la nueva estructura de anclaje, montaje de los 48 gabinetes LED, tendido y canalización de redes eléctricas y de datos, configuración e integración de la laptop con el procesador, pruebas de alineación y colorimetría en sitio, licencias de software, certificación de trabajo en alturas del personal, capacitación técnica e impuestos aplicables dentro del valor total del contrato.</t>
  </si>
  <si>
    <t>Suministro de una (1) Sistema de Alimentación Ininterrumpida (UPS) de tecnología On-Line Doble Conversión en línea para respaldo eléctrico de equipos críticos, completamente nuevo de fábrica y sin uso previo.
• Topología de operación tipo True On-Line Doble Conversión con tiempo de transferencia cero (0 ms) de modo de red CA a modo de batería, aislando completamente las cargas conectadas de perturbaciones de la red.
• Potencia activa de salida no inferior a 2.000 Watts (2.000 W) y potencia aparente no inferior a 2.000 VA (factor de potencia de salida mínimo de 0.9, preferiblemente 1.0).
• Onda de voltaje de salida de tipo senoidal pura (Pure Sine Wave) con una distorsión armónica total de voltaje (THDv) no superior al 3% para carga lineal y no superior al 5% para carga no lineal.
• Voltaje nominal de entrada y salida de 120V AC (rango aceptado de voltaje de entrada de 80V a 150V AC sin degradar batería), frecuencia nominal de 60 Hz (con detección automática en rango aceptado de 45 Hz a 65 Hz).
• Autonomía o tiempo de respaldo en batería no inferior a diez (10) minutos continuos calculados al 100% de la carga nominal requerida (2.000 W), mediante módulo interno de baterías o gabinete externo de baterías extendido (Battery Pack / EBM) compatible.
• Baterías selladas de plomo-ácido libres de mantenimiento de tecnología VRLA/AGM, con reemplazo en caliente (Hot-swappable) y tiempo típico de recarga no mayor a 8 horas para alcanzar el 90% de su capacidad.
• Factor de forma compacto tipo Torre o convertible Rack/Torre (con kit de rieles para montaje en gabinete rack de 19 pulgadas no superior a 3U de altura).
• Conectividad de salida compuesta por mínimo cuatro (4) tomas de corriente tipo NEMA 5-15R o NEMA 5-20R con protección contra sobretensión y respaldo por batería, y/o bornera de conexión eléctrica para cableado directo.
• Pantalla digital indicadora de estado tipo LCD integrada en la parte frontal, con lectura en tiempo real de voltaje de entrada/salida, frecuencia, porcentaje de carga conectada, nivel de carga de batería y código de alarmas.
• Puertos de comunicación físicos integrados que incluyan como mínimo un (1) puerto USB y un (1) puerto serie RS-232 (o similar) para apagado automático de servidores mediante software, puerto EPO (Emergency Power Off) para apagado de emergencia remota y una (1) ranura inteligente (Smart Slot) para tarjeta de gestión de red SNMP/HTTP.
• Eficiencia energética global del sistema no inferior al 88% en modo normal On-Line y no inferior al 94% en modo de ahorro de energía (ECO Mode).
• Protecciones electrónicas integradas contra cortocircuito, sobrecarga eléctrica, descarga profunda de batería, sobretensión y picos de voltaje con varistores de óxido metálico (TVSS / MOV) y filtrado de interferencias EMI/RFI.
• Dimensiones físicas acotadas del chasis principal: altura no mayor a 35 cm (o 3U en rack), ancho no mayor a 55 cm y profundidad no mayor a 65 cm.
• Peso neto total del sistema (incluyendo baterías internas) no superior a 35 kg. 
El proponente adjudicatario deberá garantizar una garantía técnica por escrito de mínimo doce (12) meses (1 año) a partir de la firma del acta de entrega a satisfacción, cubriendo tanto la unidad UPS como el conjunto de baterías.
El valor ofertado incluye el suministro total del equipo, fletes de transporte, cargue, descargue, desembalaje, montaje físico (en torre o gabinete rack), interconexión con el gabinete de baterías externo (si aplica), tendido y conexión a la red de alimentación, pruebas de transferencia y autonomía en sitio bajo carga simulada, entrega del software de monitoreo y manuales de usuario. Todos los costos indirectos, licencias, impuestos aplicables y mano de obra técnica calificada corren por cuenta y riesgo exclusivo del oferente dentro del valor unitario adjudicado.</t>
  </si>
  <si>
    <t>Suministro, fabricación, levantamiento, diagramación, instalación y puesta en servicio del sistema integral de señalética arquitectónica, de evacuación, seguridad, parqueaderos y marcación accesible e inclusiva para el centro cultural y de convenciones, en estricto cumplimiento de la normatividad técnica nacional e internacional vigente (NTC 1461, ISO 7010, ISO 16069, NTC 4144 y NTC 5610).
• Levantamiento técnico, diagramación gráfica y diseño de plan maestro de señalética para sala principal, salas alternas, escenario, camerinos, áreas administrativas, espacios comunes, zonas de circulación, parqueaderos y rutas de evacuación, sometido a revisión y aprobación previa de la supervisión de la Entidad.
• Señales de evacuación, vías de escape y equipos de emergencia fotoluminiscentes fabricadas en lámina de Poliestireno de Alto Impacto (PAI) o acrílico de alta densidad, con un espesor no inferior a 2mm y no mayor a 3mm; nivel de luminancia certificado no inferior a 150 mcd/m² a los 10 minutos de atenuación de la fuente de luz y autonomía mínima de visibilidad en penumbra no inferior a 60 minutos según ISO 16069.
• Señalética arquitectónica para la marcación e identificación de espacios institucionales y salas (puertas y muros) fabricada en placas de acrílico de primera calidad con un espesor no inferior a 3mm y no mayor a 5mm, con cantos pulidos o biselados a láser, e impresión digital directa de alta resolución (mínimo 1.200 dpi) con tinta de curado UV y capa de acabado transparente mate antirreflejo.
• Marcación inclusiva con sistema Braille y macrotipo de alto contraste para personas con discapacidad visual en accesos a salas, baños y zonas comunes, con relieve táctil de caracteres no inferior a 0,6mm y no mayor a 0,9mm y esferas de incrustación que cumplan con los parámetros de distanciamiento y dimensión de la norma NTC 5610.
• Señalización vehicular y de parqueaderos (indicadores de celdas, sentidos de circulación, alturas máximas y zonas preferenciales) fabricada en paneles de aluminio compuesto (ACM) con un espesor total no inferior a 3mm, recubiertos en vinilo reflectivo de alta durabilidad grado ingeniería, resistente a rayos UV y a la intemperie por un periodo garantizado no inferior a 5 años.
• Planos de evacuación "Usted está aquí" y directorios generales fotoluminiscentes para vestíbulos principales, fabricados en acrílico de espesor no inferior a 4mm, con diagramación a color de alta legibilidad a una distancia mínima de 1.5m.
• Sistema de anclaje y fijación: montaje mediante soportes distanciadores (separadores) en acero inoxidable o aluminio anodizado con una separación de pared comprendida entre 15 mm y 25 mm para placas principales, o cinta espumada de doble cara de grado industrial (polietileno/acrílico) de alta adhesión combinada con puntos de silicona neutra estructural para placas de formato menor, garantizando la preservación de los acabados de muros y drywall existentes.
• Materiales con propiedades ignífugas o de retardo a la llama clasificados, libres de bordes cortantes o virutas mecánicas.
Cantidades, tipos de señal e inventario final sujetos a la aprobación del plano de distribución y diagramación por parte de la supervisión del contrato. El proponente adjudicatario deberá garantizar una reserva o disponibilidad en sitio de mínimo un 5% adicional sobre el total de señales contratadas por cada tipología para atender ajustes de nomenclatura, adiciones o imprevistos durante la instalación.
El valor unitario ofertado incluye el levantamiento de información en sitio, diseño gráfico de artes finales, suministro de insumos, fabricación, transporte, fletes, cargue, descargue, personal certificado para Trabajo Seguro en Alturas (con sus correspondientes EPP y equipos de elevación), preparación y limpieza de superficies, perforaciones, fijación, pruebas de legibilidad/luminosidad, entrega de planos "as-built" de ubicación de señales e impuestos aplicables dentro del valor del contrato.</t>
  </si>
  <si>
    <t>Suministro, instalación e integración de siete (7) electro frenos para motores tamaño 112 -220 
•Potencia nominal: 0,12 kW a 75 kW. Número de Polos: 2 a 8. Carcasas: 63 a 250S/M. Frecuencia: 50Hz o 60 Hz. 
• Tensión: 50Hz: 220/380 V (carcasas 63 a 100L), 380/660 V (carcasas 112M a 250S/M). Tensión: 60Hz: 230/460 V.
• Tensión de alimentación del freno: 220-240 V.
• Freno normalmente cerrado. Categoría: N.
• Clase de aislamiento: F (DT 80K). Grado de protección: IP55 (carcasas 63 a 200L). IPW55 (carcasas 225S/M a 250S/M).
• Forma constructiva B3R (50Hz), B3L (60Hz).
• Método de refrigeración: TFVE (Totalmente Cerrado con Ventilación Externa) - IC411.
• Material de la carcasa y cajas de conexión: Hierro fundido FC-200.
• Material del ventilador:  Plástico (carcasas 63 a 132M/L), Aluminio (carcasas 160M a 250S/M), Material del eje: AISI 1040/45. 
• Sellado cojinete delantero: V´ring (carcasas 63 a 200L), W Seal® (carcasas 225S/M y 250S/M).
• Sellado del cojinete trasero: retén sin resorte.
• Plan de pintura: 207A (carcasas 63 a 132M/L) y 203A (a partir de la carcasa 160M), clasificados con categoría de corrosividad C2, conforme ISO 12944.
El valor ofertado incluye el suministro de totalidad de equipos, fletes de transporte, cargue, descargue, armado e instalación de los elementos indicados. Pruebas de alineación, certificación de trabajo en alturas del personal, capacitación técnica e impuestos aplicables dentro del valor total del contrato.</t>
  </si>
  <si>
    <t>Suministro de un (1) módulo transceptor óptico de formato pequeño conectables en caliente (SFP / SFP+), para enlace de red sobre fibra óptica monomodo (SMF), completamente nuevos y de primer uso.
• Factor de forma compacto de tipo SFP (Small Form-factor Pluggable) o SFP+, conectable y extraíble en caliente (Hot-Swappable) sin interrupción del tráfico de red en el equipo anfitrión.
• Cumplimiento obligatorio con el acuerdo multifuente (MSA - Multi-Source Agreement) y estándares de la industria IEEE 802.3 (802.3z / 802.3ae o aplicables según la velocidad de la interfaz).
• Interfaz de conexión óptica mediante conector físico tipo LC dúplex integrado en la parte frontal, con cuerpo metálico y palanca/pestillo de extracción de seguridad (bail latch).
• Tipo de medio soportado: fibra óptica monomodo (SMF - Single Mode Fiber) con diámetro de núcleo/revestimiento de 9/125 µm.
• Longitud de onda óptica de transmisión y recepción: rango aceptado entre 1270 nm y 1340 nm (longitud de onda nominal de 1310 nm).
• Tasa de transferencia de datos: velocidad mínima garantizada de 1.25 Gbps (con rango de compatibilidad operativa de hasta 10 Gbps según los requerimientos del puerto de red).
• Distancia máxima de transmisión óptica: no inferior a 10 kilómetros sobre enlace continuo de fibra monomodo estándar.
• Monitoreo de diagnóstico digital integrado (función DDM - Digital Diagnostics Monitoring / DOM - Digital Optical Monitoring) para la supervisión en tiempo real de parámetros de temperatura, voltaje de alimentación, corriente de polarización del láser y potencia de señal óptica recibida/transmitida.
• Consumo de potencia eléctrica: consumo máximo no mayor a 1.3 vatios (W) por módulo en condición de operación continua.
• Rango de temperatura de operación comercial: mínimo de 0 °C a máximo de 70 °C; humedad relativa de operación no inferior al 5% y no mayor al 85% (sin condensación).
• Seguridad láser garantizada mediante certificación de cumplimiento de estándar Clase 1 (Class 1 Laser Safety) según normas internacionales IEC 60825-1 / FDA 21 CFR.
El valor unitario del bien incluye el suministro del módulo, empaque protector antiestático individual, embalaje de transporte, fletes de envío nacional y urbano, entrega a satisfacción en la sede indicada por la Entidad, pruebas de compatibilidad y reconocimiento en los equipos de conmutación (switches/routers), y entrega de fichas técnicas de homologación. Todos los costos indirectos, mano de obra, tributos, aranceles y pólizas de garantía corren exclusivamente por cuenta del oferente.</t>
  </si>
  <si>
    <t>Suministro de un (1) switch de red administrable de Capa 3 (L3), de montaje en rack de 19 pulgadas, con 24 puertos Gigabit Ethernet PoE+ y enlaces ascendentes a 10G SFP+, completamente nuevo y de primer uso.
• Factor de forma: chasis metálico para montaje en gabinete o rack estándar de 19 pulgadas, con una altura máxima de 1U, incluyendo kit completo de soportes/orejas de fijación y tornillería.
• Puertos de acceso de red: un mínimo de 24 puertos RJ45 10/100/1000 Mbps con detección automática Auto-MDI/MDIX y soporte de alimentación Power over Ethernet (PoE/PoE+) bajo los estándares IEEE 802.3af e IEEE 802.3at.
• Presupuesto de potencia PoE (PoE Budget): capacidad total de entrega de potencia no inferior a 370 vatios (W) distribuida dinámicamente entre los puertos de acceso.
• Puertos de enlace ascendente (Uplinks): mínimo dos (2) puertos / ranuras independientes de formato SFP+ con soporte nativo para velocidades de transmisión de 1 Gbps y 10 Gbps (10GBASE-R / SFP+).
• Capacidad de conmutación de matriz (Switching Capacity): velocidad de plano posterior no inferior a 128 Gigabits por segundo (Gbps).
• Tasa de reenvío de paquetes (Throughput / Forwarding Rate): rendimiento de procesamiento no inferior a 95 Millones de Paquetes por Segundo (Mpps).
• Tamaño de tabla de direcciones MAC: capacidad de almacenamiento no inferior a 16,000 (16K) entradas de direcciones MAC.
• Funciones y capacidades de Capa 3 (Layer 3 Routing): soporte de enrutamiento estático IPv4 e IPv6, interfaces virtuales VLAN (SVI), tabla de rutas de hardware IPv4 no inferior a 512 entradas, servicios de cliente/servidor/relay DHCP y soporte de protocolos de enrutamiento dinámico (como RIP v1/v2, OSPF v2/v3 o equivalente).
• Funciones de Capa 2 y Conmutación: soporte de hasta 4,094 VLANs simultáneas basadas en puerto bajo norma IEEE 802.1Q, protocolos de prevención de bucles STP (IEEE 802.1D), RSTP (IEEE 802.1w) y MSTP (IEEE 802.1s), agregación de enlaces LACP (IEEE 802.3ad) con un mínimo de 8 grupos simultáneos, e IGMP Snooping v1/v2/v3.
• Funciones de Seguridad de Red: listas de control de acceso (ACL) L2/L3/L4, autenticación de acceso a nivel de puerto mediante IEEE 802.1X, integración con servidores RADIUS y TACACS+, protección contra ataques DoS, seguridad de puerto (Port Security) e IP-MAC-Port Binding.
• Gestión y Administración: puerto de consola dedicado (formato RJ45 o Micro-USB/USB-C), interfaz de línea de comandos (CLI) cifrada vía SSHv2, interfaz de configuración basada en Web (HTTPS/SSL), soporte de monitoreo SNMP v1/v2c/v3, RMON y funcionalidad de duplicación de puertos (Port Mirroring).
• Fuente de alimentación eléctrica: fuente interna con rango aceptado de voltaje de entrada de 100 V AC a 240 V AC, a frecuencia de 50/60 Hz, capaz de suministrar la operación completa del equipo y el presupuesto PoE máximo.
• Rango de temperatura de operación comercial: mínimo de 0 °C a máximo de 45 °C; humedad relativa de operación en un rango aceptado del 10% al 90% (sin condensación).
• Certificaciones y cumplimiento de estándares: acreditación de cumplimiento de normativas internacionales de seguridad eléctrica y compatibilidad electromagnética FCC, CE y RoHS (o equivalentes internacionales).
El valor unitario del bien incluye el suministro del activo, accesorios completos de montaje en rack, cable de alimentación con conector normalizado NEMA, embalaje protector antiestático individual, fletes de envío nacional y urbano, entrega a satisfacción en el sitio indicado por la Entidad, actualización previa de firmware a la versión estable más reciente, pruebas de encendido, configuración básica y verificación de puertos, y entrega de fichas técnicas y manuales de usuario. Todos los costos indirectos, mano de obra, tributos, aranceles y pólizas de garantía corren exclusivamente por cuenta del oferente.</t>
  </si>
  <si>
    <t>Suministro de un (1) punto de acceso (Access Point) inalámbrico para interiores de rendimiento profesional, con tecnología Wi-Fi 6 (IEEE 802.11ax) de doble banda concurrente, alta densidad de usuarios y gestión centralizada, completamente nuevos y de primer uso.
• Factor de forma de diseño compacto de bajo perfil para montaje en techo o pared, chasis con carcasa resistente de plástico/metal de grado industrial e kit de anclaje/soporte de montaje rápido incluido.
• Estándar inalámbrico compatible: Wi-Fi 6 (IEEE 802.11ax) con retrocompatibilidad nativa con estándares IEEE 802.11a/b/g/n/ac.
• Operación en doble banda concurrente: frecuencias de 2.4 GHz y 5 GHz operando simultáneamente sin degradación de señal.
• Esquema de antenas y cadenas espaciales: tecnología MU-MIMO y OFDMA con un mínimo de 4×4 cadenas espaciales en la banda de 5 GHz y un mínimo de 2×2 cadenas espaciales en la banda de 2.4 GHz.
• Tasa de transferencia de datos acumulada (velocidad física agregada): no inferior a 5.0 Gbps (con una velocidad mínima garantizada de 4.8 Gbps en la banda de 5 GHz y no inferior a 570 Mbps en la banda de 2.4 GHz).
• Antenas integradas omnidireccionales de alta ganancia: ganancia mínima garantizada de 3.5 dBi en la banda de 2.4 GHz y ganancia mínima garantizada de 5.5 dBi en la banda de 5 GHz.
• Capacidad de cobertura inalámbrica: área de cobertura efectiva no inferior a 120 metros cuadrados (m²) en línea de vista libre de obstáculos estructurales pesados.
• Capacidad de concurrencia de dispositivos: soporte operativo simultáneo para un mínimo de 300 dispositivos finales conectados activamente por punto de acceso sin pérdida de sesión.
• Alimentación eléctrica mediante PoE: compatible con el estándar Power over Ethernet IEEE 802.3af o IEEE 802.3at (PoE / PoE+); consumo de potencia eléctrica total no mayor a 14 vatios (W) en condición de máxima carga operativa.
• Interfaz de red cableada: mínimo un (1) puerto Ethernet RJ45 de 10/100/1000 Mbps (Gigabit Ethernet) o superior, con soporte de entrada PoE.
• Seguridad y cifrado de red: soporte de protocolos WPA-Personal, WPA2-Personal, WPA3-Personal, WPA2-Enterprise y WPA3-Enterprise (con autenticación IEEE 802.1X y servidores RADIUS).
• Funciones de red y gestión avanzada: soporte de aislamiento de red mediante VLAN etiquetada bajo estándar IEEE 802.1Q (mínimo 8 SSIDs independientes configurables), priorización de tráfico mediante Calidad de Servicio (QoS avanzado / WMM), roaming rápido (IEEE 802.11r/k/v o equivalente) y aislamiento de clientes invitados.
• Plataforma de administración: capacidad de gestión centralizada e integración a controlador de red basado en software, la nube o aplicación móvil, permitiendo aprovisionamiento masivo, monitoreo en tiempo real, alertas de red y actualizaciones remotas de firmware.
• Rango de temperatura de operación comercial: mínimo de 0 °C a máximo de 45 °C; humedad relativa de operación no inferior al 10% y no mayor al 90% (sin condensación).
• Certificaciones y cumplimiento internacional: certificaciones de seguridad y emisiones electromagnéticas FCC, CE y RoHS (o equivalentes aplicables).
El valor unitario del equipo incluye el suministro del punto de acceso, accesorios y herrajes completos de montaje en techo o pared, cable de parcheo si aplica, embalaje protector antiestático individual, fletes de envío nacional y urbano hasta el almacén o sede indicada por la Entidad, actualización previa de firmware a la versión estable más reciente, pruebas de encendido, verificación de adopción en el sistema de gestión y entrega de fichas técnicas de homologación. Todos los costos indirectos, mano de obra, tributos, aranceles y pólizas de garantía corren exclusivamente por cuenta del oferente.</t>
  </si>
  <si>
    <t>Suministro de un (1) enrutador (router) de red de alto rendimiento de grado empresarial, arquitectura de procesamiento de 64 bits multinúcleo, puertos Gigabit RJ45 con capacidad de salida de potencia sobre Ethernet (PoE-out) y puerto de enlace ascendente de 10G SFP+, completamente nuevo y de primer uso.
• Arquitectura de procesamiento: CPU de arquitectura ARM o RISC de 64 bits con un recuento mínimo de cuatro (4) núcleos físicos.
• Frecuencia de reloj del procesador: frecuencia nominal con escalado automático dinámico dentro de un rango aceptado de mínimo 350 MHz a máximo 1400 MHz según la carga de tráfico de red.
• Memoria RAM: capacidad instalada no inferior a 1 GB de memoria de acceso aleatorio de alta velocidad.
• Almacenamiento interno: memoria de almacenamiento no volátil (NAND o Flash) no inferior a 1 GB para el sistema operativo, archivos de configuración y registros de auditoría.
• Puertos de red de cobre (RJ45): un mínimo de siete (7) puertos Ethernet RJ45 con velocidad de auto-negociación 10/100/1000 Mbps (Gigabit Ethernet) (pudiendo incluir puertos adicionales de 2.5 Gbps).
• Salida de potencia sobre Ethernet (PoE-out): soporte de entrega de alimentación PoE (PoE-out bajo norma IEEE 802.3af/at o PoE pasivo según el puerto) en un mínimo de 7 a 8 puertos RJ45 para energizar dispositivos finales conectados (APs, cámaras o telefonía IP).
• Puerto de enlace ascendente óptico (Uplink SFP+): mínimo una (1) ranura/puerto de formato SFP+ con velocidad de transmisión nativa de 10 Gbps (10GBASE-R / SFP+), retrocompatible con transceptores SFP de 1 Gbps.
• Sistema operativo y licenciamiento: sistema operativo modular de grado empresarial preinstalado, con capacidad para enrutamiento estático y dinámico (OSPF, BGP, RIP), listas de control de acceso (ACL), túneles VPN (IPsec, WireGuard, OpenVPN), VLANs 802.1Q, gestión de calidad de servicio (QoS) y Firewall de inspección de estado de paquetes, sin cobro de licencias recurrentes o suscripciones de uso por funciones de software.
• Factor de forma y montaje: chasis de carcasa metálica de alta disipación térmica apto para instalación en escritorio o montaje en gabinete/rack estándar de 19 pulgadas mediante soportes/herrajes incluidos.
• Alimentación eléctrica: fuente de alimentación externa o interna con rango aceptado de entrada de 100 V AC a 240 V AC (50/60 Hz) y/o entradas redundantes de corriente continua (DC jack / bloque de terminales).
• Rango de temperatura de operación comercial: mínimo de -20 °C a máximo de 60 °C; humedad relativa de operación no inferior al 5% y no mayor al 90% (sin condensación).
• Certificaciones y cumplimiento internacional: acreditación de cumplimiento de normativas de seguridad eléctrica y compatibilidad electromagnética FCC, CE y RoHS (o equivalentes aplicables).
El valor unitario del equipo incluye el suministro del activo enrutador, adaptadores de corriente y cables de alimentación con conector normalizado, herrajes completos de montaje en rack de 19 pulgadas, embalaje protector individual antiestático, fletes de envío nacional y urbano hasta el lugar de entrega indicado por la Entidad, actualización previa del sistema operativo a la versión estable más reciente de fábrica, pruebas de encendido, verificación de puertos y entrega de fichas técnicas de homologación. Todos los costos indirectos, mano de obra, tributos, aranceles y pólizas de garantía corren exclusivamente por cuenta del oferente.</t>
  </si>
  <si>
    <t>COTIZACION 1
DIRECTOR S.A.S.</t>
  </si>
  <si>
    <t>PROMEDIO</t>
  </si>
  <si>
    <r>
      <rPr>
        <b/>
        <sz val="14"/>
        <color theme="1"/>
        <rFont val="Calibri"/>
        <family val="2"/>
      </rPr>
      <t xml:space="preserve">1. 
SILLAS
</t>
    </r>
    <r>
      <rPr>
        <sz val="14"/>
        <color theme="1"/>
        <rFont val="Calibri"/>
        <family val="2"/>
      </rPr>
      <t>Operadores Técnicos
CCC-Teatro Fundadores</t>
    </r>
  </si>
  <si>
    <r>
      <rPr>
        <b/>
        <sz val="14"/>
        <color theme="1"/>
        <rFont val="Calibri"/>
        <family val="2"/>
      </rPr>
      <t xml:space="preserve">2. 
SILLAS
</t>
    </r>
    <r>
      <rPr>
        <sz val="14"/>
        <color theme="1"/>
        <rFont val="Calibri"/>
        <family val="2"/>
      </rPr>
      <t>Para Eventos
CCC-Teatro Fundadores</t>
    </r>
  </si>
  <si>
    <r>
      <rPr>
        <b/>
        <sz val="14"/>
        <color theme="1"/>
        <rFont val="Calibri"/>
        <family val="2"/>
      </rPr>
      <t>3. 
BASUREROS BAÑO</t>
    </r>
    <r>
      <rPr>
        <sz val="14"/>
        <color theme="1"/>
        <rFont val="Calibri"/>
        <family val="2"/>
      </rPr>
      <t xml:space="preserve">
CCC-Teatro Fundadores</t>
    </r>
  </si>
  <si>
    <r>
      <rPr>
        <sz val="12"/>
        <color theme="1"/>
        <rFont val="Calibri"/>
        <family val="2"/>
      </rPr>
      <t>Suministro de una (1) silla alta giratoria tipo cajero/operativa de diseño ergonómico, equipada con apoyabrazos, espaldar y asiento acolchados, aro reposapiés y ajuste de altura, en color negro, apta para puestos de trabajo en superficies elevadas, como la taquilla de boletería y la cabina de control de audio e iluminación.
• Estructura giratoria de 360 grados con elevación neumática mediante cilindro a gas de alta presión (clase 3 o 4), que permita graduar la altura del asiento en un rango de elevación comprendido desde un mínimo no mayor a 58 cm hasta un máximo no inferior a 78 cm medidos con respecto al nivel del piso.
• Asiento ergonómico acolchado fabricado en espuma laminada o inyectada de alta resiliencia en poliuretano con una densidad no inferior a 26 kg/m³ (preferiblemente de 50 kg/m³ o superior) y un espesor no inferior a 5cm, con borde anterior en cascada para reducir la presión en los muslos y favorecer la circulación sanguínea.
• Espaldar ergonómico acolchado con soporte lumbar integrado, tapizado en paño textil de alta durabilidad, malla microperforada o material sintético de fácil limpieza en color negro.
• Mecanismo de reclinación o contacto permanente que incluya perilla o palanca de control para graduar la inclinación del espaldar y la profundidad del asiento acorde a la antropometría del operador.
• Par de apoyabrazos (izquierdo y derecho) estructurados en material polimérico de alta densidad o estructura metálica con recubrimiento posterior, integrados al chasis de la silla en formato fijo o regulables en altura.
• Aro reposapiés de diseño circular concéntrico, regulable en altura de forma independiente mediante perilla de ajuste, fabricado en acero cromado o polipropileno reforzado con un diámetro no inferior a 42 cm.
• Base tipo estrella de mínimo cinco (5) aspas en nylon de alta resistencia con aleación metálica, con un diámetro total de base no inferior a 60cm para garantizar la estabilidad lateral del usuario en posición elevada.
• Sistema de apoyo inferior constituido por mínimo cinco (5) deslizadores fijos antideslizantes o rodachinas de doble carrete en nylon de 50mm con freno o bloqueo de seguridad para evitar desplazamientos involuntarios durante la operación.
• Dimensiones acotadas: ancho del asiento no inferior a 46 cm, profundidad del asiento no inferior a 40 cm, ancho del espaldar no inferior a 35 cm y alto del espaldar no inferior a 32 cm.
• Capacidad de carga estática y dinámica mínima garantizada no inferior a 110 kg.</t>
    </r>
    <r>
      <rPr>
        <sz val="15"/>
        <color theme="1"/>
        <rFont val="Calibri"/>
        <family val="2"/>
      </rPr>
      <t xml:space="preserve">
</t>
    </r>
    <r>
      <rPr>
        <sz val="12"/>
        <color theme="1"/>
        <rFont val="Calibri"/>
        <family val="2"/>
      </rPr>
      <t>El valor unitario ofertado incluye el suministro, transporte, fletes, cargue, descargue, desembalaje, armado e instalación completa de las sillas en los puestos indicados por la Entidad (taquillas de boletería y cabina principal de control de la sala), ajustes ergonómicos iniciales, recolección y disposición final de empaques, impuestos aplicables y seguros de transporte. Todos los costos indirectos corren por cuenta y riesgo exclusivo del oferente dentro del valor unitario adjudicado.</t>
    </r>
  </si>
  <si>
    <t>Suministro de una (1) caneca/papelera plástica de reciclaje y manejo de residuos con tapa de apertura basculante (tipo vaivén), de 10 litros de capacidad nominal y color gris, diseñada para uso intensivo en zonas sanitarias y baños institucionales, completamente nueva y sin uso previo.
• Fabricación de cuerpo y tapa mediante moldeo por inyección de polipropileno o polietileno de alta densidad (HDPE), resistente al impacto, al agua, a la humedad continua y a productos químicos habituales de limpieza e desinfección sanitaria.
• Capacidad volumétrica nominal no inferior a 9.5 litros y no superior a 10.5 litros (10 Litros nominales).
• Dimensiones físicas acotadas del equipo completo (cuerpo con tapa ensamblada): altura total comprendida en un rango aceptado de mínimo 35 cm y máximo 42 cm; ancho frontal no inferior a 18 cm y no mayor a 23 cm; profundidad/largo no inferior a 24 cm y no mayor a 30 cm.
• Mecanismo de apertura y cierre mediante tapa superior de tipo oscilante o basculante (vaivén) con contrapeso o pivote libre de agarrotamientos, que retorne automáticamente a la posición vertical de cierre por gravedad.
• Tapa superior completamente removible de color gris, con sistema de ajuste por encaje o presión sobre la boca del contenedor para facilitar el vaciado de residuos y la colocación de la bolsa de basura.
• Cuerpo del contenedor con acabado externo homogéneo en color gris (o tonalidad ploma/metalizada neutra), con superficies internas y externas completamente lisas y esquinas redondeadas para evitar la acumulación de moho, bacterias y suciedad.
• Sistema o pestaña perimetral interna para el ajuste y sujeción de la bolsa de basura, asegurando que el borde de la bolsa quede retenido y oculto sin sobresalir hacia el exterior.
• Base inferior plana e impermeable de alta estabilidad mecánica, libre de aristas filosas, apta para apoyo directo sobre pisos de cerámica, granito o baldosa en zonas de baño.
El valor unitario ofertado incluye el suministro, transporte, fletes, cargue, descargue, distribución en cada uno de los baños indicados por la Entidad, retiro e inspección de embalajes, pruebas de libre oscilación de la tapa vaivén, impuestos aplicables y seguros de transporte. Todos los costos indirectos corren por cuenta y riesgo exclusivo del oferente dentro del valor unitario adjudicado.</t>
  </si>
  <si>
    <t>Suministro de una (1) silla plástica monocasco sin brazos, color negro, apta para eventos y uso intensivo en ambientes interiores y exteriores, en perfecto estado estético y funcional.
• Estructura apilable de cuatro (4) patas fabricada en una sola pieza (monocasco) mediante moldeo por inyección de polipropileno de alta densidad o material polimérico equivalente de alta resistencia mecánica.
• Pigmentación homogénea de color negro en toda la masa del material, libre de manchas, decoloraciones o imperfecciones superficiales.
• Diseño ergonómico con espaldar y sin brazos, con superficie totalmente lisa, libre de rebabas, aristas filosas, grietas o fisuras.
• Aditivo de protección contra rayos ultravioleta (UV) e impermeabilidad que garantice la conservación de su color e integridad estructural ante exposición solar directa y humedad.
• Tapón o tacón antideslizante en material elastómero de alta adherencia instalado de fábrica en la base inferior de cada una de las cuatro (4) patas para evitar deslizamientos o rayones en el suelo.
• Dimensiones acotadas: ancho de asiento no inferior a 42 cm, profundidad total no inferior a 45 cm y altura total no inferior a 80 cm y no mayor a 95 cm.
• Capacidad de carga estática mínima garantizada de 110 kg.
El valor ofertado incluye el suministro, transporte, fletes, cargue, descargue, distribución e instalación en sitio según la acomodación indicada por la Entidad, además de la recolección y disposición final de empaques. Todos los costos indirectos, mano de obra, insumos, impuestos y seguros de transporte corren por cuenta y riesgo exclusivo del oferente dentro del valor unitario adjudicado.</t>
  </si>
  <si>
    <t>Suministro de una (1) caneca plásticas con tapa basculante tipo vaivén, color negro, para alto tráfico y uso institucional en las zonas comunes.
• Capacidad volumétrica útil no inferior a 50 litros y no mayor a 55 litros.
• Altura total ensamblada (incluyendo el cuerpo y el ensamble superior de la tapa vaivén) no inferior a 70 cm y no mayor a 76 cm.
• Dimensiones de sección transversal con un ancho o profundidad no inferior a 28 cm y no mayor a 50 cm, garantizando un diseño compacto que no obstaculice los pasillos ni las rutas de evacuación.
• Estructura del cuerpo fabricada mediante moldeo por inyección de polietileno de alta densidad (PEAD), polipropileno (PP) o compuesto polimérico de alta resistencia mecánica a impactos.
• Acabado de superficie liso con esquinas y bordes redondeados, libre de aristas cortantes, rebabas o porosidades que dificulten el lavado o promuevan la acumulación de suciedad.
• Pigmentación integral y homogénea en color negro, acorde con la normativa nacional vigente para la recolección y separación en la fuente de residuos no aprovechables.
• Tapa superior desmontable con sistema basculante tipo vaivén de retorno automático por gravedad, que impida la visibilidad directa de los residuos e incremente la higiene sin requerir contacto manual.
• Sistema de sujeción interno o marco retenedor de bolsa que permita fijar la bolsa plástica y ocultar sus bordes impidiendo que sobresalgan hacia la parte exterior del contenedor.
• Incorporación de aditivo de protección contra rayos ultravioleta (UV) e impermeabilidad que evite el desgaste, la decoloración o la cristalización del material ante la limpieza y desinfección periódica con insumos químicos.
El valor unitario ofertado incluye el suministro, transporte, fletes, cargue, descargue, distribución en cada uno de los baños indicados por la Entidad, retiro e inspección de embalajes, pruebas de libre oscilación de la tapa vaivén, impuestos aplicables y seguros de transporte. Todos los costos indirectos corren por cuenta y riesgo exclusivo del oferente dentro del valor unitario adjudicado.</t>
  </si>
  <si>
    <t>COTIZACION 1
AVS</t>
  </si>
  <si>
    <t>COTIZACION 2
ALPHA</t>
  </si>
  <si>
    <t>VALOR UNITARIO
AVS</t>
  </si>
  <si>
    <t>VALOR UNITARIO
ALPHA</t>
  </si>
  <si>
    <t>Suministro, instalación e integración de un (1) sistema profesional de transmisión y recepción inalámbrica de video y audio digital de alta definición en resolución 4K, compuesto por un (1) módulo transmisor (TX) y mínimo un (1) módulo receptor (RX) con transmisión de señal continua y libre de interferencias.
• Capacidad de transmisión de video con soporte para resoluciones de entrada y salida desde Full HD (1080p a 24/25/30/50/60 fps) hasta 4K UHD (3840 x 2160 píxeles) a una tasa de cuadros no inferior a 30 fps (4K@30fps).
• Transmisión digital de audio estéreo embebido o integrado a través de la interfaz multimedia de alta definición (HDMI).
• Operación inalámbrica en arquitectura de doble banda de frecuencia en los rangos aceptados de 2,4 GHz (2412 a 2484 MHz) y 5 GHz (5180 a 5825 MHz), con función de salto automático de frecuencia o selección inteligente de canal limpio.
• Interfaz de video física en el módulo transmisor (TX) provista con mínimo una (1) entrada HDMI y una (1) salida de paso directo en bucle (HDMI Loop-out) para monitoreo local.
• Interfaz de video física en el módulo receptor (RX) provista con mínimo una (1) salida HDMI de alta velocidad.
• Alcance efectivo de transmisión inalámbrica en línea de vista (LOS) no inferior a 150 metros en entornos libres de obstáculos.
• Latencia o retardo de transmisión extremadamente bajo no superior a 0,08 segundos (80 milisegundos).
• Pantalla digital indicadora de estado (LCD o OLED) integrada en el chasis de los módulos transmisor y receptor, para visualización de canal activo, nivel de señal RF, formato de video y nivel de carga/alimentación.
• Se deberá garantizar que ambos dispositivos (transmisor y receptor) cuenten con su propio adaptador de corriente, original del fabricante.
• Sistema de alimentación eléctrica versátil y trimodal que soporte: entrada por conector coaxial DC (rango aceptado de 6V a 16.8V DC), puerto USB Tipo-C (5V DC) y placa fija posterior compatible con baterías recargables removibles de la serie NP-F / L-Series.
• Chasis metálico o de aleación de policarbonato de alta resistencia con puntos de fijación roscados de 1/4"-20 e inclusión de adaptadores para montaje en zapata fría/caliente (cold/hot shoe).
• Dimensiones físicas acotadas por unidad (TX/RX sin antenas): altura no mayor a 155 mm, ancho no mayor a 105 mm y profundidad no mayor a 55 mm.
• Peso neto unitario por módulo (sin antenas ni baterías) no superior a 550 gr.
El valor ofertado incluye el transporte, fletes, cargue, descargue, montaje o instalación, suministro de cableado HDMI de alta velocidad, adaptadores de corriente, baterías, cargadores, accesorios de montaje, pruebas de enlace de RF y operabilidad de señal en sitio, puesta en marcha y capacitación básica al personal operativo del recinto. Todos los costos indirectos, herramientas, licencias de uso de espectro (si aplican), seguros de transporte, impuestos aplicables y mano de obra técnica calificada corren por cuenta y riesgo exclusivo del oferente dentro del valor unitario adjudicado.</t>
  </si>
  <si>
    <t>VALOR UNITARIO
DIRECTOR S.A.S.</t>
  </si>
  <si>
    <r>
      <rPr>
        <b/>
        <sz val="20"/>
        <color theme="1"/>
        <rFont val="Calibri"/>
        <family val="2"/>
      </rPr>
      <t xml:space="preserve">5. 
PANTALLA LED
</t>
    </r>
    <r>
      <rPr>
        <sz val="20"/>
        <color theme="1"/>
        <rFont val="Calibri"/>
        <family val="2"/>
      </rPr>
      <t>Pantalla LED Outdoor
Fechada CRA 22</t>
    </r>
  </si>
  <si>
    <r>
      <rPr>
        <b/>
        <sz val="20"/>
        <color theme="1"/>
        <rFont val="Calibri"/>
        <family val="2"/>
      </rPr>
      <t xml:space="preserve">6.
UPS - RESPALDO ELÉCTRICO
</t>
    </r>
    <r>
      <rPr>
        <sz val="20"/>
        <color theme="1"/>
        <rFont val="Calibri"/>
        <family val="2"/>
      </rPr>
      <t>Teatro Fundadores
Sala Principal y Alternas</t>
    </r>
  </si>
  <si>
    <r>
      <rPr>
        <b/>
        <sz val="20"/>
        <color theme="1"/>
        <rFont val="Calibri"/>
        <family val="2"/>
      </rPr>
      <t xml:space="preserve">7. 
SEÑALÉTICA
</t>
    </r>
    <r>
      <rPr>
        <sz val="20"/>
        <color theme="1"/>
        <rFont val="Calibri"/>
        <family val="2"/>
      </rPr>
      <t>CCC-Teatro Fundadores</t>
    </r>
  </si>
  <si>
    <r>
      <rPr>
        <b/>
        <sz val="20"/>
        <color theme="1"/>
        <rFont val="Calibri"/>
        <family val="2"/>
      </rPr>
      <t>8. 
ELECTRO FRENOS</t>
    </r>
    <r>
      <rPr>
        <sz val="20"/>
        <color theme="1"/>
        <rFont val="Calibri"/>
        <family val="2"/>
      </rPr>
      <t xml:space="preserve">
Barras de Tramoya
Sala Fundadores</t>
    </r>
  </si>
  <si>
    <r>
      <rPr>
        <b/>
        <sz val="20"/>
        <color theme="1"/>
        <rFont val="Calibri"/>
        <family val="2"/>
      </rPr>
      <t>9. 
Módulo SFP</t>
    </r>
    <r>
      <rPr>
        <sz val="20"/>
        <color theme="1"/>
        <rFont val="Calibri"/>
        <family val="2"/>
      </rPr>
      <t xml:space="preserve">
CCC-Teatro Fundadores</t>
    </r>
  </si>
  <si>
    <r>
      <rPr>
        <b/>
        <sz val="20"/>
        <color theme="1"/>
        <rFont val="Calibri"/>
        <family val="2"/>
      </rPr>
      <t>10. 
SWITCH PoE</t>
    </r>
    <r>
      <rPr>
        <sz val="20"/>
        <color theme="1"/>
        <rFont val="Calibri"/>
        <family val="2"/>
      </rPr>
      <t xml:space="preserve">
CCC-Teatro Fundadores</t>
    </r>
  </si>
  <si>
    <r>
      <rPr>
        <b/>
        <sz val="20"/>
        <color theme="1"/>
        <rFont val="Calibri"/>
        <family val="2"/>
      </rPr>
      <t>11. 
ACCESS POINT - AP</t>
    </r>
    <r>
      <rPr>
        <sz val="20"/>
        <color theme="1"/>
        <rFont val="Calibri"/>
        <family val="2"/>
      </rPr>
      <t xml:space="preserve">
CCC-Teatro Fundadores</t>
    </r>
  </si>
  <si>
    <r>
      <rPr>
        <b/>
        <sz val="20"/>
        <color theme="1"/>
        <rFont val="Calibri"/>
        <family val="2"/>
      </rPr>
      <t>12. 
ROUTER</t>
    </r>
    <r>
      <rPr>
        <sz val="20"/>
        <color theme="1"/>
        <rFont val="Calibri"/>
        <family val="2"/>
      </rPr>
      <t xml:space="preserve">
CCC-Teatro Fundadores</t>
    </r>
  </si>
  <si>
    <t>VALOR UNITARIO
NEXUS SISTEM INTEGRATION SAS</t>
  </si>
  <si>
    <t>COTIZACION 2
VALOR UNITARIO
NEXUS SISTEM INTEGRATION SAS</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</si>
</sst>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4" formatCode="_-&quot;$&quot;\ * #,##0.00_-;\-&quot;$&quot;\ * #,##0.00_-;_-&quot;$&quot;\ * &quot;-&quot;??_-;_-@_-"/>
    <numFmt numFmtId="164" formatCode="[$$]#,##0"/>
    <numFmt numFmtId="165" formatCode="_-&quot;$&quot;\ * #,##0_-;\-&quot;$&quot;\ * #,##0_-;_-&quot;$&quot;\ * &quot;-&quot;??_-;_-@_-"/>
  </numFmts>
  <fonts count="18" x14ac:knownFonts="1">
    <font>
      <sz val="10"/>
      <color rgb="FF000000"/>
      <name val="Arial"/>
      <scheme val="minor"/>
    </font>
    <font>
      <b/>
      <sz val="30"/>
      <color rgb="FFFFFFFF"/>
      <name val="Calibri"/>
      <family val="2"/>
    </font>
    <font>
      <b/>
      <sz val="45"/>
      <color rgb="FFFFFFFF"/>
      <name val="Calibri"/>
      <family val="2"/>
    </font>
    <font>
      <b/>
      <sz val="15"/>
      <color rgb="FFFFFFFF"/>
      <name val="Calibri"/>
      <family val="2"/>
    </font>
    <font>
      <sz val="20"/>
      <color theme="1"/>
      <name val="Arial"/>
      <family val="2"/>
      <scheme val="minor"/>
    </font>
    <font>
      <sz val="20"/>
      <color theme="1"/>
      <name val="Calibri"/>
      <family val="2"/>
    </font>
    <font>
      <sz val="15"/>
      <color theme="1"/>
      <name val="Calibri"/>
      <family val="2"/>
    </font>
    <font>
      <b/>
      <sz val="40"/>
      <color rgb="FFFFFFFF"/>
      <name val="Arial"/>
      <family val="2"/>
      <scheme val="minor"/>
    </font>
    <font>
      <b/>
      <sz val="20"/>
      <color theme="1"/>
      <name val="Calibri"/>
      <family val="2"/>
    </font>
    <font>
      <sz val="10"/>
      <color rgb="FF000000"/>
      <name val="Arial"/>
      <family val="2"/>
      <scheme val="minor"/>
    </font>
    <font>
      <b/>
      <sz val="18"/>
      <color theme="1"/>
      <name val="Arial"/>
      <family val="2"/>
      <scheme val="minor"/>
    </font>
    <font>
      <b/>
      <sz val="20"/>
      <color theme="1"/>
      <name val="Arial"/>
      <family val="2"/>
      <scheme val="minor"/>
    </font>
    <font>
      <sz val="12"/>
      <color theme="1"/>
      <name val="Calibri"/>
      <family val="2"/>
    </font>
    <font>
      <sz val="14"/>
      <color theme="1"/>
      <name val="Calibri"/>
      <family val="2"/>
    </font>
    <font>
      <b/>
      <sz val="14"/>
      <color theme="1"/>
      <name val="Calibri"/>
      <family val="2"/>
    </font>
    <font>
      <b/>
      <sz val="16"/>
      <color theme="1"/>
      <name val="Arial"/>
      <family val="2"/>
      <scheme val="minor"/>
    </font>
    <font>
      <b/>
      <sz val="16"/>
      <color theme="1"/>
      <name val="Calibri"/>
      <family val="2"/>
    </font>
    <font>
      <b/>
      <sz val="20"/>
      <color rgb="FFFFFFFF"/>
      <name val="Calibri"/>
      <family val="2"/>
    </font>
  </fonts>
  <fills count="6">
    <fill>
      <patternFill patternType="none"/>
    </fill>
    <fill>
      <patternFill patternType="gray125"/>
    </fill>
    <fill>
      <patternFill patternType="solid">
        <fgColor rgb="FF000000"/>
        <bgColor rgb="FF000000"/>
      </patternFill>
    </fill>
    <fill>
      <patternFill patternType="solid">
        <fgColor rgb="FFD9D9D9"/>
        <bgColor rgb="FFD9D9D9"/>
      </patternFill>
    </fill>
    <fill>
      <patternFill patternType="solid">
        <fgColor theme="6" tint="0.79998168889431442"/>
        <bgColor indexed="64"/>
      </patternFill>
    </fill>
    <fill>
      <patternFill patternType="solid">
        <fgColor theme="6" tint="0.79998168889431442"/>
        <bgColor rgb="FF000000"/>
      </patternFill>
    </fill>
  </fills>
  <borders count="4">
    <border>
      <left/>
      <right/>
      <top/>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s>
  <cellStyleXfs count="2">
    <xf numFmtId="0" fontId="0" fillId="0" borderId="0"/>
    <xf numFmtId="44" fontId="9" fillId="0" borderId="0" applyFont="0" applyFill="0" applyBorder="0" applyAlignment="0" applyProtection="0"/>
  </cellStyleXfs>
  <cellXfs count="26">
    <xf numFmtId="0" fontId="0" fillId="0" borderId="0" xfId="0"/>
    <xf numFmtId="0" fontId="1" fillId="2" borderId="1" xfId="0" applyFont="1" applyFill="1" applyBorder="1" applyAlignment="1">
      <alignment horizontal="center" vertical="center" wrapText="1"/>
    </xf>
    <xf numFmtId="0" fontId="2" fillId="2" borderId="1" xfId="0" applyFont="1" applyFill="1" applyBorder="1" applyAlignment="1">
      <alignment horizontal="center" vertical="center" wrapText="1"/>
    </xf>
    <xf numFmtId="1" fontId="3" fillId="2" borderId="1" xfId="0" applyNumberFormat="1" applyFont="1" applyFill="1" applyBorder="1" applyAlignment="1">
      <alignment horizontal="center" vertical="center" wrapText="1"/>
    </xf>
    <xf numFmtId="0" fontId="4" fillId="0" borderId="0" xfId="0" applyFont="1" applyAlignment="1">
      <alignment horizontal="center" vertical="center" wrapText="1"/>
    </xf>
    <xf numFmtId="0" fontId="5" fillId="0" borderId="2" xfId="0" applyFont="1" applyBorder="1" applyAlignment="1">
      <alignment horizontal="center" vertical="center" wrapText="1"/>
    </xf>
    <xf numFmtId="0" fontId="6" fillId="0" borderId="2" xfId="0" applyFont="1" applyBorder="1" applyAlignment="1">
      <alignment horizontal="left" vertical="center" wrapText="1"/>
    </xf>
    <xf numFmtId="0" fontId="6" fillId="0" borderId="2" xfId="0" applyFont="1" applyBorder="1" applyAlignment="1">
      <alignment vertical="center" wrapText="1"/>
    </xf>
    <xf numFmtId="44" fontId="10" fillId="3" borderId="2" xfId="1" applyFont="1" applyFill="1" applyBorder="1" applyAlignment="1">
      <alignment horizontal="center" vertical="center" wrapText="1"/>
    </xf>
    <xf numFmtId="0" fontId="11" fillId="0" borderId="2" xfId="0" applyFont="1" applyBorder="1" applyAlignment="1">
      <alignment horizontal="center" vertical="center" wrapText="1"/>
    </xf>
    <xf numFmtId="165" fontId="10" fillId="3" borderId="2" xfId="1" applyNumberFormat="1" applyFont="1" applyFill="1" applyBorder="1" applyAlignment="1">
      <alignment horizontal="center" vertical="center" wrapText="1"/>
    </xf>
    <xf numFmtId="0" fontId="5" fillId="0" borderId="1" xfId="0" applyFont="1" applyBorder="1" applyAlignment="1">
      <alignment horizontal="center" vertical="center" wrapText="1"/>
    </xf>
    <xf numFmtId="0" fontId="6" fillId="0" borderId="1" xfId="0" applyFont="1" applyBorder="1" applyAlignment="1">
      <alignment vertical="center" wrapText="1"/>
    </xf>
    <xf numFmtId="0" fontId="11" fillId="0" borderId="1" xfId="0" applyFont="1" applyBorder="1" applyAlignment="1">
      <alignment horizontal="center" vertical="center" wrapText="1"/>
    </xf>
    <xf numFmtId="165" fontId="10" fillId="3" borderId="1" xfId="1" applyNumberFormat="1" applyFont="1" applyFill="1" applyBorder="1" applyAlignment="1">
      <alignment horizontal="center" vertical="center" wrapText="1"/>
    </xf>
    <xf numFmtId="165" fontId="15" fillId="4" borderId="3" xfId="1" applyNumberFormat="1" applyFont="1" applyFill="1" applyBorder="1" applyAlignment="1">
      <alignment horizontal="center" vertical="center" wrapText="1"/>
    </xf>
    <xf numFmtId="0" fontId="13" fillId="0" borderId="3" xfId="0" applyFont="1" applyBorder="1" applyAlignment="1">
      <alignment horizontal="center" vertical="center" wrapText="1"/>
    </xf>
    <xf numFmtId="0" fontId="6" fillId="0" borderId="3" xfId="0" applyFont="1" applyBorder="1" applyAlignment="1">
      <alignment horizontal="left" vertical="center" wrapText="1"/>
    </xf>
    <xf numFmtId="0" fontId="15" fillId="0" borderId="3" xfId="0" applyFont="1" applyBorder="1" applyAlignment="1">
      <alignment horizontal="center" vertical="center" wrapText="1"/>
    </xf>
    <xf numFmtId="165" fontId="15" fillId="0" borderId="3" xfId="1" applyNumberFormat="1" applyFont="1" applyBorder="1" applyAlignment="1">
      <alignment horizontal="center" vertical="center" wrapText="1"/>
    </xf>
    <xf numFmtId="0" fontId="12" fillId="0" borderId="3" xfId="0" applyFont="1" applyBorder="1" applyAlignment="1">
      <alignment horizontal="left" vertical="center" wrapText="1"/>
    </xf>
    <xf numFmtId="0" fontId="16" fillId="5" borderId="3" xfId="0" applyFont="1" applyFill="1" applyBorder="1" applyAlignment="1">
      <alignment horizontal="center" vertical="center" wrapText="1"/>
    </xf>
    <xf numFmtId="164" fontId="10" fillId="3" borderId="2" xfId="0" applyNumberFormat="1" applyFont="1" applyFill="1" applyBorder="1" applyAlignment="1">
      <alignment horizontal="center" vertical="center" wrapText="1"/>
    </xf>
    <xf numFmtId="164" fontId="17" fillId="2" borderId="3" xfId="0" applyNumberFormat="1" applyFont="1" applyFill="1" applyBorder="1" applyAlignment="1">
      <alignment horizontal="center" vertical="center" wrapText="1"/>
    </xf>
    <xf numFmtId="0" fontId="7" fillId="2" borderId="3" xfId="0" applyFont="1" applyFill="1" applyBorder="1" applyAlignment="1">
      <alignment horizontal="center" vertical="center" wrapText="1"/>
    </xf>
    <xf numFmtId="0" fontId="10" fillId="5" borderId="3" xfId="0" applyFont="1" applyFill="1" applyBorder="1" applyAlignment="1">
      <alignment horizontal="center" vertical="center"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persons/person.xml><?xml version="1.0" encoding="utf-8"?>
<x18tc:personList xmlns:x18tc="http://schemas.microsoft.com/office/spreadsheetml/2018/threadedcomment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00FF"/>
    <outlinePr summaryBelow="0" summaryRight="0"/>
    <pageSetUpPr fitToPage="1"/>
  </sheetPr>
  <dimension ref="A1:H16"/>
  <sheetViews>
    <sheetView tabSelected="1" topLeftCell="A13" zoomScale="70" zoomScaleNormal="70" workbookViewId="0">
      <selection activeCell="B13" sqref="B13"/>
    </sheetView>
  </sheetViews>
  <sheetFormatPr baseColWidth="10" defaultColWidth="12.5703125" defaultRowHeight="345.75" customHeight="1" x14ac:dyDescent="0.2"/>
  <cols>
    <col min="1" max="1" width="30" customWidth="1"/>
    <col min="2" max="2" width="121.42578125" customWidth="1"/>
    <col min="3" max="3" width="14.7109375" customWidth="1"/>
    <col min="4" max="4" width="36.42578125" customWidth="1"/>
    <col min="5" max="5" width="32.28515625" customWidth="1"/>
    <col min="6" max="6" width="44.85546875" customWidth="1"/>
    <col min="7" max="7" width="33" customWidth="1"/>
    <col min="8" max="8" width="37.42578125" customWidth="1"/>
  </cols>
  <sheetData>
    <row r="1" spans="1:8" ht="74.25" customHeight="1" x14ac:dyDescent="0.2">
      <c r="A1" s="1" t="s">
        <v>0</v>
      </c>
      <c r="B1" s="2" t="s">
        <v>1</v>
      </c>
      <c r="C1" s="3" t="s">
        <v>2</v>
      </c>
      <c r="D1" s="3" t="s">
        <v>34</v>
      </c>
      <c r="E1" s="3" t="s">
        <v>43</v>
      </c>
      <c r="F1" s="3" t="s">
        <v>20</v>
      </c>
      <c r="G1" s="3" t="s">
        <v>44</v>
      </c>
      <c r="H1" s="3" t="s">
        <v>21</v>
      </c>
    </row>
    <row r="2" spans="1:8" ht="409.5" customHeight="1" x14ac:dyDescent="0.2">
      <c r="A2" s="5" t="s">
        <v>3</v>
      </c>
      <c r="B2" s="6" t="s">
        <v>4</v>
      </c>
      <c r="C2" s="9">
        <v>1</v>
      </c>
      <c r="D2" s="8">
        <v>23423000</v>
      </c>
      <c r="E2" s="8">
        <v>29356625.48</v>
      </c>
      <c r="F2" s="8">
        <f>D2*C2</f>
        <v>23423000</v>
      </c>
      <c r="G2" s="22">
        <f>E2*C2</f>
        <v>29356625.48</v>
      </c>
      <c r="H2" s="10">
        <f>(F2+G2)/2</f>
        <v>26389812.740000002</v>
      </c>
    </row>
    <row r="3" spans="1:8" ht="345.75" customHeight="1" x14ac:dyDescent="0.2">
      <c r="A3" s="5" t="s">
        <v>5</v>
      </c>
      <c r="B3" s="6" t="s">
        <v>6</v>
      </c>
      <c r="C3" s="9">
        <v>10</v>
      </c>
      <c r="D3" s="8">
        <v>460793.08</v>
      </c>
      <c r="E3" s="8">
        <v>576054.54</v>
      </c>
      <c r="F3" s="8">
        <f t="shared" ref="F3:F13" si="0">D3*C3</f>
        <v>4607930.8</v>
      </c>
      <c r="G3" s="22">
        <f t="shared" ref="G3:G13" si="1">E3*C3</f>
        <v>5760545.4000000004</v>
      </c>
      <c r="H3" s="10">
        <f t="shared" ref="H3:H14" si="2">(F3+G3)/2</f>
        <v>5184238.0999999996</v>
      </c>
    </row>
    <row r="4" spans="1:8" ht="409.5" customHeight="1" x14ac:dyDescent="0.2">
      <c r="A4" s="5" t="s">
        <v>7</v>
      </c>
      <c r="B4" s="6" t="s">
        <v>8</v>
      </c>
      <c r="C4" s="9">
        <v>2</v>
      </c>
      <c r="D4" s="8">
        <v>2000000</v>
      </c>
      <c r="E4" s="8">
        <v>2492543.67</v>
      </c>
      <c r="F4" s="8">
        <f t="shared" si="0"/>
        <v>4000000</v>
      </c>
      <c r="G4" s="22">
        <f t="shared" si="1"/>
        <v>4985087.34</v>
      </c>
      <c r="H4" s="10">
        <f t="shared" si="2"/>
        <v>4492543.67</v>
      </c>
    </row>
    <row r="5" spans="1:8" ht="372.75" customHeight="1" x14ac:dyDescent="0.2">
      <c r="A5" s="5" t="s">
        <v>10</v>
      </c>
      <c r="B5" s="6" t="s">
        <v>33</v>
      </c>
      <c r="C5" s="9">
        <v>1</v>
      </c>
      <c r="D5" s="8">
        <v>1462835.95</v>
      </c>
      <c r="E5" s="8">
        <v>1827865.36</v>
      </c>
      <c r="F5" s="8">
        <f t="shared" si="0"/>
        <v>1462835.95</v>
      </c>
      <c r="G5" s="22">
        <f t="shared" si="1"/>
        <v>1827865.36</v>
      </c>
      <c r="H5" s="10">
        <f t="shared" si="2"/>
        <v>1645350.655</v>
      </c>
    </row>
    <row r="6" spans="1:8" ht="345.75" customHeight="1" x14ac:dyDescent="0.2">
      <c r="A6" s="5" t="s">
        <v>35</v>
      </c>
      <c r="B6" s="6" t="s">
        <v>12</v>
      </c>
      <c r="C6" s="9">
        <v>1</v>
      </c>
      <c r="D6" s="8">
        <v>350000000</v>
      </c>
      <c r="E6" s="8">
        <v>387729015.75999999</v>
      </c>
      <c r="F6" s="8">
        <f t="shared" si="0"/>
        <v>350000000</v>
      </c>
      <c r="G6" s="22">
        <f t="shared" si="1"/>
        <v>387729015.75999999</v>
      </c>
      <c r="H6" s="10">
        <f t="shared" si="2"/>
        <v>368864507.88</v>
      </c>
    </row>
    <row r="7" spans="1:8" ht="345.75" customHeight="1" x14ac:dyDescent="0.2">
      <c r="A7" s="5" t="s">
        <v>36</v>
      </c>
      <c r="B7" s="6" t="s">
        <v>13</v>
      </c>
      <c r="C7" s="9">
        <v>2</v>
      </c>
      <c r="D7" s="8">
        <v>8568000</v>
      </c>
      <c r="E7" s="8">
        <v>10856412.439999999</v>
      </c>
      <c r="F7" s="8">
        <f t="shared" si="0"/>
        <v>17136000</v>
      </c>
      <c r="G7" s="22">
        <f t="shared" si="1"/>
        <v>21712824.879999999</v>
      </c>
      <c r="H7" s="10">
        <f t="shared" si="2"/>
        <v>19424412.439999998</v>
      </c>
    </row>
    <row r="8" spans="1:8" ht="345.75" customHeight="1" x14ac:dyDescent="0.2">
      <c r="A8" s="5" t="s">
        <v>37</v>
      </c>
      <c r="B8" s="6" t="s">
        <v>14</v>
      </c>
      <c r="C8" s="9">
        <v>1</v>
      </c>
      <c r="D8" s="8">
        <v>14000000</v>
      </c>
      <c r="E8" s="8">
        <v>17503195.57</v>
      </c>
      <c r="F8" s="8">
        <f t="shared" si="0"/>
        <v>14000000</v>
      </c>
      <c r="G8" s="22">
        <f t="shared" si="1"/>
        <v>17503195.57</v>
      </c>
      <c r="H8" s="10">
        <f t="shared" si="2"/>
        <v>15751597.785</v>
      </c>
    </row>
    <row r="9" spans="1:8" ht="345.75" customHeight="1" x14ac:dyDescent="0.2">
      <c r="A9" s="5" t="s">
        <v>38</v>
      </c>
      <c r="B9" s="6" t="s">
        <v>15</v>
      </c>
      <c r="C9" s="9">
        <v>7</v>
      </c>
      <c r="D9" s="8">
        <v>4200000</v>
      </c>
      <c r="E9" s="8">
        <v>5317426.5</v>
      </c>
      <c r="F9" s="8">
        <f t="shared" si="0"/>
        <v>29400000</v>
      </c>
      <c r="G9" s="22">
        <f t="shared" si="1"/>
        <v>37221985.5</v>
      </c>
      <c r="H9" s="10">
        <f t="shared" si="2"/>
        <v>33310992.75</v>
      </c>
    </row>
    <row r="10" spans="1:8" ht="345.75" customHeight="1" x14ac:dyDescent="0.2">
      <c r="A10" s="5" t="s">
        <v>39</v>
      </c>
      <c r="B10" s="7" t="s">
        <v>16</v>
      </c>
      <c r="C10" s="9">
        <v>8</v>
      </c>
      <c r="D10" s="8">
        <v>680800</v>
      </c>
      <c r="E10" s="8">
        <v>864081.81</v>
      </c>
      <c r="F10" s="8">
        <f t="shared" si="0"/>
        <v>5446400</v>
      </c>
      <c r="G10" s="22">
        <f t="shared" si="1"/>
        <v>6912654.4800000004</v>
      </c>
      <c r="H10" s="10">
        <f t="shared" si="2"/>
        <v>6179527.2400000002</v>
      </c>
    </row>
    <row r="11" spans="1:8" ht="345.75" customHeight="1" x14ac:dyDescent="0.2">
      <c r="A11" s="5" t="s">
        <v>40</v>
      </c>
      <c r="B11" s="7" t="s">
        <v>17</v>
      </c>
      <c r="C11" s="9">
        <v>4</v>
      </c>
      <c r="D11" s="8">
        <v>494693.05</v>
      </c>
      <c r="E11" s="8">
        <v>620366.43000000005</v>
      </c>
      <c r="F11" s="8">
        <f t="shared" si="0"/>
        <v>1978772.2</v>
      </c>
      <c r="G11" s="22">
        <f t="shared" si="1"/>
        <v>2481465.7200000002</v>
      </c>
      <c r="H11" s="10">
        <f t="shared" si="2"/>
        <v>2230118.96</v>
      </c>
    </row>
    <row r="12" spans="1:8" ht="345.75" customHeight="1" x14ac:dyDescent="0.2">
      <c r="A12" s="5" t="s">
        <v>41</v>
      </c>
      <c r="B12" s="7" t="s">
        <v>18</v>
      </c>
      <c r="C12" s="9">
        <v>10</v>
      </c>
      <c r="D12" s="8">
        <v>197401.60000000001</v>
      </c>
      <c r="E12" s="8">
        <v>249254.37</v>
      </c>
      <c r="F12" s="8">
        <f t="shared" si="0"/>
        <v>1974016</v>
      </c>
      <c r="G12" s="22">
        <f t="shared" si="1"/>
        <v>2492543.7000000002</v>
      </c>
      <c r="H12" s="10">
        <f t="shared" si="2"/>
        <v>2233279.85</v>
      </c>
    </row>
    <row r="13" spans="1:8" ht="408.75" customHeight="1" x14ac:dyDescent="0.2">
      <c r="A13" s="11" t="s">
        <v>42</v>
      </c>
      <c r="B13" s="12" t="s">
        <v>19</v>
      </c>
      <c r="C13" s="13">
        <v>1</v>
      </c>
      <c r="D13" s="8">
        <v>1605093.8</v>
      </c>
      <c r="E13" s="8">
        <v>2016190.88</v>
      </c>
      <c r="F13" s="8">
        <f t="shared" si="0"/>
        <v>1605093.8</v>
      </c>
      <c r="G13" s="22">
        <f t="shared" si="1"/>
        <v>2016190.88</v>
      </c>
      <c r="H13" s="14">
        <f t="shared" si="2"/>
        <v>1810642.3399999999</v>
      </c>
    </row>
    <row r="14" spans="1:8" ht="46.5" customHeight="1" x14ac:dyDescent="0.2">
      <c r="A14" s="24" t="s">
        <v>11</v>
      </c>
      <c r="B14" s="24"/>
      <c r="C14" s="24"/>
      <c r="D14" s="23">
        <f>SUM(D2:D13)</f>
        <v>407092617.48000002</v>
      </c>
      <c r="E14" s="23">
        <f>SUM(E2:E13)</f>
        <v>459409032.81</v>
      </c>
      <c r="F14" s="23">
        <f>SUM(F2:F13)</f>
        <v>455034048.75</v>
      </c>
      <c r="G14" s="23">
        <f>SUM(G2:G13)</f>
        <v>520000000.06999999</v>
      </c>
      <c r="H14" s="23">
        <f t="shared" si="2"/>
        <v>487517024.40999997</v>
      </c>
    </row>
    <row r="15" spans="1:8" ht="345.75" customHeight="1" x14ac:dyDescent="0.2">
      <c r="A15" s="4"/>
      <c r="B15" s="4"/>
      <c r="C15" s="4"/>
      <c r="D15" s="4"/>
      <c r="E15" s="4"/>
      <c r="F15" s="4"/>
      <c r="G15" s="4"/>
      <c r="H15" s="4"/>
    </row>
    <row r="16" spans="1:8" ht="345.75" customHeight="1" x14ac:dyDescent="0.2">
      <c r="A16" s="4"/>
      <c r="B16" s="4"/>
      <c r="C16" s="4"/>
      <c r="D16" s="4"/>
      <c r="E16" s="4"/>
      <c r="F16" s="4"/>
      <c r="G16" s="4"/>
      <c r="H16" s="4"/>
    </row>
  </sheetData>
  <mergeCells count="1">
    <mergeCell ref="A14:C14"/>
  </mergeCells>
  <printOptions horizontalCentered="1" gridLines="1"/>
  <pageMargins left="0.7" right="0.7" top="0.75" bottom="0.75" header="0" footer="0"/>
  <pageSetup paperSize="9" fitToHeight="0" pageOrder="overThenDown" orientation="portrait" cellComments="atEnd"/>
  <headerFooter>
    <oddHeader>&amp;R&amp;A</oddHeader>
    <oddFooter>&amp;R&amp;P de 7</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00FF"/>
    <outlinePr summaryBelow="0" summaryRight="0"/>
    <pageSetUpPr fitToPage="1"/>
  </sheetPr>
  <dimension ref="A1:H9"/>
  <sheetViews>
    <sheetView workbookViewId="0">
      <selection activeCell="D1" sqref="D1"/>
    </sheetView>
  </sheetViews>
  <sheetFormatPr baseColWidth="10" defaultColWidth="12.5703125" defaultRowHeight="15.75" customHeight="1" x14ac:dyDescent="0.2"/>
  <cols>
    <col min="1" max="1" width="29.140625" customWidth="1"/>
    <col min="2" max="2" width="156" customWidth="1"/>
    <col min="3" max="3" width="15.28515625" customWidth="1"/>
    <col min="4" max="4" width="19.42578125" customWidth="1"/>
    <col min="5" max="5" width="19.85546875" customWidth="1"/>
    <col min="6" max="6" width="22.28515625" customWidth="1"/>
    <col min="7" max="7" width="21.5703125" customWidth="1"/>
    <col min="8" max="8" width="25" customWidth="1"/>
  </cols>
  <sheetData>
    <row r="1" spans="1:8" ht="60" customHeight="1" x14ac:dyDescent="0.2">
      <c r="A1" s="21" t="s">
        <v>0</v>
      </c>
      <c r="B1" s="21" t="s">
        <v>1</v>
      </c>
      <c r="C1" s="21" t="s">
        <v>2</v>
      </c>
      <c r="D1" s="21" t="s">
        <v>31</v>
      </c>
      <c r="E1" s="21" t="s">
        <v>32</v>
      </c>
      <c r="F1" s="21" t="s">
        <v>29</v>
      </c>
      <c r="G1" s="21" t="s">
        <v>30</v>
      </c>
      <c r="H1" s="21" t="s">
        <v>21</v>
      </c>
    </row>
    <row r="2" spans="1:8" ht="405.75" customHeight="1" x14ac:dyDescent="0.2">
      <c r="A2" s="16" t="s">
        <v>22</v>
      </c>
      <c r="B2" s="17" t="s">
        <v>25</v>
      </c>
      <c r="C2" s="18">
        <v>3</v>
      </c>
      <c r="D2" s="19">
        <f>684400*1.19</f>
        <v>814436</v>
      </c>
      <c r="E2" s="19">
        <f>834284*1.19</f>
        <v>992797.96</v>
      </c>
      <c r="F2" s="19">
        <f>D2*C2</f>
        <v>2443308</v>
      </c>
      <c r="G2" s="19">
        <f>E2*C2</f>
        <v>2978393.88</v>
      </c>
      <c r="H2" s="19">
        <f>(F2+G2)/2</f>
        <v>2710850.94</v>
      </c>
    </row>
    <row r="3" spans="1:8" ht="252.75" customHeight="1" x14ac:dyDescent="0.2">
      <c r="A3" s="16" t="s">
        <v>23</v>
      </c>
      <c r="B3" s="20" t="s">
        <v>27</v>
      </c>
      <c r="C3" s="18">
        <v>50</v>
      </c>
      <c r="D3" s="19">
        <f>76400*1.19</f>
        <v>90916</v>
      </c>
      <c r="E3" s="19">
        <f>93132*1.19</f>
        <v>110827.08</v>
      </c>
      <c r="F3" s="19">
        <f t="shared" ref="F3:F5" si="0">D3*C3</f>
        <v>4545800</v>
      </c>
      <c r="G3" s="19">
        <f t="shared" ref="G3:G5" si="1">E3*C3</f>
        <v>5541354</v>
      </c>
      <c r="H3" s="19">
        <f t="shared" ref="H3:H6" si="2">(F3+G3)/2</f>
        <v>5043577</v>
      </c>
    </row>
    <row r="4" spans="1:8" ht="318.75" customHeight="1" x14ac:dyDescent="0.2">
      <c r="A4" s="16" t="s">
        <v>24</v>
      </c>
      <c r="B4" s="20" t="s">
        <v>26</v>
      </c>
      <c r="C4" s="18">
        <v>20</v>
      </c>
      <c r="D4" s="19">
        <f>73400*1.19</f>
        <v>87346</v>
      </c>
      <c r="E4" s="19">
        <f>89475*1.19</f>
        <v>106475.25</v>
      </c>
      <c r="F4" s="19">
        <f t="shared" si="0"/>
        <v>1746920</v>
      </c>
      <c r="G4" s="19">
        <f t="shared" si="1"/>
        <v>2129505</v>
      </c>
      <c r="H4" s="19">
        <f t="shared" si="2"/>
        <v>1938212.5</v>
      </c>
    </row>
    <row r="5" spans="1:8" ht="350.25" customHeight="1" x14ac:dyDescent="0.2">
      <c r="A5" s="16" t="s">
        <v>9</v>
      </c>
      <c r="B5" s="20" t="s">
        <v>28</v>
      </c>
      <c r="C5" s="18">
        <v>10</v>
      </c>
      <c r="D5" s="19">
        <f>114400*1.19</f>
        <v>136136</v>
      </c>
      <c r="E5" s="19">
        <f>139339*1.19</f>
        <v>165813.41</v>
      </c>
      <c r="F5" s="19">
        <f t="shared" si="0"/>
        <v>1361360</v>
      </c>
      <c r="G5" s="19">
        <f t="shared" si="1"/>
        <v>1658134.1</v>
      </c>
      <c r="H5" s="19">
        <f t="shared" si="2"/>
        <v>1509747.05</v>
      </c>
    </row>
    <row r="6" spans="1:8" ht="48.75" customHeight="1" x14ac:dyDescent="0.2">
      <c r="A6" s="25" t="s">
        <v>11</v>
      </c>
      <c r="B6" s="25"/>
      <c r="C6" s="25"/>
      <c r="D6" s="15">
        <f>SUM(D2:D5)</f>
        <v>1128834</v>
      </c>
      <c r="E6" s="15">
        <f t="shared" ref="E6:G6" si="3">SUM(E2:E5)</f>
        <v>1375913.7</v>
      </c>
      <c r="F6" s="15">
        <f t="shared" si="3"/>
        <v>10097388</v>
      </c>
      <c r="G6" s="15">
        <f t="shared" si="3"/>
        <v>12307386.979999999</v>
      </c>
      <c r="H6" s="15">
        <f t="shared" si="2"/>
        <v>11202387.489999998</v>
      </c>
    </row>
    <row r="7" spans="1:8" ht="25.5" x14ac:dyDescent="0.2">
      <c r="A7" s="4"/>
      <c r="B7" s="4"/>
      <c r="C7" s="4"/>
      <c r="D7" s="4"/>
      <c r="E7" s="4"/>
    </row>
    <row r="8" spans="1:8" ht="25.5" x14ac:dyDescent="0.2">
      <c r="A8" s="4"/>
      <c r="B8" s="4"/>
      <c r="C8" s="4"/>
      <c r="D8" s="4"/>
      <c r="E8" s="4"/>
    </row>
    <row r="9" spans="1:8" ht="25.5" x14ac:dyDescent="0.2">
      <c r="A9" s="4"/>
      <c r="B9" s="4"/>
      <c r="C9" s="4"/>
      <c r="D9" s="4"/>
      <c r="E9" s="4"/>
    </row>
  </sheetData>
  <mergeCells count="1">
    <mergeCell ref="A6:C6"/>
  </mergeCells>
  <printOptions horizontalCentered="1" gridLines="1"/>
  <pageMargins left="0.7" right="0.7" top="0.75" bottom="0.75" header="0" footer="0"/>
  <pageSetup paperSize="9" fitToWidth="0" pageOrder="overThenDown" orientation="portrait" cellComments="atEnd" r:id="rId1"/>
  <headerFooter>
    <oddHeader>&amp;R&amp;A</oddHeader>
    <oddFooter>&amp;R&amp;P de 1</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TECNOLOGÍA</vt:lpstr>
      <vt:lpstr>MOBILIARIO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Usuario de Windows</cp:lastModifiedBy>
  <dcterms:modified xsi:type="dcterms:W3CDTF">2026-09-23T21:52:39Z</dcterms:modified>
</cp:coreProperties>
</file>