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02"/>
  <workbookPr/>
  <mc:AlternateContent xmlns:mc="http://schemas.openxmlformats.org/markup-compatibility/2006">
    <mc:Choice Requires="x15">
      <x15ac:absPath xmlns:x15ac="http://schemas.microsoft.com/office/spreadsheetml/2010/11/ac" url="D:\DISCO DURO DM\KENNEDY\FORMULACIÓN\arbolado-jardinería-restauración\definitivos\envío al abogado\"/>
    </mc:Choice>
  </mc:AlternateContent>
  <xr:revisionPtr revIDLastSave="4" documentId="11_FB4DFBAA0619976DA5B98F1C1089DA8F7CF77543" xr6:coauthVersionLast="47" xr6:coauthVersionMax="47" xr10:uidLastSave="{1214B2E5-4F32-4EAF-8174-7E716A9EB53D}"/>
  <bookViews>
    <workbookView xWindow="0" yWindow="0" windowWidth="20490" windowHeight="7530" tabRatio="755" firstSheet="1" activeTab="1" xr2:uid="{00000000-000D-0000-FFFF-FFFF00000000}"/>
  </bookViews>
  <sheets>
    <sheet name="Hoja2" sheetId="18" state="hidden" r:id="rId1"/>
    <sheet name="estructura de costos" sheetId="22" r:id="rId2"/>
  </sheets>
  <definedNames>
    <definedName name="_xlnm.Print_Area" localSheetId="1">'estructura de costos'!$A$1:$K$47</definedName>
  </definedNames>
  <calcPr calcId="191028"/>
  <pivotCaches>
    <pivotCache cacheId="2" r:id="rId3"/>
  </pivotCaches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22" l="1"/>
  <c r="J9" i="22"/>
  <c r="J24" i="22" l="1"/>
  <c r="J36" i="22"/>
  <c r="J26" i="22"/>
  <c r="J27" i="22"/>
  <c r="J33" i="22"/>
  <c r="J34" i="22"/>
  <c r="J35" i="22"/>
  <c r="J37" i="22"/>
  <c r="J25" i="22"/>
  <c r="J23" i="22"/>
  <c r="J16" i="22"/>
  <c r="J17" i="22"/>
  <c r="J18" i="22"/>
  <c r="I12" i="22"/>
  <c r="J10" i="22"/>
  <c r="J11" i="22"/>
  <c r="J28" i="22" l="1"/>
  <c r="J38" i="22"/>
  <c r="J19" i="22"/>
  <c r="J12" i="22"/>
  <c r="D5" i="18"/>
  <c r="J40" i="22" l="1"/>
</calcChain>
</file>

<file path=xl/sharedStrings.xml><?xml version="1.0" encoding="utf-8"?>
<sst xmlns="http://schemas.openxmlformats.org/spreadsheetml/2006/main" count="152" uniqueCount="94">
  <si>
    <t>Cuenta de DESCRIPCIÓN</t>
  </si>
  <si>
    <t>GRUPO</t>
  </si>
  <si>
    <t>Total</t>
  </si>
  <si>
    <t>BIOSEGURIDAD</t>
  </si>
  <si>
    <t>DEPORTE</t>
  </si>
  <si>
    <t>DOTACIÓN</t>
  </si>
  <si>
    <t>E.P.P -HERRAMIENTAS</t>
  </si>
  <si>
    <t>LOGÍSTICA</t>
  </si>
  <si>
    <t>PAPELERÍA</t>
  </si>
  <si>
    <t>PUBLICIDAD</t>
  </si>
  <si>
    <t>TRANSPORTE</t>
  </si>
  <si>
    <t>Total general</t>
  </si>
  <si>
    <t>EQUIPO</t>
  </si>
  <si>
    <t>BIOSEGURIDAD Y LOGISTICA</t>
  </si>
  <si>
    <t>MILENA</t>
  </si>
  <si>
    <t>DEPORTE, DOTACION, EPP</t>
  </si>
  <si>
    <t>ADRIANA</t>
  </si>
  <si>
    <t>PAPELERIA PUBLICIDAD Y TRANSPORTE</t>
  </si>
  <si>
    <t>JOHN</t>
  </si>
  <si>
    <t>ALCALDÍA LOCAL DE KENNEDY</t>
  </si>
  <si>
    <t>PROYECTOS DE INVERSIÓN  - 2643 - Kennedy Eco manos en Acción -2616- Kennedy Respira Verde</t>
  </si>
  <si>
    <t>Objeto: PRESTAR LOS SERVICIOS PARA EL MANTENIMIENTO DE ARBOLADO URBANO Y JARDINERÍA, ASÍ COMO LA EJECUCIÓN DE ACCIONES DE CONSERVACIÓN DE LA ESTRUCTURA ECOLÓGICA PRINCIPAL, QUE CONTRIBUYAN CON EL REVERDECIMIENTO EN LA LOCALIDAD DE KENNEDY, A TRAVÉS DE LOS PROYECTOS 2643 - KENNEDY ECO MANOS EN ACCIÓN Y 2616- KENNEDY RESPIRA VERDE</t>
  </si>
  <si>
    <t>ESTRUCTURA DE COSTOS</t>
  </si>
  <si>
    <t>RECURSO HUMANO</t>
  </si>
  <si>
    <t>COMPONENTE</t>
  </si>
  <si>
    <t>Ítem</t>
  </si>
  <si>
    <t>Concepto</t>
  </si>
  <si>
    <t>Descripción</t>
  </si>
  <si>
    <t>Unidad de Medida</t>
  </si>
  <si>
    <t>Cant.</t>
  </si>
  <si>
    <t>Meses</t>
  </si>
  <si>
    <t xml:space="preserve">Dedicación </t>
  </si>
  <si>
    <t xml:space="preserve">Valor unitario techo de referencia que los proponentes no ppodrán superar </t>
  </si>
  <si>
    <t xml:space="preserve"> Valor Total techo de referencia que los proponentes no ppodrán superar </t>
  </si>
  <si>
    <t>Meta de inversión aplicada</t>
  </si>
  <si>
    <t>RECURSO HUMANO MÍNIMO REQUERIDO (*)</t>
  </si>
  <si>
    <t>Profesional 1 - Restauración ecológica</t>
  </si>
  <si>
    <t xml:space="preserve">Profesional 1
Formación académica 	Profesional en el área de Ingeniería forestal, ingeniería ambiental, ingeniería agronómica, ingeniería agrícola, profesionales en biología, ecología y/o afines
Experiencia profesional: Dos (2) años
Experiencia especifica: Uno (1) año de experiencia específica coordinando proyectos de silvicultura, paisajismo, jardinería y restauración ecológica.
</t>
  </si>
  <si>
    <t>Mes</t>
  </si>
  <si>
    <t>Restauración ecológica</t>
  </si>
  <si>
    <t>Profesional 2 - Arbolado y jardinería</t>
  </si>
  <si>
    <t>Formación académica 	Profesional en el área de ciencias sociales y humanas y/o afines.
Experiencia profesional:	Profesional con dos [2] años de experiencia general. Un [1] año de experiencia especifica en proyectos ambientales.</t>
  </si>
  <si>
    <t>Arbolado urbano</t>
  </si>
  <si>
    <t>Profesional 3 - Social</t>
  </si>
  <si>
    <t>Profesional en el área de ciencias sociales y humanas y/o afines.                                                                 Profesional con dos [2] años de experiencia general. Un [1] año de experiencia especifica en proyectos ambientales.</t>
  </si>
  <si>
    <t>SUBTOTAL RECURSO HUMANO</t>
  </si>
  <si>
    <t>PRÁCTICAS SILVICULTURALES DE ARBOLADO URBANO</t>
  </si>
  <si>
    <t xml:space="preserve">Ciclos </t>
  </si>
  <si>
    <t>Valor promedio incluido IVA, techo de referencia que los proponentes no podrán superar</t>
  </si>
  <si>
    <t>Valor Total incluido IVA, techo de referencia que los proponentes no podrán superar</t>
  </si>
  <si>
    <t>Replante de arbolado</t>
  </si>
  <si>
    <t>Plantas de árboles de 0,8 m a 1,5 m de altura, aislamiento de área, preparación del sitio, trazado, eliminación de malezas, nivelación,  ahoyado de 1 m3,  adición de sustrato ( tierra negra 1 m3), aplicación de hidro retenedor (10gr), abono orgánico,  fertilización (NPK 30gr),  tutor (1.5m), riego (20L) y plateo. (incluye herramientas y cuadrilla mínimo de 2 personas con EPP)</t>
  </si>
  <si>
    <t>Servicio de un replante</t>
  </si>
  <si>
    <t xml:space="preserve">Mantenimiento de arbolado urbano </t>
  </si>
  <si>
    <t>Mantenimiento general: Plateo, retutorado, poda de formación, adición de sustrato tierra abonada. (incluye herramientas, cuadrilla mínimo de 2 personas con EPP y disposición final de residuos)</t>
  </si>
  <si>
    <t>Servicio de mantenimiento de un árbol</t>
  </si>
  <si>
    <t>Riego arbolado 15L de agua por c/u</t>
  </si>
  <si>
    <t>Realizar riego con 15L de agua por cada uno, con valde y/o manguera diferente a los riegos por plantación y mantenimiento general,  (incluye herramientas y cuadrilla mínimo de 2 personas con EPP)</t>
  </si>
  <si>
    <t>Servicio de riego de un árbol</t>
  </si>
  <si>
    <t>SUBTOTAL ARBOLADO</t>
  </si>
  <si>
    <t>JARDINERÍA</t>
  </si>
  <si>
    <t>JARDINERÍA VERTICAL(**)</t>
  </si>
  <si>
    <t>Mantenimiento de muros verdes y techos verdes</t>
  </si>
  <si>
    <t>Mantenimiento general; Deshierbe, poda, mantenimiento del sustrato, control fitosanitario, mantenimiento sistema de riego y recolección y disposición final de residuos . (incluye herramientas y personal mínimo cuadrilla de 5 personas )</t>
  </si>
  <si>
    <t>M2</t>
  </si>
  <si>
    <t>Jardinería</t>
  </si>
  <si>
    <t>Replante muros verdes y techos verdes</t>
  </si>
  <si>
    <t>60% de las plantas de mantenimiento se calcula de acuerdo a la capacidad de 120 m2;  aplicación de hidroretenedor (20 gr por metro cuadrado), correcta instalación de las plantas en sitio, riego, adición de sustrato y fertilización edáfica triple 15 (30gr m2)</t>
  </si>
  <si>
    <t>JARDINERÍA HORIZONTAL(**)</t>
  </si>
  <si>
    <t>Mantenimiento de jardinería</t>
  </si>
  <si>
    <t>Mantenimiento general; Deshierbe, rebordeo, des compactación, poda, fertilizante edáfico, recolección y disposición final de residuos. (incluye herramientas y personal cuadrilla mínimo de 5 personas)</t>
  </si>
  <si>
    <t>Replante jardineria</t>
  </si>
  <si>
    <t>60% de las plantas de mantenimiento se calcula de acuerdo a la capacidad de 550m2;  se realiza: plateo, limpieza de residuos, deshierbe, bordeo, des compactación, aporque, hidroretenedor 10 gr por plantula, fertilización edáfica, adición de sustrato tierra abonada.</t>
  </si>
  <si>
    <t>un</t>
  </si>
  <si>
    <t>SUBTOTAL JARDINERÍA</t>
  </si>
  <si>
    <t>RESTAURACIÓN ECOLÓGICA</t>
  </si>
  <si>
    <t>Deshierbe (plateo)</t>
  </si>
  <si>
    <t>Corte con herramientas manuales (pica, pala, machete, azadón, palín, tijeras de poda, barreto,) mecanicas (guadaña, desbrozadora, motosierra, sopladora), EPP, recolección transporte y disposición final, operarios (cuadrilla de minimo de 5 personas)</t>
  </si>
  <si>
    <t xml:space="preserve">un </t>
  </si>
  <si>
    <t>Poda de mantenimiento y sanitaria</t>
  </si>
  <si>
    <t>Mano de obra especializada, herramientas manuales y/o mecánicas (tijeras, serruchos, motosierra cuando aplique), elementos de protección personal, señalización y aislamiento del área de trabajo,  recolección, cargue, transporte y disposición final del material vegetal producto de la poda. ( una persona por metro cuadrado)</t>
  </si>
  <si>
    <t>Un</t>
  </si>
  <si>
    <t xml:space="preserve">Replante </t>
  </si>
  <si>
    <t>Plantas de árboles de 0,8 m a 1,5 m de altura, aislamiento de área, preparación del sitio, trazado, eliminación de malezas, nivelación,  ahoyado de 1 m3,  adición de sustrato ( tierra negra 1 m3), aplicación de hidro retenedor (10gr), abono orgánico,  fertilización (NPK 30gr),  tutor (1.5m), riego (20L) y plateo. (incluye herramientas y personal mínimo cuadrilla de 2 personas)</t>
  </si>
  <si>
    <t xml:space="preserve">PROMOCIÓN DE COBERTURAS VEGETALES </t>
  </si>
  <si>
    <t>Recordatorio</t>
  </si>
  <si>
    <t>Kit incluirá un certificado de adopción del árbol, en el que se indicará la especie, la fecha de adopción y el compromiso de cuidado. Una camiseta con diseño alusivo al río Bogotá y una imagen representativa de flora y/o fauna endémica y un mensaje alusivo a la adopción de un árbol, El costo incluye diseño, impresión, confección, empaque y entrega.</t>
  </si>
  <si>
    <t>Refrigerio tipo 1</t>
  </si>
  <si>
    <t>Un sólido: Un sandwich, avena en caja, fruta (durazno, banano, mandarina) y dulce de chocolate. Que cumpla con las normas de Bioseguridad - Empacado con material biodegradable</t>
  </si>
  <si>
    <t>SUBTOTAL RESTAURACIÓN ECOLÓGICA</t>
  </si>
  <si>
    <t>TOTAL</t>
  </si>
  <si>
    <t xml:space="preserve">Nota 1: (*) El recurso humano minimo requerido fue establecido a partir del Memorando 20254000408633 del 27 de octubre de 2025 de la Secretaría Distrital de Gobierno (Subsecretaría de Gestión Institucional), con asunto: Valor de honorarios para con-tratos de prestación de servicios profesionales y de apoyo a la gestión-Vigencia 2026. </t>
  </si>
  <si>
    <t xml:space="preserve">Nota 2: (**) Los puntos priorizados corresponden a los mencionados en el numeral 5.LOCALIZACIÓN, del documento de Anexo técnico, </t>
  </si>
  <si>
    <t>Nota 3: Para el presente estudio de mercado, el contratista deberá tener en cuenta el IVA, al momento de presentar la facturación al Fondo de Desarrollo Local.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</si>
</sst>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-&quot;$&quot;\ * #,##0_-;\-&quot;$&quot;\ * #,##0_-;_-&quot;$&quot;\ * &quot;-&quot;??_-;_-@_-"/>
    <numFmt numFmtId="168" formatCode="#,##0.00&quot; &quot;;&quot;-&quot;#,##0.00&quot; &quot;;&quot;-&quot;#&quot; &quot;;@&quot; &quot;"/>
    <numFmt numFmtId="169" formatCode="[$$-240A]#,##0.00;[Red]&quot;(&quot;[$$-240A]#,##0.00&quot;)&quot;"/>
    <numFmt numFmtId="170" formatCode="_-[$$-409]* #,##0.00_ ;_-[$$-409]* \-#,##0.00\ ;_-[$$-409]* &quot;-&quot;??_ ;_-@_ "/>
  </numFmts>
  <fonts count="2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8"/>
      <color theme="0"/>
      <name val="Arial"/>
      <family val="2"/>
    </font>
    <font>
      <b/>
      <sz val="11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6">
    <xf numFmtId="0" fontId="0" fillId="0" borderId="0"/>
    <xf numFmtId="168" fontId="7" fillId="0" borderId="0"/>
    <xf numFmtId="0" fontId="8" fillId="0" borderId="0">
      <alignment horizontal="center"/>
    </xf>
    <xf numFmtId="0" fontId="8" fillId="0" borderId="0">
      <alignment horizontal="center" textRotation="90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ill="0" applyBorder="0" applyAlignment="0" applyProtection="0"/>
    <xf numFmtId="41" fontId="4" fillId="0" borderId="0" applyFill="0" applyBorder="0" applyAlignment="0" applyProtection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4" fillId="0" borderId="0" applyFill="0" applyBorder="0" applyAlignment="0" applyProtection="0"/>
    <xf numFmtId="164" fontId="4" fillId="0" borderId="0" applyFill="0" applyBorder="0" applyAlignment="0" applyProtection="0"/>
    <xf numFmtId="164" fontId="7" fillId="0" borderId="0" applyFont="0" applyFill="0" applyBorder="0" applyAlignment="0" applyProtection="0"/>
    <xf numFmtId="164" fontId="3" fillId="0" borderId="0" applyFill="0" applyBorder="0" applyAlignment="0" applyProtection="0"/>
    <xf numFmtId="164" fontId="4" fillId="0" borderId="0" applyFill="0" applyBorder="0" applyAlignment="0" applyProtection="0"/>
    <xf numFmtId="166" fontId="6" fillId="0" borderId="0" applyFont="0" applyFill="0" applyBorder="0" applyAlignment="0" applyProtection="0"/>
    <xf numFmtId="165" fontId="3" fillId="0" borderId="0" applyFill="0" applyBorder="0" applyAlignment="0" applyProtection="0"/>
    <xf numFmtId="165" fontId="4" fillId="0" borderId="0" applyFill="0" applyBorder="0" applyAlignment="0" applyProtection="0"/>
    <xf numFmtId="0" fontId="4" fillId="0" borderId="0"/>
    <xf numFmtId="0" fontId="6" fillId="0" borderId="0"/>
    <xf numFmtId="0" fontId="6" fillId="0" borderId="0"/>
    <xf numFmtId="0" fontId="4" fillId="0" borderId="0"/>
    <xf numFmtId="0" fontId="5" fillId="0" borderId="0"/>
    <xf numFmtId="0" fontId="7" fillId="0" borderId="0"/>
    <xf numFmtId="9" fontId="4" fillId="0" borderId="0" applyFill="0" applyBorder="0" applyAlignment="0" applyProtection="0"/>
    <xf numFmtId="0" fontId="9" fillId="0" borderId="0"/>
    <xf numFmtId="169" fontId="9" fillId="0" borderId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167">
    <xf numFmtId="0" fontId="0" fillId="0" borderId="0" xfId="0"/>
    <xf numFmtId="0" fontId="0" fillId="0" borderId="2" xfId="0" applyBorder="1"/>
    <xf numFmtId="0" fontId="0" fillId="0" borderId="2" xfId="0" pivotButton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2" xfId="0" applyFont="1" applyBorder="1" applyAlignment="1">
      <alignment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2" xfId="0" applyFont="1" applyBorder="1" applyAlignment="1">
      <alignment vertical="center"/>
    </xf>
    <xf numFmtId="0" fontId="10" fillId="0" borderId="12" xfId="0" applyFont="1" applyBorder="1" applyAlignment="1">
      <alignment horizontal="left" vertical="top" wrapText="1"/>
    </xf>
    <xf numFmtId="0" fontId="10" fillId="0" borderId="11" xfId="0" applyFont="1" applyBorder="1" applyAlignment="1">
      <alignment vertical="center"/>
    </xf>
    <xf numFmtId="0" fontId="10" fillId="0" borderId="11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7" fillId="0" borderId="0" xfId="30" applyFont="1" applyAlignment="1">
      <alignment horizontal="center" vertical="center"/>
    </xf>
    <xf numFmtId="0" fontId="7" fillId="0" borderId="0" xfId="30" applyFont="1" applyAlignment="1">
      <alignment horizontal="left" vertical="center"/>
    </xf>
    <xf numFmtId="0" fontId="7" fillId="2" borderId="0" xfId="30" applyFont="1" applyFill="1" applyAlignment="1">
      <alignment horizontal="center" vertical="center"/>
    </xf>
    <xf numFmtId="0" fontId="12" fillId="4" borderId="26" xfId="30" applyFont="1" applyFill="1" applyBorder="1" applyAlignment="1">
      <alignment horizontal="center" vertical="center" wrapText="1"/>
    </xf>
    <xf numFmtId="0" fontId="12" fillId="4" borderId="27" xfId="30" applyFont="1" applyFill="1" applyBorder="1" applyAlignment="1">
      <alignment horizontal="center" vertical="center" wrapText="1"/>
    </xf>
    <xf numFmtId="0" fontId="12" fillId="4" borderId="27" xfId="30" applyFont="1" applyFill="1" applyBorder="1" applyAlignment="1">
      <alignment vertical="center" wrapText="1"/>
    </xf>
    <xf numFmtId="0" fontId="13" fillId="0" borderId="14" xfId="3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9" fontId="14" fillId="0" borderId="21" xfId="0" applyNumberFormat="1" applyFont="1" applyBorder="1" applyAlignment="1">
      <alignment horizontal="center" vertical="center"/>
    </xf>
    <xf numFmtId="170" fontId="13" fillId="0" borderId="16" xfId="30" applyNumberFormat="1" applyFont="1" applyBorder="1" applyAlignment="1">
      <alignment horizontal="center" vertical="center" wrapText="1"/>
    </xf>
    <xf numFmtId="0" fontId="13" fillId="0" borderId="15" xfId="3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70" fontId="13" fillId="2" borderId="1" xfId="30" applyNumberFormat="1" applyFont="1" applyFill="1" applyBorder="1" applyAlignment="1">
      <alignment horizontal="center" vertical="center" wrapText="1"/>
    </xf>
    <xf numFmtId="0" fontId="7" fillId="3" borderId="0" xfId="30" applyFont="1" applyFill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170" fontId="13" fillId="0" borderId="8" xfId="30" applyNumberFormat="1" applyFont="1" applyBorder="1" applyAlignment="1">
      <alignment horizontal="center" vertical="center" wrapText="1"/>
    </xf>
    <xf numFmtId="167" fontId="13" fillId="0" borderId="8" xfId="32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8" xfId="3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167" fontId="13" fillId="0" borderId="34" xfId="32" applyNumberFormat="1" applyFont="1" applyBorder="1" applyAlignment="1">
      <alignment horizontal="center" vertical="center" wrapText="1"/>
    </xf>
    <xf numFmtId="170" fontId="13" fillId="0" borderId="1" xfId="30" applyNumberFormat="1" applyFont="1" applyBorder="1" applyAlignment="1">
      <alignment horizontal="center" vertical="center" wrapText="1"/>
    </xf>
    <xf numFmtId="167" fontId="13" fillId="0" borderId="1" xfId="32" applyNumberFormat="1" applyFont="1" applyBorder="1" applyAlignment="1">
      <alignment horizontal="center" vertical="center" wrapText="1"/>
    </xf>
    <xf numFmtId="0" fontId="13" fillId="0" borderId="1" xfId="30" applyFont="1" applyBorder="1" applyAlignment="1">
      <alignment horizontal="center" vertical="center" wrapText="1"/>
    </xf>
    <xf numFmtId="0" fontId="7" fillId="0" borderId="1" xfId="30" applyFont="1" applyBorder="1" applyAlignment="1">
      <alignment horizontal="center" vertical="center"/>
    </xf>
    <xf numFmtId="0" fontId="13" fillId="2" borderId="19" xfId="3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165" fontId="7" fillId="0" borderId="1" xfId="35" applyFont="1" applyBorder="1" applyAlignment="1">
      <alignment horizontal="center" vertical="center"/>
    </xf>
    <xf numFmtId="0" fontId="13" fillId="2" borderId="20" xfId="30" applyFont="1" applyFill="1" applyBorder="1" applyAlignment="1">
      <alignment horizontal="center" vertical="center" wrapText="1"/>
    </xf>
    <xf numFmtId="165" fontId="13" fillId="0" borderId="8" xfId="35" applyFont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/>
    </xf>
    <xf numFmtId="165" fontId="13" fillId="0" borderId="34" xfId="35" applyFont="1" applyBorder="1" applyAlignment="1">
      <alignment horizontal="center" vertical="center" wrapText="1"/>
    </xf>
    <xf numFmtId="0" fontId="16" fillId="0" borderId="36" xfId="30" applyFont="1" applyBorder="1" applyAlignment="1">
      <alignment horizontal="center" vertical="center" wrapText="1"/>
    </xf>
    <xf numFmtId="0" fontId="16" fillId="0" borderId="0" xfId="30" applyFont="1" applyAlignment="1">
      <alignment horizontal="center" vertical="center" wrapText="1"/>
    </xf>
    <xf numFmtId="170" fontId="12" fillId="4" borderId="28" xfId="30" applyNumberFormat="1" applyFont="1" applyFill="1" applyBorder="1" applyAlignment="1">
      <alignment horizontal="center" vertical="center"/>
    </xf>
    <xf numFmtId="170" fontId="13" fillId="0" borderId="14" xfId="30" applyNumberFormat="1" applyFont="1" applyBorder="1" applyAlignment="1">
      <alignment horizontal="center" vertical="center" wrapText="1"/>
    </xf>
    <xf numFmtId="0" fontId="12" fillId="4" borderId="12" xfId="30" applyFont="1" applyFill="1" applyBorder="1" applyAlignment="1">
      <alignment horizontal="center" vertical="center" wrapText="1"/>
    </xf>
    <xf numFmtId="0" fontId="11" fillId="0" borderId="0" xfId="30" applyFont="1" applyAlignment="1">
      <alignment horizontal="center" vertical="center" wrapText="1"/>
    </xf>
    <xf numFmtId="167" fontId="11" fillId="0" borderId="0" xfId="32" applyNumberFormat="1" applyFont="1" applyFill="1" applyBorder="1" applyAlignment="1">
      <alignment horizontal="center" vertical="center" wrapText="1"/>
    </xf>
    <xf numFmtId="0" fontId="15" fillId="0" borderId="0" xfId="30" applyFont="1" applyAlignment="1">
      <alignment horizontal="center" vertical="center" wrapText="1"/>
    </xf>
    <xf numFmtId="167" fontId="16" fillId="0" borderId="0" xfId="32" applyNumberFormat="1" applyFont="1" applyFill="1" applyBorder="1" applyAlignment="1">
      <alignment horizontal="center" vertical="center" wrapText="1"/>
    </xf>
    <xf numFmtId="0" fontId="15" fillId="0" borderId="0" xfId="30" applyFont="1" applyAlignment="1">
      <alignment horizontal="center" vertical="center"/>
    </xf>
    <xf numFmtId="0" fontId="14" fillId="0" borderId="0" xfId="0" applyFont="1" applyAlignment="1">
      <alignment vertical="center"/>
    </xf>
    <xf numFmtId="170" fontId="13" fillId="0" borderId="0" xfId="30" applyNumberFormat="1" applyFont="1" applyAlignment="1">
      <alignment horizontal="center" vertical="center" wrapText="1"/>
    </xf>
    <xf numFmtId="170" fontId="16" fillId="0" borderId="0" xfId="30" applyNumberFormat="1" applyFont="1" applyAlignment="1">
      <alignment horizontal="center" vertical="center" wrapText="1"/>
    </xf>
    <xf numFmtId="0" fontId="15" fillId="0" borderId="44" xfId="30" applyFont="1" applyBorder="1" applyAlignment="1">
      <alignment horizontal="center" vertical="center"/>
    </xf>
    <xf numFmtId="0" fontId="15" fillId="0" borderId="22" xfId="30" applyFont="1" applyBorder="1" applyAlignment="1">
      <alignment horizontal="center" vertical="center"/>
    </xf>
    <xf numFmtId="0" fontId="15" fillId="0" borderId="49" xfId="3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9" fontId="14" fillId="0" borderId="36" xfId="0" applyNumberFormat="1" applyFont="1" applyBorder="1" applyAlignment="1">
      <alignment horizontal="center" vertical="center"/>
    </xf>
    <xf numFmtId="170" fontId="13" fillId="0" borderId="23" xfId="30" applyNumberFormat="1" applyFont="1" applyBorder="1" applyAlignment="1">
      <alignment horizontal="center" vertical="center" wrapText="1"/>
    </xf>
    <xf numFmtId="170" fontId="13" fillId="2" borderId="11" xfId="30" applyNumberFormat="1" applyFont="1" applyFill="1" applyBorder="1" applyAlignment="1">
      <alignment horizontal="center" vertical="center" wrapText="1"/>
    </xf>
    <xf numFmtId="0" fontId="14" fillId="5" borderId="32" xfId="0" applyFont="1" applyFill="1" applyBorder="1" applyAlignment="1">
      <alignment vertical="center"/>
    </xf>
    <xf numFmtId="170" fontId="13" fillId="5" borderId="25" xfId="30" applyNumberFormat="1" applyFont="1" applyFill="1" applyBorder="1" applyAlignment="1">
      <alignment horizontal="center" vertical="center" wrapText="1"/>
    </xf>
    <xf numFmtId="170" fontId="16" fillId="5" borderId="28" xfId="30" applyNumberFormat="1" applyFont="1" applyFill="1" applyBorder="1" applyAlignment="1">
      <alignment horizontal="center" vertical="center" wrapText="1"/>
    </xf>
    <xf numFmtId="170" fontId="13" fillId="0" borderId="36" xfId="3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70" fontId="13" fillId="0" borderId="34" xfId="30" applyNumberFormat="1" applyFont="1" applyBorder="1" applyAlignment="1">
      <alignment horizontal="center" vertical="center" wrapText="1"/>
    </xf>
    <xf numFmtId="0" fontId="7" fillId="5" borderId="26" xfId="30" applyFont="1" applyFill="1" applyBorder="1" applyAlignment="1">
      <alignment horizontal="center" vertical="center"/>
    </xf>
    <xf numFmtId="165" fontId="7" fillId="0" borderId="0" xfId="30" applyNumberFormat="1" applyFont="1" applyAlignment="1">
      <alignment horizontal="center" vertical="center"/>
    </xf>
    <xf numFmtId="165" fontId="16" fillId="5" borderId="28" xfId="32" applyFont="1" applyFill="1" applyBorder="1" applyAlignment="1">
      <alignment horizontal="center" vertical="center" wrapText="1"/>
    </xf>
    <xf numFmtId="165" fontId="11" fillId="5" borderId="28" xfId="32" applyFont="1" applyFill="1" applyBorder="1" applyAlignment="1">
      <alignment horizontal="center" vertical="center" wrapText="1"/>
    </xf>
    <xf numFmtId="170" fontId="7" fillId="0" borderId="0" xfId="30" applyNumberFormat="1" applyFont="1" applyAlignment="1">
      <alignment horizontal="center" vertical="center"/>
    </xf>
    <xf numFmtId="0" fontId="13" fillId="0" borderId="51" xfId="30" applyFont="1" applyBorder="1" applyAlignment="1">
      <alignment horizontal="center" vertical="center" wrapText="1"/>
    </xf>
    <xf numFmtId="0" fontId="7" fillId="2" borderId="54" xfId="30" applyFont="1" applyFill="1" applyBorder="1" applyAlignment="1">
      <alignment horizontal="center" vertical="center" wrapText="1"/>
    </xf>
    <xf numFmtId="0" fontId="13" fillId="0" borderId="55" xfId="30" applyFont="1" applyBorder="1" applyAlignment="1">
      <alignment horizontal="center" vertical="center" wrapText="1"/>
    </xf>
    <xf numFmtId="170" fontId="13" fillId="0" borderId="56" xfId="30" applyNumberFormat="1" applyFont="1" applyBorder="1" applyAlignment="1">
      <alignment horizontal="center" vertical="center" wrapText="1"/>
    </xf>
    <xf numFmtId="43" fontId="7" fillId="0" borderId="0" xfId="30" applyNumberFormat="1" applyFont="1" applyAlignment="1">
      <alignment horizontal="center" vertical="center"/>
    </xf>
    <xf numFmtId="167" fontId="13" fillId="0" borderId="16" xfId="32" applyNumberFormat="1" applyFont="1" applyBorder="1" applyAlignment="1">
      <alignment horizontal="center" vertical="center" wrapText="1"/>
    </xf>
    <xf numFmtId="0" fontId="7" fillId="2" borderId="8" xfId="30" applyFont="1" applyFill="1" applyBorder="1" applyAlignment="1">
      <alignment horizontal="center" vertical="center" wrapText="1"/>
    </xf>
    <xf numFmtId="0" fontId="7" fillId="0" borderId="54" xfId="30" applyFont="1" applyBorder="1" applyAlignment="1">
      <alignment horizontal="center" vertical="center"/>
    </xf>
    <xf numFmtId="167" fontId="13" fillId="0" borderId="9" xfId="32" applyNumberFormat="1" applyFont="1" applyBorder="1" applyAlignment="1">
      <alignment horizontal="center" vertical="center" wrapText="1"/>
    </xf>
    <xf numFmtId="0" fontId="7" fillId="0" borderId="12" xfId="30" applyFont="1" applyBorder="1" applyAlignment="1">
      <alignment horizontal="center" vertical="center"/>
    </xf>
    <xf numFmtId="0" fontId="7" fillId="0" borderId="54" xfId="30" applyFont="1" applyBorder="1" applyAlignment="1">
      <alignment horizontal="center" vertical="center" wrapText="1"/>
    </xf>
    <xf numFmtId="170" fontId="13" fillId="2" borderId="57" xfId="30" applyNumberFormat="1" applyFont="1" applyFill="1" applyBorder="1" applyAlignment="1">
      <alignment horizontal="center" vertical="center" wrapText="1"/>
    </xf>
    <xf numFmtId="43" fontId="7" fillId="3" borderId="0" xfId="30" applyNumberFormat="1" applyFont="1" applyFill="1" applyAlignment="1">
      <alignment horizontal="center" vertical="center"/>
    </xf>
    <xf numFmtId="165" fontId="11" fillId="6" borderId="31" xfId="32" applyFont="1" applyFill="1" applyBorder="1" applyAlignment="1">
      <alignment horizontal="center" vertical="center" wrapText="1"/>
    </xf>
    <xf numFmtId="0" fontId="16" fillId="7" borderId="1" xfId="30" applyFont="1" applyFill="1" applyBorder="1" applyAlignment="1">
      <alignment horizontal="center" vertical="center" wrapText="1"/>
    </xf>
    <xf numFmtId="0" fontId="11" fillId="7" borderId="27" xfId="30" applyFont="1" applyFill="1" applyBorder="1" applyAlignment="1">
      <alignment horizontal="center" vertical="center" wrapText="1"/>
    </xf>
    <xf numFmtId="165" fontId="11" fillId="7" borderId="28" xfId="32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2" borderId="0" xfId="30" applyFont="1" applyFill="1" applyAlignment="1">
      <alignment horizontal="center" vertical="center"/>
    </xf>
    <xf numFmtId="0" fontId="7" fillId="2" borderId="17" xfId="30" applyFont="1" applyFill="1" applyBorder="1" applyAlignment="1">
      <alignment horizontal="center" vertical="center"/>
    </xf>
    <xf numFmtId="0" fontId="7" fillId="0" borderId="11" xfId="30" applyFont="1" applyBorder="1" applyAlignment="1">
      <alignment horizontal="center" vertical="center" wrapText="1"/>
    </xf>
    <xf numFmtId="0" fontId="7" fillId="0" borderId="13" xfId="30" applyFont="1" applyBorder="1" applyAlignment="1">
      <alignment horizontal="center" vertical="center" wrapText="1"/>
    </xf>
    <xf numFmtId="0" fontId="15" fillId="5" borderId="26" xfId="30" applyFont="1" applyFill="1" applyBorder="1" applyAlignment="1">
      <alignment horizontal="center" vertical="center" wrapText="1"/>
    </xf>
    <xf numFmtId="0" fontId="15" fillId="5" borderId="27" xfId="3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19" fillId="4" borderId="24" xfId="33" applyFont="1" applyFill="1" applyBorder="1" applyAlignment="1">
      <alignment horizontal="center" vertical="center" wrapText="1"/>
    </xf>
    <xf numFmtId="0" fontId="19" fillId="4" borderId="32" xfId="33" applyFont="1" applyFill="1" applyBorder="1" applyAlignment="1">
      <alignment horizontal="center" vertical="center" wrapText="1"/>
    </xf>
    <xf numFmtId="0" fontId="19" fillId="4" borderId="33" xfId="33" applyFont="1" applyFill="1" applyBorder="1" applyAlignment="1">
      <alignment horizontal="center" vertical="center" wrapText="1"/>
    </xf>
    <xf numFmtId="0" fontId="15" fillId="5" borderId="24" xfId="30" applyFont="1" applyFill="1" applyBorder="1" applyAlignment="1">
      <alignment horizontal="center" vertical="center"/>
    </xf>
    <xf numFmtId="0" fontId="15" fillId="5" borderId="32" xfId="30" applyFont="1" applyFill="1" applyBorder="1" applyAlignment="1">
      <alignment horizontal="center" vertical="center"/>
    </xf>
    <xf numFmtId="0" fontId="12" fillId="4" borderId="29" xfId="30" applyFont="1" applyFill="1" applyBorder="1" applyAlignment="1">
      <alignment horizontal="center" vertical="center"/>
    </xf>
    <xf numFmtId="0" fontId="12" fillId="4" borderId="30" xfId="30" applyFont="1" applyFill="1" applyBorder="1" applyAlignment="1">
      <alignment horizontal="center" vertical="center"/>
    </xf>
    <xf numFmtId="0" fontId="12" fillId="4" borderId="31" xfId="30" applyFont="1" applyFill="1" applyBorder="1" applyAlignment="1">
      <alignment horizontal="center" vertical="center"/>
    </xf>
    <xf numFmtId="0" fontId="18" fillId="0" borderId="40" xfId="33" applyFont="1" applyBorder="1" applyAlignment="1">
      <alignment horizontal="center" vertical="center" wrapText="1"/>
    </xf>
    <xf numFmtId="0" fontId="18" fillId="0" borderId="37" xfId="33" applyFont="1" applyBorder="1" applyAlignment="1">
      <alignment horizontal="center" vertical="center" wrapText="1"/>
    </xf>
    <xf numFmtId="0" fontId="18" fillId="0" borderId="41" xfId="33" applyFont="1" applyBorder="1" applyAlignment="1">
      <alignment horizontal="center" vertical="center" wrapText="1"/>
    </xf>
    <xf numFmtId="0" fontId="11" fillId="0" borderId="38" xfId="33" applyFont="1" applyBorder="1" applyAlignment="1">
      <alignment horizontal="center" vertical="center" wrapText="1"/>
    </xf>
    <xf numFmtId="0" fontId="11" fillId="0" borderId="0" xfId="33" applyFont="1" applyAlignment="1">
      <alignment horizontal="center" vertical="center" wrapText="1"/>
    </xf>
    <xf numFmtId="0" fontId="11" fillId="0" borderId="39" xfId="33" applyFont="1" applyBorder="1" applyAlignment="1">
      <alignment horizontal="center" vertical="center" wrapText="1"/>
    </xf>
    <xf numFmtId="0" fontId="12" fillId="4" borderId="52" xfId="30" applyFont="1" applyFill="1" applyBorder="1" applyAlignment="1">
      <alignment horizontal="center" vertical="center" wrapText="1"/>
    </xf>
    <xf numFmtId="0" fontId="12" fillId="4" borderId="53" xfId="30" applyFont="1" applyFill="1" applyBorder="1" applyAlignment="1">
      <alignment horizontal="center" vertical="center" wrapText="1"/>
    </xf>
    <xf numFmtId="0" fontId="15" fillId="5" borderId="33" xfId="30" applyFont="1" applyFill="1" applyBorder="1" applyAlignment="1">
      <alignment horizontal="center" vertical="center"/>
    </xf>
    <xf numFmtId="0" fontId="7" fillId="0" borderId="22" xfId="30" applyFont="1" applyBorder="1" applyAlignment="1">
      <alignment horizontal="center" vertical="center"/>
    </xf>
    <xf numFmtId="0" fontId="7" fillId="0" borderId="0" xfId="30" applyFont="1" applyAlignment="1">
      <alignment horizontal="center" vertical="center"/>
    </xf>
    <xf numFmtId="0" fontId="12" fillId="4" borderId="12" xfId="3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7" fillId="0" borderId="1" xfId="30" applyFont="1" applyBorder="1" applyAlignment="1">
      <alignment horizontal="center" vertical="center"/>
    </xf>
    <xf numFmtId="0" fontId="7" fillId="0" borderId="11" xfId="3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2" fillId="4" borderId="42" xfId="30" applyFont="1" applyFill="1" applyBorder="1" applyAlignment="1">
      <alignment horizontal="center" vertical="center" wrapText="1"/>
    </xf>
    <xf numFmtId="0" fontId="12" fillId="4" borderId="43" xfId="30" applyFont="1" applyFill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20" fillId="0" borderId="0" xfId="30" applyFont="1" applyAlignment="1">
      <alignment horizontal="left" vertical="center"/>
    </xf>
    <xf numFmtId="0" fontId="15" fillId="0" borderId="0" xfId="30" applyFont="1" applyAlignment="1">
      <alignment horizontal="left" vertical="center"/>
    </xf>
    <xf numFmtId="0" fontId="15" fillId="0" borderId="0" xfId="30" applyFont="1" applyAlignment="1">
      <alignment horizontal="left" vertical="center" wrapText="1"/>
    </xf>
    <xf numFmtId="0" fontId="3" fillId="0" borderId="35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7" fillId="4" borderId="24" xfId="30" applyFont="1" applyFill="1" applyBorder="1" applyAlignment="1">
      <alignment horizontal="center" vertical="center"/>
    </xf>
    <xf numFmtId="0" fontId="17" fillId="4" borderId="32" xfId="30" applyFont="1" applyFill="1" applyBorder="1" applyAlignment="1">
      <alignment horizontal="center" vertical="center"/>
    </xf>
    <xf numFmtId="0" fontId="17" fillId="4" borderId="48" xfId="30" applyFont="1" applyFill="1" applyBorder="1" applyAlignment="1">
      <alignment horizontal="center" vertical="center"/>
    </xf>
    <xf numFmtId="0" fontId="12" fillId="4" borderId="24" xfId="30" applyFont="1" applyFill="1" applyBorder="1" applyAlignment="1">
      <alignment horizontal="center" vertical="center" wrapText="1"/>
    </xf>
    <xf numFmtId="0" fontId="12" fillId="4" borderId="32" xfId="30" applyFont="1" applyFill="1" applyBorder="1" applyAlignment="1">
      <alignment horizontal="center" vertical="center" wrapText="1"/>
    </xf>
    <xf numFmtId="0" fontId="14" fillId="2" borderId="45" xfId="0" applyFont="1" applyFill="1" applyBorder="1" applyAlignment="1">
      <alignment horizontal="center" vertical="center"/>
    </xf>
    <xf numFmtId="0" fontId="14" fillId="2" borderId="46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6" fillId="5" borderId="27" xfId="30" applyFont="1" applyFill="1" applyBorder="1" applyAlignment="1">
      <alignment horizontal="center" vertical="center" wrapText="1"/>
    </xf>
    <xf numFmtId="0" fontId="14" fillId="0" borderId="47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1" fillId="5" borderId="26" xfId="30" applyFont="1" applyFill="1" applyBorder="1" applyAlignment="1">
      <alignment horizontal="center" vertical="center" wrapText="1"/>
    </xf>
    <xf numFmtId="0" fontId="11" fillId="5" borderId="27" xfId="30" applyFont="1" applyFill="1" applyBorder="1" applyAlignment="1">
      <alignment horizontal="center" vertical="center" wrapText="1"/>
    </xf>
  </cellXfs>
  <cellStyles count="36">
    <cellStyle name="Excel_BuiltIn_Comma" xfId="1" xr:uid="{00000000-0005-0000-0000-000000000000}"/>
    <cellStyle name="Heading" xfId="2" xr:uid="{00000000-0005-0000-0000-000001000000}"/>
    <cellStyle name="Heading1" xfId="3" xr:uid="{00000000-0005-0000-0000-000002000000}"/>
    <cellStyle name="Millares [0] 2" xfId="4" xr:uid="{00000000-0005-0000-0000-000003000000}"/>
    <cellStyle name="Millares [0] 2 2" xfId="5" xr:uid="{00000000-0005-0000-0000-000004000000}"/>
    <cellStyle name="Millares [0] 2 3" xfId="6" xr:uid="{00000000-0005-0000-0000-000005000000}"/>
    <cellStyle name="Millares [0] 2 4" xfId="7" xr:uid="{00000000-0005-0000-0000-000006000000}"/>
    <cellStyle name="Millares [0] 3" xfId="8" xr:uid="{00000000-0005-0000-0000-000007000000}"/>
    <cellStyle name="Millares [0] 3 2" xfId="9" xr:uid="{00000000-0005-0000-0000-000008000000}"/>
    <cellStyle name="Moneda" xfId="35" builtinId="4"/>
    <cellStyle name="Moneda [0] 2" xfId="10" xr:uid="{00000000-0005-0000-0000-00000A000000}"/>
    <cellStyle name="Moneda [0] 2 2" xfId="11" xr:uid="{00000000-0005-0000-0000-00000B000000}"/>
    <cellStyle name="Moneda [0] 2 3" xfId="12" xr:uid="{00000000-0005-0000-0000-00000C000000}"/>
    <cellStyle name="Moneda [0] 3" xfId="13" xr:uid="{00000000-0005-0000-0000-00000D000000}"/>
    <cellStyle name="Moneda [0] 4" xfId="14" xr:uid="{00000000-0005-0000-0000-00000E000000}"/>
    <cellStyle name="Moneda [0] 5" xfId="15" xr:uid="{00000000-0005-0000-0000-00000F000000}"/>
    <cellStyle name="Moneda [0] 6" xfId="16" xr:uid="{00000000-0005-0000-0000-000010000000}"/>
    <cellStyle name="Moneda [0] 7" xfId="17" xr:uid="{00000000-0005-0000-0000-000011000000}"/>
    <cellStyle name="Moneda 2" xfId="18" xr:uid="{00000000-0005-0000-0000-000012000000}"/>
    <cellStyle name="Moneda 3" xfId="19" xr:uid="{00000000-0005-0000-0000-000013000000}"/>
    <cellStyle name="Moneda 4" xfId="20" xr:uid="{00000000-0005-0000-0000-000014000000}"/>
    <cellStyle name="Moneda 5" xfId="32" xr:uid="{00000000-0005-0000-0000-000015000000}"/>
    <cellStyle name="Moneda 6" xfId="34" xr:uid="{00000000-0005-0000-0000-000016000000}"/>
    <cellStyle name="Normal" xfId="0" builtinId="0"/>
    <cellStyle name="Normal 2" xfId="21" xr:uid="{00000000-0005-0000-0000-000018000000}"/>
    <cellStyle name="Normal 2 2" xfId="22" xr:uid="{00000000-0005-0000-0000-000019000000}"/>
    <cellStyle name="Normal 3" xfId="23" xr:uid="{00000000-0005-0000-0000-00001A000000}"/>
    <cellStyle name="Normal 3 2" xfId="24" xr:uid="{00000000-0005-0000-0000-00001B000000}"/>
    <cellStyle name="Normal 4" xfId="25" xr:uid="{00000000-0005-0000-0000-00001C000000}"/>
    <cellStyle name="Normal 5" xfId="26" xr:uid="{00000000-0005-0000-0000-00001D000000}"/>
    <cellStyle name="Normal 6" xfId="30" xr:uid="{00000000-0005-0000-0000-00001E000000}"/>
    <cellStyle name="Normal 7" xfId="33" xr:uid="{00000000-0005-0000-0000-00001F000000}"/>
    <cellStyle name="Porcentaje 2" xfId="27" xr:uid="{00000000-0005-0000-0000-000020000000}"/>
    <cellStyle name="Porcentaje 3" xfId="31" xr:uid="{00000000-0005-0000-0000-000021000000}"/>
    <cellStyle name="Result" xfId="28" xr:uid="{00000000-0005-0000-0000-000022000000}"/>
    <cellStyle name="Result2" xfId="29" xr:uid="{00000000-0005-0000-0000-000023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FE7F5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A1A1A"/>
    </indexedColors>
    <mruColors>
      <color rgb="FFBBA7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303696</xdr:colOff>
      <xdr:row>0</xdr:row>
      <xdr:rowOff>386522</xdr:rowOff>
    </xdr:from>
    <xdr:ext cx="1905000" cy="1214782"/>
    <xdr:pic>
      <xdr:nvPicPr>
        <xdr:cNvPr id="2" name="image1.png" descr="Alcaldía Local de Kennedy - Organizations - Datos Abiertos Bogotá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3696" y="386522"/>
          <a:ext cx="1905000" cy="1214782"/>
        </a:xfrm>
        <a:prstGeom prst="rect">
          <a:avLst/>
        </a:prstGeom>
        <a:noFill/>
      </xdr:spPr>
    </xdr:pic>
    <xdr:clientData fLocksWithSheet="0"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022023%20_V2_Estructura%20de%20costos%20reconversi&#243;n%202%20(2).xlsx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invalid="1" refreshedBy="Usuario" refreshedDate="44224.635671296295" createdVersion="1" refreshedVersion="4" recordCount="226" xr:uid="{00000000-000A-0000-FFFF-FFFF01000000}">
  <cacheSource type="worksheet">
    <worksheetSource ref="B3:F252" sheet="Estructura Costos " r:id="rId1"/>
  </cacheSource>
  <cacheFields count="5">
    <cacheField name="No." numFmtId="0">
      <sharedItems containsSemiMixedTypes="0" containsString="0" containsNumber="1" containsInteger="1"/>
    </cacheField>
    <cacheField name="GRUPO" numFmtId="0">
      <sharedItems count="8">
        <s v="BIOSEGURIDAD"/>
        <s v="PUBLICIDAD"/>
        <s v="TRANSPORTE"/>
        <s v="DEPORTE"/>
        <s v="PAPELERÍA"/>
        <s v="E.P.P -HERRAMIENTAS"/>
        <s v="LOGÍSTICA"/>
        <s v="DOTACIÓN"/>
      </sharedItems>
    </cacheField>
    <cacheField name="ÍTEM" numFmtId="0">
      <sharedItems containsString="0"/>
    </cacheField>
    <cacheField name="CODIGO UNSPSC" numFmtId="0">
      <sharedItems containsString="0" containsNumber="1" containsInteger="1"/>
    </cacheField>
    <cacheField name="DESCRIPCIÓN" numFmtId="0">
      <sharedItems containsString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a dinámica1" cacheId="2" dataOnRows="1" applyNumberFormats="0" applyBorderFormats="0" applyFontFormats="0" applyPatternFormats="0" applyAlignmentFormats="0" applyWidthHeightFormats="1" dataCaption="Datos" updatedVersion="5" showMemberPropertyTips="0" useAutoFormatting="1" itemPrintTitles="1" createdVersion="1" indent="0" compact="0" compactData="0" gridDropZones="1">
  <location ref="A3:B13" firstHeaderRow="2" firstDataRow="2" firstDataCol="1"/>
  <pivotFields count="5">
    <pivotField compact="0" outline="0" subtotalTop="0" showAll="0" includeNewItemsInFilter="1"/>
    <pivotField axis="axisRow" compact="0" outline="0" subtotalTop="0" showAll="0" includeNewItemsInFilter="1">
      <items count="9">
        <item x="0"/>
        <item x="3"/>
        <item x="7"/>
        <item x="5"/>
        <item x="6"/>
        <item x="4"/>
        <item x="1"/>
        <item x="2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Cuenta de DESCRIPCIÓN" fld="4" subtotal="count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19"/>
  <sheetViews>
    <sheetView zoomScale="130" zoomScaleNormal="130" workbookViewId="0">
      <selection activeCell="D28" sqref="D28"/>
    </sheetView>
  </sheetViews>
  <sheetFormatPr defaultColWidth="8.42578125" defaultRowHeight="12.75"/>
  <cols>
    <col min="1" max="1" width="38.42578125" bestFit="1" customWidth="1"/>
    <col min="2" max="2" width="11.42578125" customWidth="1"/>
    <col min="3" max="3" width="16.28515625" customWidth="1"/>
    <col min="4" max="256" width="11.42578125" customWidth="1"/>
  </cols>
  <sheetData>
    <row r="3" spans="1:4">
      <c r="A3" s="2" t="s">
        <v>0</v>
      </c>
      <c r="B3" s="5"/>
    </row>
    <row r="4" spans="1:4">
      <c r="A4" s="2" t="s">
        <v>1</v>
      </c>
      <c r="B4" s="5" t="s">
        <v>2</v>
      </c>
      <c r="D4">
        <v>226</v>
      </c>
    </row>
    <row r="5" spans="1:4">
      <c r="A5" s="1" t="s">
        <v>3</v>
      </c>
      <c r="B5" s="5">
        <v>7</v>
      </c>
      <c r="D5">
        <f>D4/3</f>
        <v>75.333333333333329</v>
      </c>
    </row>
    <row r="6" spans="1:4">
      <c r="A6" s="3" t="s">
        <v>4</v>
      </c>
      <c r="B6" s="6">
        <v>43</v>
      </c>
    </row>
    <row r="7" spans="1:4">
      <c r="A7" s="3" t="s">
        <v>5</v>
      </c>
      <c r="B7" s="6">
        <v>14</v>
      </c>
    </row>
    <row r="8" spans="1:4">
      <c r="A8" s="3" t="s">
        <v>6</v>
      </c>
      <c r="B8" s="6">
        <v>21</v>
      </c>
    </row>
    <row r="9" spans="1:4">
      <c r="A9" s="3" t="s">
        <v>7</v>
      </c>
      <c r="B9" s="6">
        <v>68</v>
      </c>
    </row>
    <row r="10" spans="1:4">
      <c r="A10" s="3" t="s">
        <v>8</v>
      </c>
      <c r="B10" s="6">
        <v>14</v>
      </c>
    </row>
    <row r="11" spans="1:4">
      <c r="A11" s="3" t="s">
        <v>9</v>
      </c>
      <c r="B11" s="6">
        <v>52</v>
      </c>
    </row>
    <row r="12" spans="1:4">
      <c r="A12" s="3" t="s">
        <v>10</v>
      </c>
      <c r="B12" s="6">
        <v>7</v>
      </c>
    </row>
    <row r="13" spans="1:4">
      <c r="A13" s="4" t="s">
        <v>11</v>
      </c>
      <c r="B13" s="7">
        <v>226</v>
      </c>
    </row>
    <row r="16" spans="1:4" s="10" customFormat="1">
      <c r="A16" s="9" t="s">
        <v>1</v>
      </c>
      <c r="B16" s="9" t="s">
        <v>2</v>
      </c>
      <c r="C16" s="9" t="s">
        <v>12</v>
      </c>
    </row>
    <row r="17" spans="1:3">
      <c r="A17" s="8" t="s">
        <v>13</v>
      </c>
      <c r="B17" s="9">
        <v>75</v>
      </c>
      <c r="C17" s="8" t="s">
        <v>14</v>
      </c>
    </row>
    <row r="18" spans="1:3">
      <c r="A18" s="8" t="s">
        <v>15</v>
      </c>
      <c r="B18" s="9">
        <v>78</v>
      </c>
      <c r="C18" s="8" t="s">
        <v>16</v>
      </c>
    </row>
    <row r="19" spans="1:3">
      <c r="A19" s="8" t="s">
        <v>17</v>
      </c>
      <c r="B19" s="9">
        <v>73</v>
      </c>
      <c r="C19" s="8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46"/>
  <sheetViews>
    <sheetView tabSelected="1" view="pageBreakPreview" topLeftCell="D32" zoomScale="69" zoomScaleNormal="69" zoomScaleSheetLayoutView="69" workbookViewId="0">
      <selection activeCell="G34" sqref="G34:H34"/>
    </sheetView>
  </sheetViews>
  <sheetFormatPr defaultColWidth="9.140625" defaultRowHeight="14.25"/>
  <cols>
    <col min="1" max="1" width="35.42578125" style="24" customWidth="1"/>
    <col min="2" max="2" width="7.140625" style="24" customWidth="1"/>
    <col min="3" max="3" width="46.7109375" style="24" customWidth="1"/>
    <col min="4" max="4" width="57.28515625" style="25" customWidth="1"/>
    <col min="5" max="5" width="14" style="25" customWidth="1"/>
    <col min="6" max="6" width="8.42578125" style="24" customWidth="1"/>
    <col min="7" max="7" width="10" style="24" customWidth="1"/>
    <col min="8" max="8" width="16" style="24" customWidth="1"/>
    <col min="9" max="9" width="27.140625" style="24" customWidth="1"/>
    <col min="10" max="10" width="28.140625" style="24" bestFit="1" customWidth="1"/>
    <col min="11" max="11" width="20.42578125" style="24" bestFit="1" customWidth="1"/>
    <col min="12" max="12" width="20.42578125" style="24" customWidth="1"/>
    <col min="13" max="13" width="19.28515625" style="24" customWidth="1"/>
    <col min="14" max="16384" width="9.140625" style="24"/>
  </cols>
  <sheetData>
    <row r="1" spans="1:14" ht="41.25" customHeight="1">
      <c r="A1" s="116" t="s">
        <v>19</v>
      </c>
      <c r="B1" s="117"/>
      <c r="C1" s="117"/>
      <c r="D1" s="117"/>
      <c r="E1" s="117"/>
      <c r="F1" s="117"/>
      <c r="G1" s="117"/>
      <c r="H1" s="117"/>
      <c r="I1" s="117"/>
      <c r="J1" s="118"/>
    </row>
    <row r="2" spans="1:14" ht="69.75" customHeight="1">
      <c r="A2" s="127" t="s">
        <v>20</v>
      </c>
      <c r="B2" s="128"/>
      <c r="C2" s="128"/>
      <c r="D2" s="128"/>
      <c r="E2" s="128"/>
      <c r="F2" s="128"/>
      <c r="G2" s="128"/>
      <c r="H2" s="128"/>
      <c r="I2" s="128"/>
      <c r="J2" s="129"/>
    </row>
    <row r="3" spans="1:14" ht="54.75" customHeight="1">
      <c r="A3" s="124" t="s">
        <v>21</v>
      </c>
      <c r="B3" s="125"/>
      <c r="C3" s="125"/>
      <c r="D3" s="125"/>
      <c r="E3" s="125"/>
      <c r="F3" s="125"/>
      <c r="G3" s="125"/>
      <c r="H3" s="125"/>
      <c r="I3" s="125"/>
      <c r="J3" s="126"/>
    </row>
    <row r="5" spans="1:14" ht="39.75" customHeight="1">
      <c r="A5" s="119" t="s">
        <v>22</v>
      </c>
      <c r="B5" s="120"/>
      <c r="C5" s="120"/>
      <c r="D5" s="120"/>
      <c r="E5" s="120"/>
      <c r="F5" s="120"/>
      <c r="G5" s="120"/>
      <c r="H5" s="120"/>
      <c r="I5" s="120"/>
      <c r="J5" s="132"/>
    </row>
    <row r="6" spans="1:14" ht="15.75" customHeight="1">
      <c r="A6" s="70"/>
      <c r="B6" s="71"/>
      <c r="C6" s="71"/>
      <c r="D6" s="71"/>
      <c r="E6" s="71"/>
      <c r="F6" s="71"/>
      <c r="G6" s="71"/>
      <c r="H6" s="71"/>
      <c r="I6" s="71"/>
      <c r="J6" s="72"/>
    </row>
    <row r="7" spans="1:14" ht="34.5" customHeight="1">
      <c r="A7" s="121" t="s">
        <v>23</v>
      </c>
      <c r="B7" s="122"/>
      <c r="C7" s="122"/>
      <c r="D7" s="122"/>
      <c r="E7" s="122"/>
      <c r="F7" s="122"/>
      <c r="G7" s="122"/>
      <c r="H7" s="122"/>
      <c r="I7" s="122"/>
      <c r="J7" s="123"/>
      <c r="N7" s="26"/>
    </row>
    <row r="8" spans="1:14" ht="74.25" customHeight="1">
      <c r="A8" s="27" t="s">
        <v>24</v>
      </c>
      <c r="B8" s="28" t="s">
        <v>25</v>
      </c>
      <c r="C8" s="28" t="s">
        <v>26</v>
      </c>
      <c r="D8" s="28" t="s">
        <v>27</v>
      </c>
      <c r="E8" s="28" t="s">
        <v>28</v>
      </c>
      <c r="F8" s="28" t="s">
        <v>29</v>
      </c>
      <c r="G8" s="29" t="s">
        <v>30</v>
      </c>
      <c r="H8" s="28" t="s">
        <v>31</v>
      </c>
      <c r="I8" s="105" t="s">
        <v>32</v>
      </c>
      <c r="J8" s="106" t="s">
        <v>33</v>
      </c>
      <c r="K8" s="103" t="s">
        <v>34</v>
      </c>
    </row>
    <row r="9" spans="1:14" ht="173.25" customHeight="1">
      <c r="A9" s="111" t="s">
        <v>35</v>
      </c>
      <c r="B9" s="30">
        <v>1</v>
      </c>
      <c r="C9" s="16" t="s">
        <v>36</v>
      </c>
      <c r="D9" s="17" t="s">
        <v>37</v>
      </c>
      <c r="E9" s="31" t="s">
        <v>38</v>
      </c>
      <c r="F9" s="31">
        <v>1</v>
      </c>
      <c r="G9" s="31">
        <v>6</v>
      </c>
      <c r="H9" s="32">
        <v>1</v>
      </c>
      <c r="I9" s="33">
        <v>5860000</v>
      </c>
      <c r="J9" s="101">
        <f>F9*G9*H9*I9</f>
        <v>35160000</v>
      </c>
      <c r="K9" s="100" t="s">
        <v>39</v>
      </c>
    </row>
    <row r="10" spans="1:14" ht="93" customHeight="1">
      <c r="A10" s="111"/>
      <c r="B10" s="34">
        <v>2</v>
      </c>
      <c r="C10" s="12" t="s">
        <v>40</v>
      </c>
      <c r="D10" s="15" t="s">
        <v>41</v>
      </c>
      <c r="E10" s="35" t="s">
        <v>38</v>
      </c>
      <c r="F10" s="35">
        <v>1</v>
      </c>
      <c r="G10" s="35">
        <v>6</v>
      </c>
      <c r="H10" s="32">
        <v>1</v>
      </c>
      <c r="I10" s="33">
        <v>5860000</v>
      </c>
      <c r="J10" s="36">
        <f t="shared" ref="J10:J11" si="0">F10*G10*H10*I10</f>
        <v>35160000</v>
      </c>
      <c r="K10" s="99" t="s">
        <v>42</v>
      </c>
      <c r="M10" s="94"/>
    </row>
    <row r="11" spans="1:14" ht="93" customHeight="1">
      <c r="A11" s="111"/>
      <c r="B11" s="42">
        <v>3</v>
      </c>
      <c r="C11" s="20" t="s">
        <v>43</v>
      </c>
      <c r="D11" s="22" t="s">
        <v>44</v>
      </c>
      <c r="E11" s="44" t="s">
        <v>38</v>
      </c>
      <c r="F11" s="44">
        <v>1</v>
      </c>
      <c r="G11" s="44">
        <v>4</v>
      </c>
      <c r="H11" s="76">
        <v>1</v>
      </c>
      <c r="I11" s="77">
        <v>5860000</v>
      </c>
      <c r="J11" s="78">
        <f t="shared" si="0"/>
        <v>23440000</v>
      </c>
      <c r="K11" s="49" t="s">
        <v>42</v>
      </c>
    </row>
    <row r="12" spans="1:14" ht="35.25" customHeight="1" thickBot="1">
      <c r="A12" s="119" t="s">
        <v>45</v>
      </c>
      <c r="B12" s="120"/>
      <c r="C12" s="120"/>
      <c r="D12" s="120"/>
      <c r="E12" s="120"/>
      <c r="F12" s="120"/>
      <c r="G12" s="120"/>
      <c r="H12" s="79"/>
      <c r="I12" s="80">
        <f>SUM(I9:I11)</f>
        <v>17580000</v>
      </c>
      <c r="J12" s="81">
        <f>SUM(J9:J11)</f>
        <v>93760000</v>
      </c>
      <c r="K12" s="25"/>
    </row>
    <row r="13" spans="1:14" ht="15.75" customHeight="1">
      <c r="A13" s="66"/>
      <c r="B13" s="66"/>
      <c r="C13" s="66"/>
      <c r="D13" s="66"/>
      <c r="E13" s="66"/>
      <c r="F13" s="66"/>
      <c r="G13" s="66"/>
      <c r="H13" s="67"/>
      <c r="I13" s="68"/>
      <c r="J13" s="69"/>
    </row>
    <row r="14" spans="1:14" ht="35.25" customHeight="1" thickBot="1">
      <c r="A14" s="130" t="s">
        <v>46</v>
      </c>
      <c r="B14" s="131"/>
      <c r="C14" s="131"/>
      <c r="D14" s="131"/>
      <c r="E14" s="131"/>
      <c r="F14" s="131"/>
      <c r="G14" s="131"/>
      <c r="H14" s="131"/>
      <c r="I14" s="131"/>
      <c r="J14" s="131"/>
      <c r="K14" s="131"/>
    </row>
    <row r="15" spans="1:14" s="37" customFormat="1" ht="102.75" customHeight="1">
      <c r="A15" s="61" t="s">
        <v>24</v>
      </c>
      <c r="B15" s="61" t="s">
        <v>25</v>
      </c>
      <c r="C15" s="61" t="s">
        <v>26</v>
      </c>
      <c r="D15" s="61" t="s">
        <v>27</v>
      </c>
      <c r="E15" s="61" t="s">
        <v>28</v>
      </c>
      <c r="F15" s="61" t="s">
        <v>29</v>
      </c>
      <c r="G15" s="135" t="s">
        <v>47</v>
      </c>
      <c r="H15" s="135"/>
      <c r="I15" s="104" t="s">
        <v>48</v>
      </c>
      <c r="J15" s="104" t="s">
        <v>49</v>
      </c>
      <c r="K15" s="103" t="s">
        <v>34</v>
      </c>
    </row>
    <row r="16" spans="1:14" ht="90" customHeight="1">
      <c r="A16" s="111" t="s">
        <v>46</v>
      </c>
      <c r="B16" s="30">
        <v>1</v>
      </c>
      <c r="C16" s="18" t="s">
        <v>50</v>
      </c>
      <c r="D16" s="19" t="s">
        <v>51</v>
      </c>
      <c r="E16" s="38" t="s">
        <v>52</v>
      </c>
      <c r="F16" s="31">
        <v>140</v>
      </c>
      <c r="G16" s="136">
        <v>1</v>
      </c>
      <c r="H16" s="136"/>
      <c r="I16" s="60">
        <v>196817</v>
      </c>
      <c r="J16" s="40">
        <f>I16*F16*G16</f>
        <v>27554380</v>
      </c>
      <c r="K16" s="49" t="s">
        <v>42</v>
      </c>
    </row>
    <row r="17" spans="1:12" ht="66.75" customHeight="1">
      <c r="A17" s="111"/>
      <c r="B17" s="34">
        <v>2</v>
      </c>
      <c r="C17" s="12" t="s">
        <v>53</v>
      </c>
      <c r="D17" s="15" t="s">
        <v>54</v>
      </c>
      <c r="E17" s="41" t="s">
        <v>55</v>
      </c>
      <c r="F17" s="35">
        <v>700</v>
      </c>
      <c r="G17" s="140">
        <v>3</v>
      </c>
      <c r="H17" s="140"/>
      <c r="I17" s="60">
        <v>146373</v>
      </c>
      <c r="J17" s="40">
        <f>I17*F17*G17</f>
        <v>307383300</v>
      </c>
      <c r="K17" s="49" t="s">
        <v>42</v>
      </c>
    </row>
    <row r="18" spans="1:12" ht="65.25" customHeight="1">
      <c r="A18" s="111"/>
      <c r="B18" s="42">
        <v>3</v>
      </c>
      <c r="C18" s="20" t="s">
        <v>56</v>
      </c>
      <c r="D18" s="22" t="s">
        <v>57</v>
      </c>
      <c r="E18" s="43" t="s">
        <v>58</v>
      </c>
      <c r="F18" s="44">
        <v>700</v>
      </c>
      <c r="G18" s="137">
        <v>3</v>
      </c>
      <c r="H18" s="137"/>
      <c r="I18" s="82">
        <v>11067</v>
      </c>
      <c r="J18" s="45">
        <f>I18*F18*G18</f>
        <v>23240700</v>
      </c>
      <c r="K18" s="49" t="s">
        <v>42</v>
      </c>
    </row>
    <row r="19" spans="1:12" ht="21.75" customHeight="1">
      <c r="A19" s="112" t="s">
        <v>59</v>
      </c>
      <c r="B19" s="113"/>
      <c r="C19" s="113"/>
      <c r="D19" s="113"/>
      <c r="E19" s="113"/>
      <c r="F19" s="113"/>
      <c r="G19" s="113"/>
      <c r="H19" s="113"/>
      <c r="I19" s="113"/>
      <c r="J19" s="87">
        <f>SUM(J16:J18)</f>
        <v>358178380</v>
      </c>
      <c r="L19" s="89"/>
    </row>
    <row r="20" spans="1:12" ht="12.75" customHeight="1">
      <c r="A20" s="64"/>
      <c r="B20" s="64"/>
      <c r="C20" s="64"/>
      <c r="D20" s="64"/>
      <c r="E20" s="64"/>
      <c r="F20" s="64"/>
      <c r="G20" s="64"/>
      <c r="H20" s="64"/>
      <c r="I20" s="64"/>
      <c r="J20" s="65"/>
    </row>
    <row r="21" spans="1:12" s="37" customFormat="1" ht="32.25" customHeight="1" thickBot="1">
      <c r="A21" s="130" t="s">
        <v>60</v>
      </c>
      <c r="B21" s="131"/>
      <c r="C21" s="131"/>
      <c r="D21" s="131"/>
      <c r="E21" s="131"/>
      <c r="F21" s="131"/>
      <c r="G21" s="131"/>
      <c r="H21" s="131"/>
      <c r="I21" s="131"/>
      <c r="J21" s="131"/>
      <c r="K21" s="131"/>
    </row>
    <row r="22" spans="1:12" s="37" customFormat="1" ht="101.25" customHeight="1" thickBot="1">
      <c r="A22" s="27" t="s">
        <v>24</v>
      </c>
      <c r="B22" s="28" t="s">
        <v>25</v>
      </c>
      <c r="C22" s="28" t="s">
        <v>26</v>
      </c>
      <c r="D22" s="28" t="s">
        <v>27</v>
      </c>
      <c r="E22" s="28" t="s">
        <v>28</v>
      </c>
      <c r="F22" s="28" t="s">
        <v>29</v>
      </c>
      <c r="G22" s="141" t="s">
        <v>47</v>
      </c>
      <c r="H22" s="142"/>
      <c r="I22" s="104" t="s">
        <v>48</v>
      </c>
      <c r="J22" s="104" t="s">
        <v>49</v>
      </c>
      <c r="K22" s="103" t="s">
        <v>34</v>
      </c>
    </row>
    <row r="23" spans="1:12" ht="57.75" customHeight="1">
      <c r="A23" s="133" t="s">
        <v>61</v>
      </c>
      <c r="B23" s="90">
        <v>4</v>
      </c>
      <c r="C23" s="20" t="s">
        <v>62</v>
      </c>
      <c r="D23" s="21" t="s">
        <v>63</v>
      </c>
      <c r="E23" s="74" t="s">
        <v>64</v>
      </c>
      <c r="F23" s="74">
        <v>120</v>
      </c>
      <c r="G23" s="143">
        <v>2</v>
      </c>
      <c r="H23" s="144"/>
      <c r="I23" s="46">
        <v>183343</v>
      </c>
      <c r="J23" s="98">
        <f>I23*F23*G23</f>
        <v>44002320</v>
      </c>
      <c r="K23" s="97" t="s">
        <v>65</v>
      </c>
    </row>
    <row r="24" spans="1:12" ht="60" customHeight="1">
      <c r="A24" s="134"/>
      <c r="B24" s="48">
        <v>5</v>
      </c>
      <c r="C24" s="12" t="s">
        <v>66</v>
      </c>
      <c r="D24" s="11" t="s">
        <v>67</v>
      </c>
      <c r="E24" s="75" t="s">
        <v>64</v>
      </c>
      <c r="F24" s="75">
        <v>10</v>
      </c>
      <c r="G24" s="145">
        <v>1</v>
      </c>
      <c r="H24" s="146"/>
      <c r="I24" s="46">
        <v>87177</v>
      </c>
      <c r="J24" s="47">
        <f>I24*F24*G24</f>
        <v>871770</v>
      </c>
      <c r="K24" s="99" t="s">
        <v>65</v>
      </c>
    </row>
    <row r="25" spans="1:12" ht="57.75" customHeight="1">
      <c r="A25" s="138" t="s">
        <v>68</v>
      </c>
      <c r="B25" s="48">
        <v>6</v>
      </c>
      <c r="C25" s="12" t="s">
        <v>69</v>
      </c>
      <c r="D25" s="11" t="s">
        <v>70</v>
      </c>
      <c r="E25" s="73" t="s">
        <v>64</v>
      </c>
      <c r="F25" s="73">
        <v>430</v>
      </c>
      <c r="G25" s="114">
        <v>2</v>
      </c>
      <c r="H25" s="115"/>
      <c r="I25" s="39">
        <v>132327</v>
      </c>
      <c r="J25" s="40">
        <f>F25*G25*I25</f>
        <v>113801220</v>
      </c>
      <c r="K25" s="49" t="s">
        <v>65</v>
      </c>
      <c r="L25" s="89"/>
    </row>
    <row r="26" spans="1:12" ht="67.5" customHeight="1">
      <c r="A26" s="138"/>
      <c r="B26" s="48">
        <v>7</v>
      </c>
      <c r="C26" s="20" t="s">
        <v>56</v>
      </c>
      <c r="D26" s="22" t="s">
        <v>57</v>
      </c>
      <c r="E26" s="107" t="s">
        <v>64</v>
      </c>
      <c r="F26" s="73">
        <v>430</v>
      </c>
      <c r="G26" s="114">
        <v>3</v>
      </c>
      <c r="H26" s="115"/>
      <c r="I26" s="93">
        <v>11067</v>
      </c>
      <c r="J26" s="40">
        <f>F26*G26*I26</f>
        <v>14276430</v>
      </c>
      <c r="K26" s="49" t="s">
        <v>65</v>
      </c>
    </row>
    <row r="27" spans="1:12" ht="71.25" customHeight="1">
      <c r="A27" s="139"/>
      <c r="B27" s="92">
        <v>8</v>
      </c>
      <c r="C27" s="20" t="s">
        <v>71</v>
      </c>
      <c r="D27" s="21" t="s">
        <v>72</v>
      </c>
      <c r="E27" s="83" t="s">
        <v>73</v>
      </c>
      <c r="F27" s="83">
        <v>129</v>
      </c>
      <c r="G27" s="150">
        <v>1</v>
      </c>
      <c r="H27" s="151"/>
      <c r="I27" s="84">
        <v>31733</v>
      </c>
      <c r="J27" s="45">
        <f>F27*G27*I27</f>
        <v>4093557</v>
      </c>
      <c r="K27" s="49" t="s">
        <v>65</v>
      </c>
      <c r="L27" s="89"/>
    </row>
    <row r="28" spans="1:12" ht="22.5" customHeight="1">
      <c r="A28" s="165" t="s">
        <v>74</v>
      </c>
      <c r="B28" s="166"/>
      <c r="C28" s="166"/>
      <c r="D28" s="166"/>
      <c r="E28" s="166"/>
      <c r="F28" s="166"/>
      <c r="G28" s="166"/>
      <c r="H28" s="166"/>
      <c r="I28" s="166"/>
      <c r="J28" s="88">
        <f>SUM(J23:J27)</f>
        <v>177045297</v>
      </c>
      <c r="L28" s="86"/>
    </row>
    <row r="29" spans="1:12" ht="10.5" customHeight="1">
      <c r="A29" s="62"/>
      <c r="B29" s="62"/>
      <c r="C29" s="62"/>
      <c r="D29" s="62"/>
      <c r="E29" s="62"/>
      <c r="F29" s="62"/>
      <c r="G29" s="62"/>
      <c r="H29" s="62"/>
      <c r="I29" s="62"/>
      <c r="J29" s="63"/>
    </row>
    <row r="30" spans="1:12" ht="40.5" customHeight="1" thickBot="1">
      <c r="A30" s="155" t="s">
        <v>75</v>
      </c>
      <c r="B30" s="156"/>
      <c r="C30" s="156"/>
      <c r="D30" s="156"/>
      <c r="E30" s="156"/>
      <c r="F30" s="156"/>
      <c r="G30" s="156"/>
      <c r="H30" s="156"/>
      <c r="I30" s="156"/>
      <c r="J30" s="156"/>
    </row>
    <row r="31" spans="1:12" ht="96" customHeight="1" thickBot="1">
      <c r="A31" s="27" t="s">
        <v>24</v>
      </c>
      <c r="B31" s="28" t="s">
        <v>25</v>
      </c>
      <c r="C31" s="28" t="s">
        <v>26</v>
      </c>
      <c r="D31" s="28" t="s">
        <v>27</v>
      </c>
      <c r="E31" s="28" t="s">
        <v>28</v>
      </c>
      <c r="F31" s="28" t="s">
        <v>29</v>
      </c>
      <c r="G31" s="141" t="s">
        <v>47</v>
      </c>
      <c r="H31" s="142"/>
      <c r="I31" s="104" t="s">
        <v>48</v>
      </c>
      <c r="J31" s="104" t="s">
        <v>49</v>
      </c>
      <c r="K31" s="103" t="s">
        <v>34</v>
      </c>
    </row>
    <row r="32" spans="1:12" s="26" customFormat="1" ht="96" customHeight="1">
      <c r="A32" s="108" t="s">
        <v>75</v>
      </c>
      <c r="B32" s="50">
        <v>9</v>
      </c>
      <c r="C32" s="14" t="s">
        <v>76</v>
      </c>
      <c r="D32" s="23" t="s">
        <v>77</v>
      </c>
      <c r="E32" s="51" t="s">
        <v>78</v>
      </c>
      <c r="F32" s="51">
        <v>2690</v>
      </c>
      <c r="G32" s="157">
        <v>2</v>
      </c>
      <c r="H32" s="158"/>
      <c r="I32" s="52">
        <v>33500</v>
      </c>
      <c r="J32" s="95">
        <f t="shared" ref="J32:J37" si="1">F32*G32*I32</f>
        <v>180230000</v>
      </c>
      <c r="K32" s="91" t="s">
        <v>39</v>
      </c>
    </row>
    <row r="33" spans="1:12" s="26" customFormat="1" ht="96" customHeight="1">
      <c r="A33" s="108"/>
      <c r="B33" s="53">
        <v>10</v>
      </c>
      <c r="C33" s="20" t="s">
        <v>56</v>
      </c>
      <c r="D33" s="22" t="s">
        <v>57</v>
      </c>
      <c r="E33" s="107" t="s">
        <v>58</v>
      </c>
      <c r="F33" s="51">
        <v>2690</v>
      </c>
      <c r="G33" s="159">
        <v>3</v>
      </c>
      <c r="H33" s="160"/>
      <c r="I33" s="52">
        <v>11067</v>
      </c>
      <c r="J33" s="40">
        <f t="shared" si="1"/>
        <v>89310690</v>
      </c>
      <c r="K33" s="96" t="s">
        <v>39</v>
      </c>
    </row>
    <row r="34" spans="1:12" s="26" customFormat="1" ht="98.25" customHeight="1">
      <c r="A34" s="108"/>
      <c r="B34" s="53">
        <v>11</v>
      </c>
      <c r="C34" s="14" t="s">
        <v>79</v>
      </c>
      <c r="D34" s="23" t="s">
        <v>80</v>
      </c>
      <c r="E34" s="51" t="s">
        <v>81</v>
      </c>
      <c r="F34" s="51">
        <v>2690</v>
      </c>
      <c r="G34" s="159">
        <v>1</v>
      </c>
      <c r="H34" s="160"/>
      <c r="I34" s="52">
        <v>22900</v>
      </c>
      <c r="J34" s="40">
        <f t="shared" si="1"/>
        <v>61601000</v>
      </c>
      <c r="K34" s="91" t="s">
        <v>39</v>
      </c>
    </row>
    <row r="35" spans="1:12" s="26" customFormat="1" ht="85.5" customHeight="1">
      <c r="A35" s="109"/>
      <c r="B35" s="53">
        <v>12</v>
      </c>
      <c r="C35" s="14" t="s">
        <v>82</v>
      </c>
      <c r="D35" s="23" t="s">
        <v>83</v>
      </c>
      <c r="E35" s="51" t="s">
        <v>81</v>
      </c>
      <c r="F35" s="51">
        <v>187</v>
      </c>
      <c r="G35" s="159">
        <v>2</v>
      </c>
      <c r="H35" s="160"/>
      <c r="I35" s="52">
        <v>61823</v>
      </c>
      <c r="J35" s="40">
        <f t="shared" si="1"/>
        <v>23121802</v>
      </c>
      <c r="K35" s="91" t="s">
        <v>39</v>
      </c>
    </row>
    <row r="36" spans="1:12" ht="103.5" customHeight="1">
      <c r="A36" s="110" t="s">
        <v>84</v>
      </c>
      <c r="B36" s="53">
        <v>13</v>
      </c>
      <c r="C36" s="13" t="s">
        <v>85</v>
      </c>
      <c r="D36" s="15" t="s">
        <v>86</v>
      </c>
      <c r="E36" s="51" t="s">
        <v>81</v>
      </c>
      <c r="F36" s="35">
        <v>50</v>
      </c>
      <c r="G36" s="145">
        <v>2</v>
      </c>
      <c r="H36" s="162"/>
      <c r="I36" s="54">
        <v>50933</v>
      </c>
      <c r="J36" s="40">
        <f t="shared" si="1"/>
        <v>5093300</v>
      </c>
      <c r="K36" s="91" t="s">
        <v>39</v>
      </c>
    </row>
    <row r="37" spans="1:12" ht="51.75" customHeight="1">
      <c r="A37" s="111"/>
      <c r="B37" s="53">
        <v>14</v>
      </c>
      <c r="C37" s="20" t="s">
        <v>87</v>
      </c>
      <c r="D37" s="22" t="s">
        <v>88</v>
      </c>
      <c r="E37" s="55" t="s">
        <v>81</v>
      </c>
      <c r="F37" s="44">
        <v>50</v>
      </c>
      <c r="G37" s="163">
        <v>2</v>
      </c>
      <c r="H37" s="164"/>
      <c r="I37" s="56">
        <v>21667</v>
      </c>
      <c r="J37" s="45">
        <f t="shared" si="1"/>
        <v>2166700</v>
      </c>
      <c r="K37" s="91" t="s">
        <v>39</v>
      </c>
    </row>
    <row r="38" spans="1:12" s="37" customFormat="1" ht="21.75" customHeight="1">
      <c r="A38" s="85"/>
      <c r="B38" s="161" t="s">
        <v>89</v>
      </c>
      <c r="C38" s="161"/>
      <c r="D38" s="161"/>
      <c r="E38" s="161"/>
      <c r="F38" s="161"/>
      <c r="G38" s="161"/>
      <c r="H38" s="161"/>
      <c r="I38" s="161"/>
      <c r="J38" s="87">
        <f>SUM(J32:J37)</f>
        <v>361523492</v>
      </c>
      <c r="L38" s="102"/>
    </row>
    <row r="39" spans="1:12" ht="20.25" customHeight="1">
      <c r="B39" s="57"/>
      <c r="C39" s="58"/>
      <c r="D39" s="58"/>
      <c r="E39" s="58"/>
      <c r="F39" s="58"/>
      <c r="G39" s="58"/>
      <c r="H39" s="58"/>
    </row>
    <row r="40" spans="1:12" ht="36.75" customHeight="1">
      <c r="A40" s="152" t="s">
        <v>90</v>
      </c>
      <c r="B40" s="153"/>
      <c r="C40" s="153"/>
      <c r="D40" s="153"/>
      <c r="E40" s="153"/>
      <c r="F40" s="153"/>
      <c r="G40" s="153"/>
      <c r="H40" s="153"/>
      <c r="I40" s="154"/>
      <c r="J40" s="59">
        <f>SUM(J12,J19,J28,J38)</f>
        <v>990507169</v>
      </c>
      <c r="L40" s="89"/>
    </row>
    <row r="43" spans="1:12" ht="48" customHeight="1">
      <c r="A43" s="149" t="s">
        <v>91</v>
      </c>
      <c r="B43" s="149"/>
      <c r="C43" s="149"/>
      <c r="D43" s="149"/>
      <c r="E43" s="149"/>
      <c r="F43" s="149"/>
      <c r="G43" s="149"/>
      <c r="H43" s="149"/>
      <c r="I43" s="149"/>
      <c r="J43" s="149"/>
    </row>
    <row r="44" spans="1:12" ht="36.75" customHeight="1">
      <c r="A44" s="148" t="s">
        <v>92</v>
      </c>
      <c r="B44" s="148"/>
      <c r="C44" s="148"/>
      <c r="D44" s="148"/>
      <c r="E44" s="148"/>
      <c r="F44" s="148"/>
      <c r="G44" s="148"/>
      <c r="H44" s="148"/>
      <c r="I44" s="148"/>
      <c r="J44" s="148"/>
    </row>
    <row r="46" spans="1:12" ht="16.5">
      <c r="A46" s="147" t="s">
        <v>93</v>
      </c>
      <c r="B46" s="147"/>
      <c r="C46" s="147"/>
      <c r="D46" s="147"/>
      <c r="E46" s="147"/>
      <c r="F46" s="147"/>
      <c r="G46" s="147"/>
      <c r="H46" s="147"/>
    </row>
  </sheetData>
  <mergeCells count="39">
    <mergeCell ref="A46:H46"/>
    <mergeCell ref="A44:J44"/>
    <mergeCell ref="A43:J43"/>
    <mergeCell ref="G26:H26"/>
    <mergeCell ref="G27:H27"/>
    <mergeCell ref="A40:I40"/>
    <mergeCell ref="A30:J30"/>
    <mergeCell ref="G31:H31"/>
    <mergeCell ref="G32:H32"/>
    <mergeCell ref="G33:H33"/>
    <mergeCell ref="G34:H34"/>
    <mergeCell ref="G35:H35"/>
    <mergeCell ref="B38:I38"/>
    <mergeCell ref="G36:H36"/>
    <mergeCell ref="G37:H37"/>
    <mergeCell ref="A28:I28"/>
    <mergeCell ref="A25:A27"/>
    <mergeCell ref="A16:A18"/>
    <mergeCell ref="G17:H17"/>
    <mergeCell ref="A21:K21"/>
    <mergeCell ref="G22:H22"/>
    <mergeCell ref="G23:H23"/>
    <mergeCell ref="G24:H24"/>
    <mergeCell ref="A32:A35"/>
    <mergeCell ref="A36:A37"/>
    <mergeCell ref="A19:I19"/>
    <mergeCell ref="G25:H25"/>
    <mergeCell ref="A1:J1"/>
    <mergeCell ref="A12:G12"/>
    <mergeCell ref="A7:J7"/>
    <mergeCell ref="A9:A11"/>
    <mergeCell ref="A3:J3"/>
    <mergeCell ref="A2:J2"/>
    <mergeCell ref="A14:K14"/>
    <mergeCell ref="A5:J5"/>
    <mergeCell ref="A23:A24"/>
    <mergeCell ref="G15:H15"/>
    <mergeCell ref="G16:H16"/>
    <mergeCell ref="G18:H18"/>
  </mergeCells>
  <pageMargins left="0.7" right="0.7" top="0.75" bottom="0.75" header="0.3" footer="0.3"/>
  <pageSetup paperSize="9" scale="29" orientation="portrait" r:id="rId1"/>
  <colBreaks count="1" manualBreakCount="1">
    <brk id="11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dd95443-5a0a-470c-ab6d-36cf4241601a">
      <Terms xmlns="http://schemas.microsoft.com/office/infopath/2007/PartnerControls"/>
    </lcf76f155ced4ddcb4097134ff3c332f>
    <TaxCatchAll xmlns="77008125-b053-4c0a-ab54-f8175a25403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36B5C3BE6D20249940F4D38622D8C67" ma:contentTypeVersion="15" ma:contentTypeDescription="Crear nuevo documento." ma:contentTypeScope="" ma:versionID="7f854e760fba76789f90cf27b665a920">
  <xsd:schema xmlns:xsd="http://www.w3.org/2001/XMLSchema" xmlns:xs="http://www.w3.org/2001/XMLSchema" xmlns:p="http://schemas.microsoft.com/office/2006/metadata/properties" xmlns:ns2="8dd95443-5a0a-470c-ab6d-36cf4241601a" xmlns:ns3="77008125-b053-4c0a-ab54-f8175a25403d" targetNamespace="http://schemas.microsoft.com/office/2006/metadata/properties" ma:root="true" ma:fieldsID="bd777eb50d647437bdbe3fb9159d94c0" ns2:_="" ns3:_="">
    <xsd:import namespace="8dd95443-5a0a-470c-ab6d-36cf4241601a"/>
    <xsd:import namespace="77008125-b053-4c0a-ab54-f8175a2540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d95443-5a0a-470c-ab6d-36cf424160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08125-b053-4c0a-ab54-f8175a25403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91c106bb-3e29-492a-91d4-c1d491d1a8a1}" ma:internalName="TaxCatchAll" ma:showField="CatchAllData" ma:web="77008125-b053-4c0a-ab54-f8175a2540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E8BA38-3C22-482F-AAC7-1D322249EC79}"/>
</file>

<file path=customXml/itemProps2.xml><?xml version="1.0" encoding="utf-8"?>
<ds:datastoreItem xmlns:ds="http://schemas.openxmlformats.org/officeDocument/2006/customXml" ds:itemID="{77CA0FFF-0F03-4D51-863B-00AA49DBE762}"/>
</file>

<file path=customXml/itemProps3.xml><?xml version="1.0" encoding="utf-8"?>
<ds:datastoreItem xmlns:ds="http://schemas.openxmlformats.org/officeDocument/2006/customXml" ds:itemID="{99DABE6C-A221-4DFF-B5F9-8A03C2FEE12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Adriana Gordillo Huertas</dc:creator>
  <cp:keywords/>
  <dc:description/>
  <cp:lastModifiedBy>AMBIENTE.KENNEDY</cp:lastModifiedBy>
  <cp:revision/>
  <dcterms:created xsi:type="dcterms:W3CDTF">2017-08-08T15:17:04Z</dcterms:created>
  <dcterms:modified xsi:type="dcterms:W3CDTF">2026-09-15T05:11:06Z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0x010100D36B5C3BE6D20249940F4D38622D8C67</vt:lpwstr>
  </property>
  <property fmtid="{D5CDD505-2E9C-101B-9397-08002B2CF9AE}" pid="3" name="MediaServiceImageTags">
    <vt:lpwstr/>
  </property>
</Properties>
</file>