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G:\Mi unidad\1. ALCALDIA FUSAGASUGA\1. Contratos\2. AV PALMAS\3. OBRA\CHECK LIST\IMPRIMIR\"/>
    </mc:Choice>
  </mc:AlternateContent>
  <xr:revisionPtr revIDLastSave="0" documentId="13_ncr:1_{4616ED35-9CCF-4319-8762-F879F1DBE8FD}" xr6:coauthVersionLast="47" xr6:coauthVersionMax="47" xr10:uidLastSave="{00000000-0000-0000-0000-000000000000}"/>
  <bookViews>
    <workbookView xWindow="-108" yWindow="-108" windowWidth="23256" windowHeight="12456" tabRatio="906" activeTab="2" xr2:uid="{00000000-000D-0000-FFFF-FFFF00000000}"/>
  </bookViews>
  <sheets>
    <sheet name="1" sheetId="270" r:id="rId1"/>
    <sheet name="PROPUESTA ECONOMICA(Entidad)" sheetId="269" r:id="rId2"/>
    <sheet name="ju" sheetId="272" r:id="rId3"/>
    <sheet name="PRESUPUESTO OFICIAL (Proponente" sheetId="265" r:id="rId4"/>
    <sheet name="INDICAR CÓDIGO DEL ITEM DE PAGO" sheetId="268" r:id="rId5"/>
    <sheet name="Hoja1" sheetId="271"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0">#REF!</definedName>
    <definedName name="\00">#REF!</definedName>
    <definedName name="\a" localSheetId="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4">#REF!</definedName>
    <definedName name="\s">#REF!</definedName>
    <definedName name="\V">#REF!</definedName>
    <definedName name="\X" localSheetId="4">'INDICAR CÓDIGO DEL ITEM DE PAGO'!ERR</definedName>
    <definedName name="\X">[0]!ERR</definedName>
    <definedName name="\Z" localSheetId="4">'INDICAR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4">#REF!</definedName>
    <definedName name="________MA2">#REF!</definedName>
    <definedName name="________PJ50" localSheetId="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4">#REF!</definedName>
    <definedName name="_______MA2">#REF!</definedName>
    <definedName name="_______PJ50" localSheetId="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4">#REF!</definedName>
    <definedName name="______MA2">#REF!</definedName>
    <definedName name="______PJ50" localSheetId="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2">[9]!_xlbgnm.ane7</definedName>
    <definedName name="_____ane7" localSheetId="1">[9]!_xlbgnm.ane7</definedName>
    <definedName name="_____ane7">[9]!_xlbgnm.ane7</definedName>
    <definedName name="_____ane8" localSheetId="0">[9]!_xlbgnm.ane8</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4">#REF!</definedName>
    <definedName name="_____MA2">#REF!</definedName>
    <definedName name="_____OCD1">[11]Tablas!#REF!</definedName>
    <definedName name="_____OCI1">[11]Tablas!#REF!</definedName>
    <definedName name="_____PJ50" localSheetId="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2">[13]!_xlbgnm.ane7</definedName>
    <definedName name="____ane7" localSheetId="1">[13]!_xlbgnm.ane7</definedName>
    <definedName name="____ane7">[13]!_xlbgnm.ane7</definedName>
    <definedName name="____ane8" localSheetId="0">[13]!_xlbgnm.ane8</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4">#REF!</definedName>
    <definedName name="____MA2">#REF!</definedName>
    <definedName name="____OCD1">[11]Tablas!#REF!</definedName>
    <definedName name="____OCI1">[11]Tablas!#REF!</definedName>
    <definedName name="____PJ50" localSheetId="4">#REF!</definedName>
    <definedName name="____PJ50">#REF!</definedName>
    <definedName name="____pj51" localSheetId="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2">[15]!_xlbgnm.ane7</definedName>
    <definedName name="___ane7" localSheetId="1">[15]!_xlbgnm.ane7</definedName>
    <definedName name="___ane7">[15]!_xlbgnm.ane7</definedName>
    <definedName name="___ane8" localSheetId="0">[15]!_xlbgnm.ane8</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4">#REF!</definedName>
    <definedName name="___MA2">#REF!</definedName>
    <definedName name="___OCD1">[11]Tablas!#REF!</definedName>
    <definedName name="___OCI1">[11]Tablas!#REF!</definedName>
    <definedName name="___PJ50" localSheetId="4">#REF!</definedName>
    <definedName name="___PJ50">#REF!</definedName>
    <definedName name="___pj51" localSheetId="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2">[13]!_xlbgnm.ane7</definedName>
    <definedName name="__ane7" localSheetId="1">[13]!_xlbgnm.ane7</definedName>
    <definedName name="__ane7">[13]!_xlbgnm.ane7</definedName>
    <definedName name="__ane8" localSheetId="0">[13]!_xlbgnm.ane8</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4">'INDICAR CÓDIGO DEL ITEM DE PAGO'!ERR</definedName>
    <definedName name="__F">[0]!ERR</definedName>
    <definedName name="__FS01" localSheetId="4">'INDICAR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4">#REF!</definedName>
    <definedName name="__MA2">#REF!</definedName>
    <definedName name="__mun2" localSheetId="4">[19]PESOS!#REF!</definedName>
    <definedName name="__mun2">[19]PESOS!#REF!</definedName>
    <definedName name="__num10" localSheetId="4">#REF!</definedName>
    <definedName name="__num10">#REF!</definedName>
    <definedName name="__num2" localSheetId="4">#REF!</definedName>
    <definedName name="__num2">#REF!</definedName>
    <definedName name="__num3" localSheetId="4">#REF!</definedName>
    <definedName name="__num3">#REF!</definedName>
    <definedName name="__num4" localSheetId="4">#REF!</definedName>
    <definedName name="__num4">#REF!</definedName>
    <definedName name="__num5" localSheetId="4">#REF!</definedName>
    <definedName name="__num5">#REF!</definedName>
    <definedName name="__num6" localSheetId="4">#REF!</definedName>
    <definedName name="__num6">#REF!</definedName>
    <definedName name="__num7" localSheetId="4">#REF!</definedName>
    <definedName name="__num7">#REF!</definedName>
    <definedName name="__num8" localSheetId="4">#REF!</definedName>
    <definedName name="__num8">#REF!</definedName>
    <definedName name="__num9" localSheetId="4">#REF!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4">#REF!</definedName>
    <definedName name="__PJ50">#REF!</definedName>
    <definedName name="__pj51" localSheetId="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4">#REF!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2">[13]!_xlbgnm.ane7</definedName>
    <definedName name="_ane7" localSheetId="1">[13]!_xlbgnm.ane7</definedName>
    <definedName name="_ane7">[13]!_xlbgnm.ane7</definedName>
    <definedName name="_ane8" localSheetId="0">[13]!_xlbgnm.ane8</definedName>
    <definedName name="_ane8" localSheetId="2">[13]!_xlbgnm.ane8</definedName>
    <definedName name="_ane8" localSheetId="1">[13]!_xlbgnm.ane8</definedName>
    <definedName name="_ane8">[13]!_xlbgnm.ane8</definedName>
    <definedName name="_APU221" localSheetId="4">#REF!</definedName>
    <definedName name="_APU221">#REF!</definedName>
    <definedName name="_APU465" localSheetId="0">[21]!absc</definedName>
    <definedName name="_APU465" localSheetId="2">[21]!absc</definedName>
    <definedName name="_APU465" localSheetId="1">[21]!absc</definedName>
    <definedName name="_APU465">[21]!absc</definedName>
    <definedName name="_Atp2">[17]EMPRESA!$F$22</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F" localSheetId="4">'INDICAR CÓDIGO DEL ITEM DE PAGO'!ERR</definedName>
    <definedName name="_F">[0]!ERR</definedName>
    <definedName name="_F10">#REF!</definedName>
    <definedName name="_FC">#REF!</definedName>
    <definedName name="_Fill" localSheetId="4" hidden="1">#REF!</definedName>
    <definedName name="_Fill" hidden="1">#REF!</definedName>
    <definedName name="_xlnm._FilterDatabase" localSheetId="0" hidden="1">'1'!$C$11:$M$11</definedName>
    <definedName name="_xlnm._FilterDatabase" localSheetId="2" hidden="1">ju!$C$7:$I$7</definedName>
    <definedName name="_xlnm._FilterDatabase" localSheetId="3" hidden="1">'PRESUPUESTO OFICIAL (Proponente'!$I$11:$I$40</definedName>
    <definedName name="_xlnm._FilterDatabase" localSheetId="1" hidden="1">'PROPUESTA ECONOMICA(Entidad)'!$I$11:$I$51</definedName>
    <definedName name="_FS01" localSheetId="4">'INDICAR CÓDIGO DEL ITEM DE PAGO'!ERR</definedName>
    <definedName name="_FS01">[0]!ERR</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4">#REF!</definedName>
    <definedName name="_IPC2002">#REF!</definedName>
    <definedName name="_IVA1">#REF!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#REF!</definedName>
    <definedName name="_LEY80">#REF!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#REF!</definedName>
    <definedName name="_MAT1">#REF!</definedName>
    <definedName name="_MOD1">#REF!</definedName>
    <definedName name="_mun2" localSheetId="4">[19]PESOS!#REF!</definedName>
    <definedName name="_mun2">[19]PESOS!#REF!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4">#REF!</definedName>
    <definedName name="_num10">#REF!</definedName>
    <definedName name="_num2" localSheetId="4">#REF!</definedName>
    <definedName name="_num2">#REF!</definedName>
    <definedName name="_num3" localSheetId="4">#REF!</definedName>
    <definedName name="_num3">#REF!</definedName>
    <definedName name="_num4" localSheetId="4">#REF!</definedName>
    <definedName name="_num4">#REF!</definedName>
    <definedName name="_num5" localSheetId="4">#REF!</definedName>
    <definedName name="_num5">#REF!</definedName>
    <definedName name="_num6" localSheetId="4">#REF!</definedName>
    <definedName name="_num6">#REF!</definedName>
    <definedName name="_num7" localSheetId="4">#REF!</definedName>
    <definedName name="_num7">#REF!</definedName>
    <definedName name="_num8" localSheetId="4">#REF!</definedName>
    <definedName name="_num8">#REF!</definedName>
    <definedName name="_num9" localSheetId="4">#REF!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4">#REF!</definedName>
    <definedName name="_PJ50">#REF!</definedName>
    <definedName name="_pj51" localSheetId="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4">#REF!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4" hidden="1">#REF!</definedName>
    <definedName name="_Sort" hidden="1">#REF!</definedName>
    <definedName name="_srn001" localSheetId="4">#REF!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4">'[23]DUB-823'!#REF!</definedName>
    <definedName name="a">'[23]DUB-823'!#REF!</definedName>
    <definedName name="A_1">#REF!</definedName>
    <definedName name="A_impresión_IM" localSheetId="4">#REF!</definedName>
    <definedName name="A_impresión_IM">#REF!</definedName>
    <definedName name="A18A200">[24]ESPEC!#REF!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'INDICAR CÓDIGO DEL ITEM DE PAGO'!ERR</definedName>
    <definedName name="aa">[0]!ERR</definedName>
    <definedName name="AAA" localSheetId="4">'INDICAR CÓDIGO DEL ITEM DE PAGO'!ERR</definedName>
    <definedName name="AAA">[0]!ERR</definedName>
    <definedName name="aaaaaa">[25]otros!$C$5</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4">#REF!</definedName>
    <definedName name="abc">#REF!</definedName>
    <definedName name="ABCD" hidden="1">#REF!</definedName>
    <definedName name="ABCDE" hidden="1">#REF!</definedName>
    <definedName name="ABG">[6]AASHTO!$A$2:$F$5</definedName>
    <definedName name="absc1" localSheetId="0">[26]!absc</definedName>
    <definedName name="absc1" localSheetId="2">[26]!absc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4">#REF!</definedName>
    <definedName name="ad">#REF!</definedName>
    <definedName name="adasd">#REF!</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2">[26]!absc</definedName>
    <definedName name="adoc1" localSheetId="1">[26]!absc</definedName>
    <definedName name="adoc1">[26]!absc</definedName>
    <definedName name="ADOC125" localSheetId="0">[29]!absc</definedName>
    <definedName name="ADOC125" localSheetId="2">[29]!absc</definedName>
    <definedName name="ADOC125" localSheetId="1">[29]!absc</definedName>
    <definedName name="ADOC125">[29]!absc</definedName>
    <definedName name="adoq" localSheetId="0">[30]!absc</definedName>
    <definedName name="adoq" localSheetId="2">[30]!absc</definedName>
    <definedName name="adoq" localSheetId="1">[30]!absc</definedName>
    <definedName name="adoq">[30]!absc</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4">#REF!</definedName>
    <definedName name="AIU">#REF!</definedName>
    <definedName name="AIU_01">#REF!</definedName>
    <definedName name="AIU_1">#REF!</definedName>
    <definedName name="AIU_2">#REF!</definedName>
    <definedName name="AjustDelAIU" localSheetId="4">#REF!</definedName>
    <definedName name="AjustDelAIU">#REF!</definedName>
    <definedName name="alam">#REF!</definedName>
    <definedName name="alc" localSheetId="0">[31]!absc</definedName>
    <definedName name="alc" localSheetId="2">[31]!absc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4">'[33]MC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2">[38]!absc</definedName>
    <definedName name="APU" localSheetId="1">[38]!absc</definedName>
    <definedName name="APU">[38]!absc</definedName>
    <definedName name="APU_directos" localSheetId="4">#REF!</definedName>
    <definedName name="APU_directos">#REF!</definedName>
    <definedName name="APU221.1" localSheetId="4">#REF!</definedName>
    <definedName name="APU221.1">#REF!</definedName>
    <definedName name="APU221.2" localSheetId="4">#REF!</definedName>
    <definedName name="APU221.2">#REF!</definedName>
    <definedName name="aq" localSheetId="4">'INDICAR CÓDIGO DEL ITEM DE PAGO'!ERR</definedName>
    <definedName name="aq">[0]!ERR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'1'!$A$1:$U$36</definedName>
    <definedName name="_xlnm.Print_Area" localSheetId="4">'INDICAR CÓDIGO DEL ITEM DE PAGO'!$A$1:$Q$94</definedName>
    <definedName name="_xlnm.Print_Area" localSheetId="2">ju!$A$1:$M$41</definedName>
    <definedName name="_xlnm.Print_Area" localSheetId="3">'PRESUPUESTO OFICIAL (Proponente'!$A$1:$M$60</definedName>
    <definedName name="_xlnm.Print_Area" localSheetId="1">'PROPUESTA ECONOMICA(Entidad)'!$A$1:$M$73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4">'INDICAR CÓDIGO DEL ITEM DE PAGO'!ERR</definedName>
    <definedName name="armuve">[0]!ERR</definedName>
    <definedName name="ARP">#REF!</definedName>
    <definedName name="ARS">#REF!</definedName>
    <definedName name="as" localSheetId="4">'INDICAR CÓDIGO DEL ITEM DE PAGO'!ERR</definedName>
    <definedName name="as">[0]!ERR</definedName>
    <definedName name="ASB">[6]AASHTO!$A$8:$F$11</definedName>
    <definedName name="ASD" localSheetId="4"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4">'INDICAR CÓDIGO DEL ITEM DE PAGO'!ERR</definedName>
    <definedName name="ASDFGHJKLÑ">[0]!ERR</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2">MODULO10.auto_abrir</definedName>
    <definedName name="_xlnm.Auto_Open" localSheetId="1">MODULO10.auto_abrir</definedName>
    <definedName name="_xlnm.Auto_Open">MODULO10.auto_abrir</definedName>
    <definedName name="auto1" localSheetId="4">#REF!</definedName>
    <definedName name="auto1">#REF!</definedName>
    <definedName name="auto123" localSheetId="4">#REF!</definedName>
    <definedName name="auto123">#REF!</definedName>
    <definedName name="auto2" localSheetId="4">#REF!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4">#REF!</definedName>
    <definedName name="AW">#REF!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4">#REF!</definedName>
    <definedName name="Base">#REF!</definedName>
    <definedName name="Base_datos_IM">#REF!</definedName>
    <definedName name="base1">#REF!</definedName>
    <definedName name="base2">#REF!</definedName>
    <definedName name="basedatos">[42]Hoja1!$A$4:$BZ$55</definedName>
    <definedName name="_xlnm.Database" localSheetId="4">#REF!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4">'INDICAR CÓDIGO DEL ITEM DE PAGO'!ERR</definedName>
    <definedName name="BB">[0]!ERR</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4">#REF!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4">#REF!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4">#REF!</definedName>
    <definedName name="CAP">#REF!</definedName>
    <definedName name="CAPAC._HSE">#REF!</definedName>
    <definedName name="CARGA">#REF!</definedName>
    <definedName name="CARGOS">#REF!</definedName>
    <definedName name="carlos" localSheetId="0">MODULO10.auto_abrir</definedName>
    <definedName name="carlos" localSheetId="2">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4">'[51]A. P. U.'!#REF!</definedName>
    <definedName name="CCCCCC">'[51]A. P. U.'!#REF!</definedName>
    <definedName name="CCT">#REF!</definedName>
    <definedName name="ccto210" localSheetId="4">#REF!</definedName>
    <definedName name="ccto210">#REF!</definedName>
    <definedName name="cd">[52]Hoja1!$C$81</definedName>
    <definedName name="cdcdc" localSheetId="4"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4">[53]Insum!$A$3:$H$63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4">'INDICAR CÓDIGO DEL ITEM DE PAGO'!ERR</definedName>
    <definedName name="COPIA">[0]!ERR</definedName>
    <definedName name="COPIA1">#REF!</definedName>
    <definedName name="COPIA2">#REF!</definedName>
    <definedName name="copiao4" localSheetId="4">'INDICAR CÓDIGO DEL ITEM DE PAGO'!ERR</definedName>
    <definedName name="copiao4">[0]!ERR</definedName>
    <definedName name="corri" localSheetId="4">'INDICAR CÓDIGO DEL ITEM DE PAGO'!ERR</definedName>
    <definedName name="corri">[0]!ERR</definedName>
    <definedName name="COSTO_FRENTE">[57]BITACORA!$E$1:$E$65536</definedName>
    <definedName name="costo2" hidden="1">#REF!</definedName>
    <definedName name="COSTODIRECTO" localSheetId="4">#REF!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4">#REF!</definedName>
    <definedName name="CTA">#REF!</definedName>
    <definedName name="CTE">#REF!</definedName>
    <definedName name="CTR">'[3]7422CW00'!#REF!</definedName>
    <definedName name="CTRPAG">'[3]7422CW00'!#REF!</definedName>
    <definedName name="CUAL" localSheetId="4">'INDICAR CÓDIGO DEL ITEM DE PAGO'!ERR</definedName>
    <definedName name="CUAL">[0]!ERR</definedName>
    <definedName name="CUBS" localSheetId="4">#REF!</definedName>
    <definedName name="CUBS">#REF!</definedName>
    <definedName name="CUNET" localSheetId="4" hidden="1">{"via1",#N/A,TRUE,"general";"via2",#N/A,TRUE,"general";"via3",#N/A,TRUE,"general"}</definedName>
    <definedName name="CUNET" hidden="1">{"via1",#N/A,TRUE,"general";"via2",#N/A,TRUE,"general";"via3",#N/A,TRUE,"general"}</definedName>
    <definedName name="Customize" localSheetId="0">[50]!Customize</definedName>
    <definedName name="Customize" localSheetId="2">[50]!Customize</definedName>
    <definedName name="Customize" localSheetId="1">[50]!Customize</definedName>
    <definedName name="Customize">[50]!Customize</definedName>
    <definedName name="cv" localSheetId="4">#REF!</definedName>
    <definedName name="cv">#REF!</definedName>
    <definedName name="CVa">'[20]Cambio de Valv.'!$E$1:$E$65536</definedName>
    <definedName name="cvbcvbf" hidden="1">{#N/A,#N/A,TRUE,"INGENIERIA";#N/A,#N/A,TRUE,"COMPRAS";#N/A,#N/A,TRUE,"DIRECCION";#N/A,#N/A,TRUE,"RESUMEN"}</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4">'[23]GPI 526'!#REF!</definedName>
    <definedName name="dario">'[23]GPI 526'!#REF!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4">#REF!</definedName>
    <definedName name="datos">#REF!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#REF!</definedName>
    <definedName name="dc">#REF!</definedName>
    <definedName name="Dcacm" localSheetId="4">#REF!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4" hidden="1">{"via1",#N/A,TRUE,"general";"via2",#N/A,TRUE,"general";"via3",#N/A,TRUE,"general"}</definedName>
    <definedName name="DCSDCTV" hidden="1">{"via1",#N/A,TRUE,"general";"via2",#N/A,TRUE,"general";"via3",#N/A,TRUE,"general"}</definedName>
    <definedName name="dd" localSheetId="4">#REF!</definedName>
    <definedName name="dd">#REF!</definedName>
    <definedName name="ddd" localSheetId="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manto" localSheetId="4">#REF!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4">#REF!</definedName>
    <definedName name="DEX">#REF!</definedName>
    <definedName name="DF">[64]Cronograma!#REF!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4" hidden="1">{"via1",#N/A,TRUE,"general";"via2",#N/A,TRUE,"general";"via3",#N/A,TRUE,"general"}</definedName>
    <definedName name="dry" hidden="1">{"via1",#N/A,TRUE,"general";"via2",#N/A,TRUE,"general";"via3",#N/A,TRUE,"general"}</definedName>
    <definedName name="DS">[64]Cronograma!#REF!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#REF!</definedName>
    <definedName name="DsctoFondo">[67]EMPRESA!$I$25</definedName>
    <definedName name="DsctoPension">[67]EMPRESA!$I$23</definedName>
    <definedName name="DsctoSalud">[67]EMPRESA!$I$24</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4"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4">'INDICAR CÓDIGO DEL ITEM DE PAGO'!ERR</definedName>
    <definedName name="EE">[0]!ERR</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4">#REF!</definedName>
    <definedName name="emanto">#REF!</definedName>
    <definedName name="eme" localSheetId="4">'INDICAR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4">#REF!</definedName>
    <definedName name="ENTRADASP">#REF!</definedName>
    <definedName name="EPECIALIDAD_SIDOE">[12]Tablas!#REF!</definedName>
    <definedName name="equipo">[69]Equipo!$A$7:$A$65536</definedName>
    <definedName name="EQUIPO1">#REF!</definedName>
    <definedName name="EQUIPOS" localSheetId="4">'[70]TABLA EQUIPOS'!$A$3:$D$70</definedName>
    <definedName name="Equipos">#REF!</definedName>
    <definedName name="EQUIPOS1">#REF!</definedName>
    <definedName name="eqw" localSheetId="4"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'INDICAR CÓDIGO DEL ITEM DE PAGO'!ERR</definedName>
    <definedName name="ES">[0]!ERR</definedName>
    <definedName name="ESA">#REF!</definedName>
    <definedName name="ESE">#REF!</definedName>
    <definedName name="ESPE">#REF!</definedName>
    <definedName name="ESPECIFICACION" localSheetId="4">#REF!</definedName>
    <definedName name="ESPECIFICACION">#REF!</definedName>
    <definedName name="Especificación" localSheetId="4">#REF!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4">#REF!</definedName>
    <definedName name="EXC">#REF!</definedName>
    <definedName name="EXCAV_1">#REF!</definedName>
    <definedName name="EXCAV_2">#REF!</definedName>
    <definedName name="exCEL" localSheetId="4">#REF!</definedName>
    <definedName name="exCEL">#REF!</definedName>
    <definedName name="Excel_BuiltIn_Print_Area_3" localSheetId="4">#REF!</definedName>
    <definedName name="Excel_BuiltIn_Print_Area_3">#REF!</definedName>
    <definedName name="Excel_BuiltIn_Print_Area_3_X" localSheetId="4">#REF!</definedName>
    <definedName name="Excel_BuiltIn_Print_Area_3_X">#REF!</definedName>
    <definedName name="Excel_BuiltIn_Print_Titles_10" localSheetId="4">[23]SKJ452!#REF!</definedName>
    <definedName name="Excel_BuiltIn_Print_Titles_10">[23]SKJ452!#REF!</definedName>
    <definedName name="Excel_BuiltIn_Print_Titles_11" localSheetId="4">[23]ITA878!#REF!</definedName>
    <definedName name="Excel_BuiltIn_Print_Titles_11">[23]ITA878!#REF!</definedName>
    <definedName name="Excel_BuiltIn_Print_Titles_12" localSheetId="4">'[23]AEA-944'!#REF!</definedName>
    <definedName name="Excel_BuiltIn_Print_Titles_12">'[23]AEA-944'!#REF!</definedName>
    <definedName name="Excel_BuiltIn_Print_Titles_13" localSheetId="4">'[23]DUB-823'!#REF!</definedName>
    <definedName name="Excel_BuiltIn_Print_Titles_13">'[23]DUB-823'!#REF!</definedName>
    <definedName name="Excel_BuiltIn_Print_Titles_14" localSheetId="4">'[23]GPI 526'!#REF!</definedName>
    <definedName name="Excel_BuiltIn_Print_Titles_14">'[23]GPI 526'!#REF!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17" localSheetId="4">#REF!</definedName>
    <definedName name="Excel_BuiltIn_Print_Titles_17">#REF!</definedName>
    <definedName name="Excel_BuiltIn_Print_Titles_18" localSheetId="4">#REF!</definedName>
    <definedName name="Excel_BuiltIn_Print_Titles_18">#REF!</definedName>
    <definedName name="Excel_BuiltIn_Print_Titles_19" localSheetId="4">[23]XXJ617!#REF!</definedName>
    <definedName name="Excel_BuiltIn_Print_Titles_19">[23]XXJ617!#REF!</definedName>
    <definedName name="Excel_BuiltIn_Print_Titles_20" localSheetId="4">#REF!</definedName>
    <definedName name="Excel_BuiltIn_Print_Titles_20">#REF!</definedName>
    <definedName name="Excel_BuiltIn_Print_Titles_21" localSheetId="4">[23]SNG_855!#REF!</definedName>
    <definedName name="Excel_BuiltIn_Print_Titles_21">[23]SNG_855!#REF!</definedName>
    <definedName name="Excel_BuiltIn_Print_Titles_23" localSheetId="4">#REF!</definedName>
    <definedName name="Excel_BuiltIn_Print_Titles_23">#REF!</definedName>
    <definedName name="Excel_BuiltIn_Print_Titles_3" localSheetId="4">#REF!</definedName>
    <definedName name="Excel_BuiltIn_Print_Titles_3">#REF!</definedName>
    <definedName name="Excel_BuiltIn_Print_Titles_5" localSheetId="4">'[23]VEA 374'!#REF!</definedName>
    <definedName name="Excel_BuiltIn_Print_Titles_5">'[23]VEA 374'!#REF!</definedName>
    <definedName name="Excel_BuiltIn_Print_Titles_5_XX" localSheetId="4">'[23]VEA 374'!#REF!</definedName>
    <definedName name="Excel_BuiltIn_Print_Titles_5_XX">'[23]VEA 374'!#REF!</definedName>
    <definedName name="Excel_BuiltIn_Print_Titles_6" localSheetId="4">#REF!</definedName>
    <definedName name="Excel_BuiltIn_Print_Titles_6">#REF!</definedName>
    <definedName name="Excel_BuiltIn_Print_Titles_7" localSheetId="4">[23]HFB024!#REF!</definedName>
    <definedName name="Excel_BuiltIn_Print_Titles_7">[23]HFB024!#REF!</definedName>
    <definedName name="Excel_BuiltIn_Print_Titles_8" localSheetId="4">#REF!</definedName>
    <definedName name="Excel_BuiltIn_Print_Titles_8">#REF!</definedName>
    <definedName name="Excel_BuiltIn_Print_Titles_9" localSheetId="4">[23]PAJ825!#REF!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2">[50]!FareWellStmnt</definedName>
    <definedName name="FareWellStmnt" localSheetId="1">[50]!FareWellStmnt</definedName>
    <definedName name="FareWellStmnt">[50]!FareWellStmnt</definedName>
    <definedName name="FaseProyecto">#REF!</definedName>
    <definedName name="FD" localSheetId="4">'INDICAR CÓDIGO DEL ITEM DE PAGO'!ERR</definedName>
    <definedName name="FD">[0]!ERR</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4">'[37]Res-Accide-10'!#REF!</definedName>
    <definedName name="fer">'[37]Res-Accide-10'!#REF!</definedName>
    <definedName name="ferfer" localSheetId="4" hidden="1">{"via1",#N/A,TRUE,"general";"via2",#N/A,TRUE,"general";"via3",#N/A,TRUE,"general"}</definedName>
    <definedName name="ferfer" hidden="1">{"via1",#N/A,TRUE,"general";"via2",#N/A,TRUE,"general";"via3",#N/A,TRUE,"general"}</definedName>
    <definedName name="ff" localSheetId="4">'INDICAR CÓDIGO DEL ITEM DE PAGO'!ERR</definedName>
    <definedName name="ff">[0]!ERR</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4">'INDICAR CÓDIGO DEL ITEM DE PAGO'!ERR</definedName>
    <definedName name="fg">[0]!ERR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'[76]7422CW00'!#REF!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hidden="1">{#N/A,#N/A,TRUE,"1842CWN0"}</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4">'INDICAR CÓDIGO DEL ITEM DE PAGO'!ERR</definedName>
    <definedName name="FINANCIACION">[0]!ERR</definedName>
    <definedName name="FinePrint" localSheetId="0">[50]!FinePrint</definedName>
    <definedName name="FinePrint" localSheetId="2">[50]!FinePrint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'INDICAR CÓDIGO DEL ITEM DE PAGO'!ERR</definedName>
    <definedName name="fu">[0]!ERR</definedName>
    <definedName name="Full_Prin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4">#REF!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4">#REF!</definedName>
    <definedName name="Geotex">#REF!</definedName>
    <definedName name="GERENCIA">#REF!</definedName>
    <definedName name="GERENCIA1">#REF!</definedName>
    <definedName name="GERENCIA2">#REF!</definedName>
    <definedName name="Gerente">[40]EMPRESA!$F$12</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'INDICAR CÓDIGO DEL ITEM DE PAGO'!ERR</definedName>
    <definedName name="GGG">[0]!ERR</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hidden="1">{#N/A,#N/A,TRUE,"1842CWN0"}</definedName>
    <definedName name="ggtgt" localSheetId="4"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'[76]7422CW00'!#REF!</definedName>
    <definedName name="ghfg" localSheetId="4" hidden="1">{"via1",#N/A,TRUE,"general";"via2",#N/A,TRUE,"general";"via3",#N/A,TRUE,"general"}</definedName>
    <definedName name="ghfg" hidden="1">{"via1",#N/A,TRUE,"general";"via2",#N/A,TRUE,"general";"via3",#N/A,TRUE,"general"}</definedName>
    <definedName name="ghghy">#REF!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#REF!</definedName>
    <definedName name="GRAF3" localSheetId="4">#REF!</definedName>
    <definedName name="GRAF3">#REF!</definedName>
    <definedName name="GRC">[12]Tablas!#REF!</definedName>
    <definedName name="GRC_ON_ASO">[12]Tablas!#REF!</definedName>
    <definedName name="GRC_ON_DAPIAY">#REF!</definedName>
    <definedName name="GRC_ON_GER">#REF!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#REF!</definedName>
    <definedName name="GRUPO123" localSheetId="4">#REF!</definedName>
    <definedName name="GRUPO123">#REF!</definedName>
    <definedName name="GRUPO13" localSheetId="4">#REF!</definedName>
    <definedName name="GRUPO13">#REF!</definedName>
    <definedName name="GRUPO2" localSheetId="4">#REF!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4">#REF!</definedName>
    <definedName name="GTRE">#REF!</definedName>
    <definedName name="h">#REF!</definedName>
    <definedName name="H_pump">#REF!</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4">'INDICAR CÓDIGO DEL ITEM DE PAGO'!ERR</definedName>
    <definedName name="hh">[0]!ERR</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4">'INDICAR CÓDIGO DEL ITEM DE PAGO'!ERR</definedName>
    <definedName name="HK">[0]!ERR</definedName>
    <definedName name="HM">#REF!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4">#REF!</definedName>
    <definedName name="HOJA1">#REF!</definedName>
    <definedName name="horat">'[20]Itemes Renovación'!#REF!</definedName>
    <definedName name="Hornos">#REF!</definedName>
    <definedName name="HP_stg_Hz">#REF!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hidden="1">{"via1",#N/A,TRUE,"general";"via2",#N/A,TRUE,"general";"via3",#N/A,TRUE,"general"}</definedName>
    <definedName name="I" localSheetId="4">#REF!</definedName>
    <definedName name="I">#REF!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4">'INDICAR CÓDIGO DEL ITEM DE PAGO'!ERR</definedName>
    <definedName name="ID">[0]!ERR</definedName>
    <definedName name="IF" localSheetId="4">'[51]A. P. U.'!#REF!</definedName>
    <definedName name="IF">'[51]A. P. U.'!#REF!</definedName>
    <definedName name="Ig">#REF!</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4">#REF!</definedName>
    <definedName name="INDICE">#REF!</definedName>
    <definedName name="inf" localSheetId="4">#REF!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4">[82]Insumos!#REF!</definedName>
    <definedName name="Insumos_auxiliares">[82]Insumos!#REF!</definedName>
    <definedName name="Insumos_basicos" localSheetId="4">#REF!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2">[50]!INV_Payments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4">'INDICAR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4">#REF!</definedName>
    <definedName name="ITEM1">#REF!</definedName>
    <definedName name="ITEM15" localSheetId="4">#REF!</definedName>
    <definedName name="ITEM15">#REF!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ItemCodos">#REF!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#REF!</definedName>
    <definedName name="iwjer">#REF!</definedName>
    <definedName name="iyuiuyi" localSheetId="4"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'INDICAR CÓDIGO DEL ITEM DE PAGO'!ERR</definedName>
    <definedName name="jj">[0]!ERR</definedName>
    <definedName name="jjfq" localSheetId="4" hidden="1">{"via1",#N/A,TRUE,"general";"via2",#N/A,TRUE,"general";"via3",#N/A,TRUE,"general"}</definedName>
    <definedName name="jjfq" hidden="1">{"via1",#N/A,TRUE,"general";"via2",#N/A,TRUE,"general";"via3",#N/A,TRUE,"general"}</definedName>
    <definedName name="JJJ" hidden="1">{#N/A,#N/A,FALSE,"Hoja1";#N/A,#N/A,FALSE,"Hoja2"}</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#REF!</definedName>
    <definedName name="JOHNNY" localSheetId="4">'INDICAR CÓDIGO DEL ITEM DE PAGO'!ERR</definedName>
    <definedName name="JOHNNY">[0]!ERR</definedName>
    <definedName name="JRYJ" localSheetId="4"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4"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4">'INDICAR CÓDIGO DEL ITEM DE PAGO'!ERR</definedName>
    <definedName name="kl">[0]!ERR</definedName>
    <definedName name="klklk" localSheetId="4">#REF!</definedName>
    <definedName name="klklk">#REF!</definedName>
    <definedName name="km">#REF!</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4">#REF!</definedName>
    <definedName name="LICITACION">#REF!</definedName>
    <definedName name="LINEA" localSheetId="4">[85]CONT_ADI!#REF!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2">[26]!absc</definedName>
    <definedName name="LOCA" localSheetId="1">[26]!absc</definedName>
    <definedName name="LOCA">[26]!absc</definedName>
    <definedName name="LOCA1" localSheetId="0">[38]!absc</definedName>
    <definedName name="LOCA1" localSheetId="2">[38]!absc</definedName>
    <definedName name="LOCA1" localSheetId="1">[38]!absc</definedName>
    <definedName name="LOCA1">[38]!absc</definedName>
    <definedName name="LOCALIZACION_Y_REPLANTEO" localSheetId="4">#REF!</definedName>
    <definedName name="LOCALIZACION_Y_REPLANTEO">#REF!</definedName>
    <definedName name="LOGO" localSheetId="4">'INDICAR CÓDIGO DEL ITEM DE PAGO'!ERR</definedName>
    <definedName name="LOGO">[0]!ERR</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4" hidden="1">{"via1",#N/A,TRUE,"general";"via2",#N/A,TRUE,"general";"via3",#N/A,TRUE,"general"}</definedName>
    <definedName name="lplpl" hidden="1">{"via1",#N/A,TRUE,"general";"via2",#N/A,TRUE,"general";"via3",#N/A,TRUE,"general"}</definedName>
    <definedName name="lt">#REF!</definedName>
    <definedName name="lun" localSheetId="4">'[37]Res-Accide-10'!#REF!</definedName>
    <definedName name="lun">'[37]Res-Accide-10'!#REF!</definedName>
    <definedName name="lv">#REF!</definedName>
    <definedName name="m">#REF!</definedName>
    <definedName name="MA" localSheetId="4">'[37]Res-Accide-10'!#REF!</definedName>
    <definedName name="MA">'[37]Res-Accide-10'!#REF!</definedName>
    <definedName name="MACR">#REF!</definedName>
    <definedName name="MACRDEL">'[3]7422CW00'!#REF!</definedName>
    <definedName name="Macroactividad">#REF!</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 localSheetId="4">[53]Insum!$A$68:$H$98</definedName>
    <definedName name="MAQUINAR">[54]Insum!$A$68:$H$98</definedName>
    <definedName name="mar" localSheetId="4">'[37]Res-Accide-10'!#REF!</definedName>
    <definedName name="mar">'[37]Res-Accide-10'!#REF!</definedName>
    <definedName name="MARCO_H">#REF!</definedName>
    <definedName name="marina">'[88]Informe Semanal 1'!#REF!</definedName>
    <definedName name="masor" localSheetId="4" hidden="1">{"via1",#N/A,TRUE,"general";"via2",#N/A,TRUE,"general";"via3",#N/A,TRUE,"general"}</definedName>
    <definedName name="masor" hidden="1">{"via1",#N/A,TRUE,"general";"via2",#N/A,TRUE,"general";"via3",#N/A,TRUE,"general"}</definedName>
    <definedName name="MAT" localSheetId="4">#REF!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4" hidden="1">{"via1",#N/A,TRUE,"general";"via2",#N/A,TRUE,"general";"via3",#N/A,TRUE,"general"}</definedName>
    <definedName name="mdd" hidden="1">{"via1",#N/A,TRUE,"general";"via2",#N/A,TRUE,"general";"via3",#N/A,TRUE,"general"}</definedName>
    <definedName name="mediah_reposo_comida">'[89]CCP,LEYES, Y DEC.'!#REF!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4">#REF!</definedName>
    <definedName name="MESES">#REF!</definedName>
    <definedName name="MesesMora">'[10]LIQ-NOM'!$I$3</definedName>
    <definedName name="Meta1">#REF!</definedName>
    <definedName name="Meta2">#REF!</definedName>
    <definedName name="Meta3">#REF!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2">[9]!Módulo3.anexo1</definedName>
    <definedName name="Módulo3.anexo1" localSheetId="1">[9]!Módulo3.anexo1</definedName>
    <definedName name="Módulo3.anexo1">[9]!Módulo3.anexo1</definedName>
    <definedName name="Módulo3.anexo10" localSheetId="0">[9]!Módulo3.anexo10</definedName>
    <definedName name="Módulo3.anexo10" localSheetId="2">[9]!Módulo3.anexo10</definedName>
    <definedName name="Módulo3.anexo10" localSheetId="1">[9]!Módulo3.anexo10</definedName>
    <definedName name="Módulo3.anexo10">[9]!Módulo3.anexo10</definedName>
    <definedName name="Módulo3.anexo11" localSheetId="0">[9]!Módulo3.anexo11</definedName>
    <definedName name="Módulo3.anexo11" localSheetId="2">[9]!Módulo3.anexo11</definedName>
    <definedName name="Módulo3.anexo11" localSheetId="1">[9]!Módulo3.anexo11</definedName>
    <definedName name="Módulo3.anexo11">[9]!Módulo3.anexo11</definedName>
    <definedName name="Módulo3.anexo12" localSheetId="0">[9]!Módulo3.anexo12</definedName>
    <definedName name="Módulo3.anexo12" localSheetId="2">[9]!Módulo3.anexo12</definedName>
    <definedName name="Módulo3.anexo12" localSheetId="1">[9]!Módulo3.anexo12</definedName>
    <definedName name="Módulo3.anexo12">[9]!Módulo3.anexo12</definedName>
    <definedName name="Módulo3.anexo3" localSheetId="0">[9]!Módulo3.anexo3</definedName>
    <definedName name="Módulo3.anexo3" localSheetId="2">[9]!Módulo3.anexo3</definedName>
    <definedName name="Módulo3.anexo3" localSheetId="1">[9]!Módulo3.anexo3</definedName>
    <definedName name="Módulo3.anexo3">[9]!Módulo3.anexo3</definedName>
    <definedName name="Módulo3.anexo4" localSheetId="0">[9]!Módulo3.anexo4</definedName>
    <definedName name="Módulo3.anexo4" localSheetId="2">[9]!Módulo3.anexo4</definedName>
    <definedName name="Módulo3.anexo4" localSheetId="1">[9]!Módulo3.anexo4</definedName>
    <definedName name="Módulo3.anexo4">[9]!Módulo3.anexo4</definedName>
    <definedName name="Módulo3.anexo5" localSheetId="0">[9]!Módulo3.anexo5</definedName>
    <definedName name="Módulo3.anexo5" localSheetId="2">[9]!Módulo3.anexo5</definedName>
    <definedName name="Módulo3.anexo5" localSheetId="1">[9]!Módulo3.anexo5</definedName>
    <definedName name="Módulo3.anexo5">[9]!Módulo3.anexo5</definedName>
    <definedName name="Módulo3.anexo6" localSheetId="0">[9]!Módulo3.anexo6</definedName>
    <definedName name="Módulo3.anexo6" localSheetId="2">[9]!Módulo3.anexo6</definedName>
    <definedName name="Módulo3.anexo6" localSheetId="1">[9]!Módulo3.anexo6</definedName>
    <definedName name="Módulo3.anexo6">[9]!Módulo3.anexo6</definedName>
    <definedName name="Módulo8.anexo16" localSheetId="0">[9]!Módulo8.anexo16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4" hidden="1">{"via1",#N/A,TRUE,"general";"via2",#N/A,TRUE,"general";"via3",#N/A,TRUE,"general"}</definedName>
    <definedName name="n" hidden="1">{"via1",#N/A,TRUE,"general";"via2",#N/A,TRUE,"general";"via3",#N/A,TRUE,"general"}</definedName>
    <definedName name="Nada" localSheetId="0">[50]!Nada</definedName>
    <definedName name="Nada" localSheetId="2">[50]!Nada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'INDICAR CÓDIGO DEL ITEM DE PAGO'!ERR</definedName>
    <definedName name="NO">[0]!ERR</definedName>
    <definedName name="No_desarrolladas">'[27]Reservas de Petróleo'!$A$2,'[27]Reservas de Petróleo'!$A$1,'[27]Reservas de Petróleo'!$D$4,'[27]Reservas de Petróleo'!$G$1:$G$65536</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4">#REF!</definedName>
    <definedName name="NUEVO">#REF!</definedName>
    <definedName name="Num_Pmt_Per_Year">#REF!</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4">#REF!</definedName>
    <definedName name="º1">#REF!</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4">#REF!</definedName>
    <definedName name="Obra">#REF!</definedName>
    <definedName name="obras" hidden="1">#REF!</definedName>
    <definedName name="obras1" localSheetId="0">DATE(YEAR([92]!Loan_Start),MONTH([92]!Loan_Start)+Payment_Number,DAY([92]!Loan_Start))</definedName>
    <definedName name="obras1" localSheetId="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4"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2">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4">'INDICAR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4">#REF!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4">#REF!</definedName>
    <definedName name="POCETAS">#REF!</definedName>
    <definedName name="POIUP" localSheetId="4"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4">#REF!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4"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4">#REF!</definedName>
    <definedName name="PRE">#REF!</definedName>
    <definedName name="Precio">#REF!</definedName>
    <definedName name="precio2">#REF!</definedName>
    <definedName name="PrecioS">#REF!</definedName>
    <definedName name="PREST" localSheetId="4">#REF!</definedName>
    <definedName name="PREST">#REF!</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4">#REF!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4">'INDICAR CÓDIGO DEL ITEM DE PAGO'!ERR</definedName>
    <definedName name="programainv">[0]!ERR</definedName>
    <definedName name="Proponente" localSheetId="4">#REF!</definedName>
    <definedName name="Proponente">#REF!</definedName>
    <definedName name="PRUEBA" localSheetId="0">[96]!absc</definedName>
    <definedName name="PRUEBA" localSheetId="2">[96]!absc</definedName>
    <definedName name="PRUEBA" localSheetId="1">[96]!absc</definedName>
    <definedName name="PRUEBA">[96]!absc</definedName>
    <definedName name="prueba1" localSheetId="0">[96]!absc</definedName>
    <definedName name="prueba1" localSheetId="2">[96]!absc</definedName>
    <definedName name="prueba1" localSheetId="1">[96]!absc</definedName>
    <definedName name="prueba1">[96]!absc</definedName>
    <definedName name="PRUEBA2" localSheetId="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4">#REF!</definedName>
    <definedName name="Q">#REF!</definedName>
    <definedName name="Q_actual">'[97]ORITO 02 '!$E$7</definedName>
    <definedName name="Q_BRUT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4">#REF!</definedName>
    <definedName name="qaz">#REF!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4"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4"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4">'INDICAR CÓDIGO DEL ITEM DE PAGO'!ERR</definedName>
    <definedName name="QWERTY">[0]!ERR</definedName>
    <definedName name="qwewertet" hidden="1">{#N/A,#N/A,TRUE,"1842CWN0"}</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4">'INDICAR CÓDIGO DEL ITEM DE PAGO'!ERR</definedName>
    <definedName name="REICIO">[0]!ERR</definedName>
    <definedName name="Reimbursement">"Reembolso"</definedName>
    <definedName name="reinicio" localSheetId="4">'INDICAR CÓDIGO DEL ITEM DE PAGO'!ERR</definedName>
    <definedName name="reinicio">[0]!ERR</definedName>
    <definedName name="REJHE" localSheetId="4" hidden="1">{"via1",#N/A,TRUE,"general";"via2",#N/A,TRUE,"general";"via3",#N/A,TRUE,"general"}</definedName>
    <definedName name="REJHE" hidden="1">{"via1",#N/A,TRUE,"general";"via2",#N/A,TRUE,"general";"via3",#N/A,TRUE,"general"}</definedName>
    <definedName name="rell" localSheetId="4">#REF!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4">[99]original_sist!$B$1:$L$167</definedName>
    <definedName name="RESU">#REF!</definedName>
    <definedName name="resu8" localSheetId="0">[9]!resu8</definedName>
    <definedName name="resu8" localSheetId="2">[9]!resu8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4">'INDICAR CÓDIGO DEL ITEM DE PAGO'!ERR</definedName>
    <definedName name="rr">[0]!ERR</definedName>
    <definedName name="rrr" localSheetId="4" hidden="1">{"via1",#N/A,TRUE,"general";"via2",#N/A,TRUE,"general";"via3",#N/A,TRUE,"general"}</definedName>
    <definedName name="rrr" hidden="1">{"via1",#N/A,TRUE,"general";"via2",#N/A,TRUE,"general";"via3",#N/A,TRUE,"general"}</definedName>
    <definedName name="rrrr">'[101]Form5 _Pág_ 1'!#REF!</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4"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4">'INDICAR CÓDIGO DEL ITEM DE PAGO'!ERR</definedName>
    <definedName name="s">[0]!ERR</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4">'INDICAR CÓDIGO DEL ITEM DE PAGO'!ERR</definedName>
    <definedName name="salarios">[0]!ERR</definedName>
    <definedName name="SalConv">'[10]DATOS CONTRATO'!$G$14</definedName>
    <definedName name="SALID1">#REF!</definedName>
    <definedName name="SalMinimo">[35]BASES!$E$41</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ECTOR" localSheetId="4">#REF!</definedName>
    <definedName name="SECTOR">#REF!</definedName>
    <definedName name="SEMANA_C3">#REF!</definedName>
    <definedName name="sena">[55]Hoja1!$C$14</definedName>
    <definedName name="SERO" localSheetId="4">'INDICAR CÓDIGO DEL ITEM DE PAGO'!ERR</definedName>
    <definedName name="SERO">[0]!ERR</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'INDICAR CÓDIGO DEL ITEM DE PAGO'!ERR</definedName>
    <definedName name="SI">[0]!ERR</definedName>
    <definedName name="SINGOLO">'[3]7422CW00'!#REF!</definedName>
    <definedName name="SISISIS" localSheetId="4">'INDICAR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'1'!#REF!</definedName>
    <definedName name="solver_adj" localSheetId="4" hidden="1">'INDICAR CÓDIGO DEL ITEM DE PAGO'!#REF!</definedName>
    <definedName name="solver_adj" localSheetId="2" hidden="1">ju!#REF!</definedName>
    <definedName name="solver_adj" localSheetId="3" hidden="1">'PRESUPUESTO OFICIAL (Proponente'!$K$42</definedName>
    <definedName name="solver_adj" localSheetId="1" hidden="1">'PROPUESTA ECONOMICA(Entidad)'!$K$54</definedName>
    <definedName name="solver_cvg" localSheetId="0" hidden="1">0.0001</definedName>
    <definedName name="solver_cvg" localSheetId="4" hidden="1">0.0001</definedName>
    <definedName name="solver_cvg" localSheetId="2" hidden="1">0.0001</definedName>
    <definedName name="solver_cvg" localSheetId="3" hidden="1">0.0001</definedName>
    <definedName name="solver_cvg" localSheetId="1" hidden="1">0.0001</definedName>
    <definedName name="solver_drv" localSheetId="0" hidden="1">1</definedName>
    <definedName name="solver_drv" localSheetId="4" hidden="1">1</definedName>
    <definedName name="solver_drv" localSheetId="2" hidden="1">1</definedName>
    <definedName name="solver_drv" localSheetId="3" hidden="1">1</definedName>
    <definedName name="solver_drv" localSheetId="1" hidden="1">1</definedName>
    <definedName name="solver_est" localSheetId="0" hidden="1">1</definedName>
    <definedName name="solver_est" localSheetId="4" hidden="1">1</definedName>
    <definedName name="solver_est" localSheetId="2" hidden="1">1</definedName>
    <definedName name="solver_est" localSheetId="3" hidden="1">1</definedName>
    <definedName name="solver_est" localSheetId="1" hidden="1">1</definedName>
    <definedName name="solver_itr" localSheetId="0" hidden="1">100</definedName>
    <definedName name="solver_itr" localSheetId="4" hidden="1">100</definedName>
    <definedName name="solver_itr" localSheetId="2" hidden="1">100</definedName>
    <definedName name="solver_itr" localSheetId="3" hidden="1">100</definedName>
    <definedName name="solver_itr" localSheetId="1" hidden="1">100</definedName>
    <definedName name="solver_lhs1" localSheetId="0" hidden="1">'1'!$J$29</definedName>
    <definedName name="solver_lhs1" localSheetId="4" hidden="1">'INDICAR CÓDIGO DEL ITEM DE PAGO'!#REF!</definedName>
    <definedName name="solver_lhs1" localSheetId="2" hidden="1">ju!#REF!</definedName>
    <definedName name="solver_lhs1" localSheetId="3" hidden="1">'PRESUPUESTO OFICIAL (Proponente'!$K$54</definedName>
    <definedName name="solver_lhs1" localSheetId="1" hidden="1">'PROPUESTA ECONOMICA(Entidad)'!$K$65</definedName>
    <definedName name="solver_lin" localSheetId="0" hidden="1">2</definedName>
    <definedName name="solver_lin" localSheetId="4" hidden="1">2</definedName>
    <definedName name="solver_lin" localSheetId="2" hidden="1">2</definedName>
    <definedName name="solver_lin" localSheetId="3" hidden="1">2</definedName>
    <definedName name="solver_lin" localSheetId="1" hidden="1">2</definedName>
    <definedName name="solver_neg" localSheetId="0" hidden="1">2</definedName>
    <definedName name="solver_neg" localSheetId="4" hidden="1">2</definedName>
    <definedName name="solver_neg" localSheetId="2" hidden="1">2</definedName>
    <definedName name="solver_neg" localSheetId="3" hidden="1">2</definedName>
    <definedName name="solver_neg" localSheetId="1" hidden="1">2</definedName>
    <definedName name="solver_num" localSheetId="0" hidden="1">1</definedName>
    <definedName name="solver_num" localSheetId="4" hidden="1">1</definedName>
    <definedName name="solver_num" localSheetId="2" hidden="1">1</definedName>
    <definedName name="solver_num" localSheetId="3" hidden="1">1</definedName>
    <definedName name="solver_num" localSheetId="1" hidden="1">1</definedName>
    <definedName name="solver_nwt" localSheetId="0" hidden="1">1</definedName>
    <definedName name="solver_nwt" localSheetId="4" hidden="1">1</definedName>
    <definedName name="solver_nwt" localSheetId="2" hidden="1">1</definedName>
    <definedName name="solver_nwt" localSheetId="3" hidden="1">1</definedName>
    <definedName name="solver_nwt" localSheetId="1" hidden="1">1</definedName>
    <definedName name="solver_opt" localSheetId="0" hidden="1">'1'!$J$29</definedName>
    <definedName name="solver_opt" localSheetId="4" hidden="1">'INDICAR CÓDIGO DEL ITEM DE PAGO'!#REF!</definedName>
    <definedName name="solver_opt" localSheetId="2" hidden="1">ju!#REF!</definedName>
    <definedName name="solver_opt" localSheetId="3" hidden="1">'PRESUPUESTO OFICIAL (Proponente'!$K$54</definedName>
    <definedName name="solver_opt" localSheetId="1" hidden="1">'PROPUESTA ECONOMICA(Entidad)'!$K$65</definedName>
    <definedName name="solver_pre" localSheetId="0" hidden="1">0.000001</definedName>
    <definedName name="solver_pre" localSheetId="4" hidden="1">0.000001</definedName>
    <definedName name="solver_pre" localSheetId="2" hidden="1">0.000001</definedName>
    <definedName name="solver_pre" localSheetId="3" hidden="1">0.000001</definedName>
    <definedName name="solver_pre" localSheetId="1" hidden="1">0.000001</definedName>
    <definedName name="solver_rel1" localSheetId="0" hidden="1">2</definedName>
    <definedName name="solver_rel1" localSheetId="4" hidden="1">2</definedName>
    <definedName name="solver_rel1" localSheetId="2" hidden="1">2</definedName>
    <definedName name="solver_rel1" localSheetId="3" hidden="1">2</definedName>
    <definedName name="solver_rel1" localSheetId="1" hidden="1">2</definedName>
    <definedName name="solver_rhs1" localSheetId="0" hidden="1">'1'!$J$30</definedName>
    <definedName name="solver_rhs1" localSheetId="4" hidden="1">'INDICAR CÓDIGO DEL ITEM DE PAGO'!#REF!</definedName>
    <definedName name="solver_rhs1" localSheetId="2" hidden="1">ju!#REF!</definedName>
    <definedName name="solver_rhs1" localSheetId="3" hidden="1">'PRESUPUESTO OFICIAL (Proponente'!$K$55</definedName>
    <definedName name="solver_rhs1" localSheetId="1" hidden="1">'PROPUESTA ECONOMICA(Entidad)'!$K$66</definedName>
    <definedName name="solver_scl" localSheetId="0" hidden="1">2</definedName>
    <definedName name="solver_scl" localSheetId="4" hidden="1">2</definedName>
    <definedName name="solver_scl" localSheetId="2" hidden="1">2</definedName>
    <definedName name="solver_scl" localSheetId="3" hidden="1">2</definedName>
    <definedName name="solver_scl" localSheetId="1" hidden="1">2</definedName>
    <definedName name="solver_sho" localSheetId="0" hidden="1">2</definedName>
    <definedName name="solver_sho" localSheetId="4" hidden="1">2</definedName>
    <definedName name="solver_sho" localSheetId="2" hidden="1">2</definedName>
    <definedName name="solver_sho" localSheetId="3" hidden="1">2</definedName>
    <definedName name="solver_sho" localSheetId="1" hidden="1">2</definedName>
    <definedName name="solver_tim" localSheetId="0" hidden="1">100</definedName>
    <definedName name="solver_tim" localSheetId="4" hidden="1">100</definedName>
    <definedName name="solver_tim" localSheetId="2" hidden="1">100</definedName>
    <definedName name="solver_tim" localSheetId="3" hidden="1">100</definedName>
    <definedName name="solver_tim" localSheetId="1" hidden="1">100</definedName>
    <definedName name="solver_tol" localSheetId="0" hidden="1">0.05</definedName>
    <definedName name="solver_tol" localSheetId="4" hidden="1">0.05</definedName>
    <definedName name="solver_tol" localSheetId="2" hidden="1">0.05</definedName>
    <definedName name="solver_tol" localSheetId="3" hidden="1">0.05</definedName>
    <definedName name="solver_tol" localSheetId="1" hidden="1">0.05</definedName>
    <definedName name="solver_typ" localSheetId="0" hidden="1">3</definedName>
    <definedName name="solver_typ" localSheetId="4" hidden="1">3</definedName>
    <definedName name="solver_typ" localSheetId="2" hidden="1">3</definedName>
    <definedName name="solver_typ" localSheetId="3" hidden="1">3</definedName>
    <definedName name="solver_typ" localSheetId="1" hidden="1">3</definedName>
    <definedName name="solver_val" localSheetId="0" hidden="1">63899000000</definedName>
    <definedName name="solver_val" localSheetId="4" hidden="1">490454</definedName>
    <definedName name="solver_val" localSheetId="2" hidden="1">63899000000</definedName>
    <definedName name="solver_val" localSheetId="3" hidden="1">63899000000</definedName>
    <definedName name="solver_val" localSheetId="1" hidden="1">63899000000</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2">MODULO10.auto_abrir</definedName>
    <definedName name="sss" localSheetId="1">MODULO10.auto_abrir</definedName>
    <definedName name="sss">MODULO10.auto_abrir</definedName>
    <definedName name="SSSS" localSheetId="4">'INDICAR CÓDIGO DEL ITEM DE PAGO'!ERR</definedName>
    <definedName name="SSSS">[0]!ERR</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4">#REF!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4">'INDICAR CÓDIGO DEL ITEM DE PAGO'!ERR</definedName>
    <definedName name="sw">[0]!ERR</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2">[21]!absc</definedName>
    <definedName name="t" localSheetId="1">[21]!absc</definedName>
    <definedName name="t">[21]!absc</definedName>
    <definedName name="t_1" localSheetId="0">Scheduled_Payment+Extra_Payment</definedName>
    <definedName name="t_1" localSheetId="2">Scheduled_Payment+Extra_Payment</definedName>
    <definedName name="t_1" localSheetId="1">Scheduled_Payment+Extra_Payment</definedName>
    <definedName name="t_1">Scheduled_Payment+Extra_Payment</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4">#REF!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'INDICAR CÓDIGO DEL ITEM DE PAGO'!ERR</definedName>
    <definedName name="TER">[0]!ERR</definedName>
    <definedName name="TERM" localSheetId="4">'INDICAR CÓDIGO DEL ITEM DE PAGO'!ERR</definedName>
    <definedName name="TERM">[0]!ERR</definedName>
    <definedName name="TÉRMINOS" localSheetId="4">'INDICAR CÓDIGO DEL ITEM DE PAGO'!ERR</definedName>
    <definedName name="TÉRMINOS">[0]!ERR</definedName>
    <definedName name="TERR">[25]PRESUPUESTO!$I$7</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4"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4">#REF!</definedName>
    <definedName name="TITULO">#REF!</definedName>
    <definedName name="_xlnm.Print_Titles">#N/A</definedName>
    <definedName name="Títulos_a_imprimir_IM" localSheetId="4">#REF!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4">#REF!</definedName>
    <definedName name="TOTAL">#REF!</definedName>
    <definedName name="Total_Interest">#REF!</definedName>
    <definedName name="Total_Pay">#REF!</definedName>
    <definedName name="Total_Payment" localSheetId="0">Scheduled_Payment+Extra_Payment</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4">[106]desmonte!$E$48</definedName>
    <definedName name="TRAT">[107]desmonte!$E$48</definedName>
    <definedName name="TREM">#REF!</definedName>
    <definedName name="Tren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4">#REF!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4">#REF!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#REF!</definedName>
    <definedName name="UFrm2InUse">1</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4">#REF!</definedName>
    <definedName name="Unitarios">#REF!</definedName>
    <definedName name="unj" hidden="1">[18]INST!#REF!</definedName>
    <definedName name="uno" localSheetId="4">'INDICAR CÓDIGO DEL ITEM DE PAGO'!ERR</definedName>
    <definedName name="uno">[0]!ERR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4">'INDICAR CÓDIGO DEL ITEM DE PAGO'!ERR</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4">#REF!</definedName>
    <definedName name="VALDES">#REF!</definedName>
    <definedName name="valor1" localSheetId="4">#REF!</definedName>
    <definedName name="valor1">#REF!</definedName>
    <definedName name="valor2" localSheetId="4">#REF!</definedName>
    <definedName name="valor2">#REF!</definedName>
    <definedName name="VALOR3" localSheetId="4">#REF!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4">#REF!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4" hidden="1">{"via1",#N/A,TRUE,"general";"via2",#N/A,TRUE,"general";"via3",#N/A,TRUE,"general"}</definedName>
    <definedName name="vfbgnhyt" hidden="1">{"via1",#N/A,TRUE,"general";"via2",#N/A,TRUE,"general";"via3",#N/A,TRUE,"general"}</definedName>
    <definedName name="vfh">'[76]7422CW00'!#REF!</definedName>
    <definedName name="VFR">#REF!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4"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4" hidden="1">{"via1",#N/A,TRUE,"general";"via2",#N/A,TRUE,"general";"via3",#N/A,TRUE,"general"}</definedName>
    <definedName name="vt" hidden="1">{"via1",#N/A,TRUE,"general";"via2",#N/A,TRUE,"general";"via3",#N/A,TRUE,"general"}</definedName>
    <definedName name="vutil">#REF!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4">#REF!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4">'[37]Res-Accide-10'!#REF!</definedName>
    <definedName name="WDFSDF">'[37]Res-Accide-10'!#REF!</definedName>
    <definedName name="wedw">#REF!</definedName>
    <definedName name="WEFWE" localSheetId="4">'[37]Res-Accide-10'!#REF!</definedName>
    <definedName name="WEFWE">'[37]Res-Accide-10'!#REF!</definedName>
    <definedName name="WER">'[37]Res-Accide-10'!$S$2:$S$7</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4">'[37]Res-Accide-10'!#REF!</definedName>
    <definedName name="WILSON">'[37]Res-Accide-10'!#REF!</definedName>
    <definedName name="WQ">#REF!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4"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2">[113]!absc</definedName>
    <definedName name="xxxxx" localSheetId="1">[113]!absc</definedName>
    <definedName name="xxxxx">[113]!absc</definedName>
    <definedName name="xxxxxds" localSheetId="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4">#REF!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#REF!</definedName>
    <definedName name="XXXXXXXXXXXX">#REF!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0">[26]!absc</definedName>
    <definedName name="Y" localSheetId="2">[26]!absc</definedName>
    <definedName name="Y" localSheetId="1">[26]!absc</definedName>
    <definedName name="Y">[26]!absc</definedName>
    <definedName name="y6y6" localSheetId="4" hidden="1">{"via1",#N/A,TRUE,"general";"via2",#N/A,TRUE,"general";"via3",#N/A,TRUE,"general"}</definedName>
    <definedName name="y6y6" hidden="1">{"via1",#N/A,TRUE,"general";"via2",#N/A,TRUE,"general";"via3",#N/A,TRUE,"general"}</definedName>
    <definedName name="YA" localSheetId="4">#REF!</definedName>
    <definedName name="YA">#REF!</definedName>
    <definedName name="yery" localSheetId="4" hidden="1">{"via1",#N/A,TRUE,"general";"via2",#N/A,TRUE,"general";"via3",#N/A,TRUE,"general"}</definedName>
    <definedName name="yery" hidden="1">{"via1",#N/A,TRUE,"general";"via2",#N/A,TRUE,"general";"via3",#N/A,TRUE,"general"}</definedName>
    <definedName name="YHN">#REF!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4" hidden="1">{"via1",#N/A,TRUE,"general";"via2",#N/A,TRUE,"general";"via3",#N/A,TRUE,"general"}</definedName>
    <definedName name="zdervr" hidden="1">{"via1",#N/A,TRUE,"general";"via2",#N/A,TRUE,"general";"via3",#N/A,TRUE,"general"}</definedName>
    <definedName name="ZDF" localSheetId="4">#REF!</definedName>
    <definedName name="ZDF">#REF!</definedName>
    <definedName name="ZONA1">#REF!</definedName>
    <definedName name="ZONA3">#REF!</definedName>
    <definedName name="ZONA4">#REF!</definedName>
    <definedName name="zx" localSheetId="4">'INDICAR CÓDIGO DEL ITEM DE PAGO'!ERR</definedName>
    <definedName name="zx">[0]!ERR</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4">'[51]A. P. U.'!#REF!</definedName>
    <definedName name="ZZZZZZZZZZZ">'[51]A. P. U.'!#REF!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5" i="272" l="1"/>
  <c r="I30" i="272"/>
  <c r="I9" i="272"/>
  <c r="I10" i="272"/>
  <c r="I11" i="272"/>
  <c r="I12" i="272"/>
  <c r="I13" i="272"/>
  <c r="I14" i="272"/>
  <c r="I15" i="272"/>
  <c r="I16" i="272"/>
  <c r="I17" i="272"/>
  <c r="I18" i="272"/>
  <c r="I19" i="272"/>
  <c r="I20" i="272"/>
  <c r="I21" i="272"/>
  <c r="I22" i="272"/>
  <c r="I23" i="272"/>
  <c r="I24" i="272"/>
  <c r="I25" i="272"/>
  <c r="I26" i="272"/>
  <c r="I27" i="272"/>
  <c r="I28" i="272"/>
  <c r="I29" i="272"/>
  <c r="I31" i="272"/>
  <c r="I32" i="272"/>
  <c r="I33" i="272"/>
  <c r="I34" i="272"/>
  <c r="I8" i="272"/>
  <c r="K40" i="269"/>
  <c r="K14" i="269"/>
  <c r="K30" i="269"/>
  <c r="K45" i="269"/>
  <c r="K39" i="269"/>
  <c r="K38" i="269"/>
  <c r="K37" i="269"/>
  <c r="K18" i="269"/>
  <c r="K19" i="269"/>
  <c r="K20" i="269"/>
  <c r="K21" i="269"/>
  <c r="K22" i="269"/>
  <c r="K23" i="269"/>
  <c r="K24" i="269"/>
  <c r="K25" i="269"/>
  <c r="K15" i="269"/>
  <c r="K49" i="269"/>
  <c r="K48" i="269"/>
  <c r="K47" i="269"/>
  <c r="K46" i="269"/>
  <c r="K44" i="269"/>
  <c r="K43" i="269"/>
  <c r="K34" i="269"/>
  <c r="K33" i="269"/>
  <c r="K32" i="269"/>
  <c r="K31" i="269"/>
  <c r="K29" i="269"/>
  <c r="K28" i="269"/>
  <c r="J12" i="270"/>
  <c r="J24" i="270" s="1"/>
  <c r="J17" i="270"/>
  <c r="J22" i="270"/>
  <c r="J16" i="270"/>
  <c r="J19" i="270"/>
  <c r="J18" i="270"/>
  <c r="J23" i="270"/>
  <c r="J21" i="270"/>
  <c r="J15" i="270"/>
  <c r="J13" i="270"/>
  <c r="J14" i="270"/>
  <c r="J20" i="270"/>
  <c r="I36" i="272" l="1"/>
  <c r="J15" i="272" s="1"/>
  <c r="K50" i="269"/>
  <c r="K41" i="269"/>
  <c r="K26" i="269"/>
  <c r="K35" i="269"/>
  <c r="K16" i="269"/>
  <c r="K16" i="270"/>
  <c r="J32" i="272" l="1"/>
  <c r="J14" i="272"/>
  <c r="J30" i="272"/>
  <c r="J12" i="272"/>
  <c r="J22" i="272"/>
  <c r="J13" i="272"/>
  <c r="J21" i="272"/>
  <c r="J29" i="272"/>
  <c r="J18" i="272"/>
  <c r="J17" i="272"/>
  <c r="J33" i="272"/>
  <c r="J26" i="272"/>
  <c r="J16" i="272"/>
  <c r="J24" i="272"/>
  <c r="J9" i="272"/>
  <c r="J25" i="272"/>
  <c r="J10" i="272"/>
  <c r="J34" i="272"/>
  <c r="J8" i="272"/>
  <c r="J11" i="272"/>
  <c r="J19" i="272"/>
  <c r="J31" i="272"/>
  <c r="J27" i="272"/>
  <c r="J35" i="272"/>
  <c r="J20" i="272"/>
  <c r="J28" i="272"/>
  <c r="J23" i="272"/>
  <c r="K51" i="269"/>
  <c r="K53" i="269" s="1"/>
  <c r="K54" i="269" s="1"/>
  <c r="K55" i="269" s="1"/>
  <c r="K60" i="269" s="1"/>
  <c r="K23" i="270"/>
  <c r="K18" i="270"/>
  <c r="K17" i="270"/>
  <c r="K15" i="270"/>
  <c r="K19" i="270"/>
  <c r="K12" i="270"/>
  <c r="K20" i="270"/>
  <c r="K21" i="270"/>
  <c r="K14" i="270"/>
  <c r="K22" i="270"/>
  <c r="K13" i="270"/>
  <c r="L8" i="272" l="1"/>
  <c r="K8" i="272"/>
  <c r="K9" i="272" s="1"/>
  <c r="K10" i="272" s="1"/>
  <c r="K11" i="272" s="1"/>
  <c r="K12" i="272" s="1"/>
  <c r="K13" i="272" s="1"/>
  <c r="K14" i="272" s="1"/>
  <c r="K15" i="272" s="1"/>
  <c r="K16" i="272" s="1"/>
  <c r="K17" i="272" s="1"/>
  <c r="K18" i="272" s="1"/>
  <c r="K19" i="272" s="1"/>
  <c r="K20" i="272" s="1"/>
  <c r="K21" i="272" s="1"/>
  <c r="K22" i="272" s="1"/>
  <c r="K23" i="272" s="1"/>
  <c r="K24" i="272" s="1"/>
  <c r="K25" i="272" s="1"/>
  <c r="K26" i="272" s="1"/>
  <c r="K27" i="272" s="1"/>
  <c r="K28" i="272" s="1"/>
  <c r="K29" i="272" s="1"/>
  <c r="K30" i="272" s="1"/>
  <c r="K31" i="272" s="1"/>
  <c r="K32" i="272" s="1"/>
  <c r="K33" i="272" s="1"/>
  <c r="K34" i="272" s="1"/>
  <c r="K35" i="272" s="1"/>
  <c r="M12" i="270"/>
  <c r="L12" i="270"/>
  <c r="L13" i="270" s="1"/>
  <c r="L14" i="270" s="1"/>
  <c r="L15" i="270" s="1"/>
  <c r="L16" i="270" s="1"/>
  <c r="L17" i="270" s="1"/>
  <c r="L18" i="270" s="1"/>
  <c r="L19" i="270" s="1"/>
  <c r="L20" i="270" s="1"/>
  <c r="L21" i="270" s="1"/>
  <c r="L22" i="270" s="1"/>
  <c r="L23" i="270" s="1"/>
</calcChain>
</file>

<file path=xl/sharedStrings.xml><?xml version="1.0" encoding="utf-8"?>
<sst xmlns="http://schemas.openxmlformats.org/spreadsheetml/2006/main" count="418" uniqueCount="202">
  <si>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</si>
  <si>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</si>
  <si>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</si>
  <si>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</si>
  <si>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</si>
  <si>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</si>
  <si>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</si>
  <si>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</si>
  <si>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</si>
  <si>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</si>
  <si>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</si>
  <si>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</si>
  <si>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</si>
  <si>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</si>
  <si>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</si>
  <si>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</si>
  <si>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</si>
  <si>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</si>
  <si>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</si>
  <si>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</si>
  <si>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</si>
  <si>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</si>
  <si>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</si>
  <si>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</si>
  <si>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</si>
  <si>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</si>
  <si>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</si>
  <si>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</si>
  <si>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</si>
  <si>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</si>
  <si>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</si>
  <si>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</si>
  <si>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</si>
  <si>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</si>
  <si>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</si>
  <si>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</si>
  <si>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</si>
  <si>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</si>
  <si>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</si>
  <si>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</si>
  <si>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</si>
  <si>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</si>
  <si>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</si>
  <si>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</si>
  <si>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</si>
  <si>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</si>
  <si>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</si>
  <si>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</si>
  <si>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</si>
  <si>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</si>
  <si>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</si>
  <si>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</si>
  <si>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</si>
  <si>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</si>
  <si>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</si>
  <si>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</si>
  <si>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</si>
  <si>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</si>
  <si>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</si>
  <si>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</si>
  <si>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</si>
  <si>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</si>
  <si>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</si>
  <si>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</si>
  <si>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</si>
  <si>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</si>
  <si>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</si>
  <si>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</si>
  <si>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</si>
  <si>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</si>
  <si>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</si>
  <si>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</si>
  <si>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</si>
  <si>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</si>
  <si>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</si>
  <si>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</si>
  <si>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</si>
  <si>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</si>
  <si>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</si>
  <si>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</si>
  <si>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</si>
  <si>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</si>
  <si>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</si>
  <si>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</si>
  <si>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</si>
  <si>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</si>
  <si>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</si>
  <si>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</si>
  <si>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</si>
  <si>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</si>
  <si>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</si>
  <si>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</si>
  <si>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</si>
  <si>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</si>
  <si>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</si>
  <si>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</si>
  <si>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EXCAVACIONES VARIAS SIN CLASIFICAR (INCLUYE RETIRO DE SOBRANTES A UNA DISTANCIA MENOR DE 5 KM</t>
  </si>
  <si>
    <t>CAPITULO 2 -ESTRUCTURA DE PAVIMENTO</t>
  </si>
  <si>
    <t>RAJÓN PARA MEJORAMIENTO DE LA SUBRASANTE</t>
  </si>
  <si>
    <t>SUB BASE GRANULAR</t>
  </si>
  <si>
    <t>BASE GRANULAR</t>
  </si>
  <si>
    <t>RIEGO DE IMPRIMACIÓN</t>
  </si>
  <si>
    <t>RIEGO DE LIGA CON EMULSIÓN ASFÁLTICA CRR-1</t>
  </si>
  <si>
    <t>MEZCLA DENSA EN CALIENTE TIPO MDC-19  (INCLUYE CEMENTO ASFÁLTICO)</t>
  </si>
  <si>
    <t>SARDINEL PREFABRICADO A-10</t>
  </si>
  <si>
    <t xml:space="preserve">SUMINISTRO  E  INSTALACIÓN  DE  GEOTEXTIL NT 2500 (ESTABILIZACIÓN, FILTRO Y SEPARACIÓN) </t>
  </si>
  <si>
    <t>MATERIAL GRANULAR FILTRANTE</t>
  </si>
  <si>
    <t>TUBERÍA DRENAJE PVC 110</t>
  </si>
  <si>
    <t>M3</t>
  </si>
  <si>
    <t>M2</t>
  </si>
  <si>
    <t>ML</t>
  </si>
  <si>
    <t>600.1</t>
  </si>
  <si>
    <t>***</t>
  </si>
  <si>
    <t>320.1</t>
  </si>
  <si>
    <t>330.1</t>
  </si>
  <si>
    <t>420.1</t>
  </si>
  <si>
    <t>421.1</t>
  </si>
  <si>
    <t>450.2P</t>
  </si>
  <si>
    <t>673.1</t>
  </si>
  <si>
    <t>NIVELACIÓN DE POZOS DE INSPECCIÓN Di=1.20M, E=0.25M, H=0,21M(INCLUYE PAÑETE INTERNO Y DEMOLICIÓN)</t>
  </si>
  <si>
    <t>UND</t>
  </si>
  <si>
    <t>AIU</t>
  </si>
  <si>
    <t>AJUSTE AL PESO</t>
  </si>
  <si>
    <t>PORCE</t>
  </si>
  <si>
    <t>ACUMULADO</t>
  </si>
  <si>
    <t>TOTAL COSTO DIRECTO</t>
  </si>
  <si>
    <t>-</t>
  </si>
  <si>
    <t>EXPLANACIÓN Y EXCAVACIONES REPLANTEO VIA</t>
  </si>
  <si>
    <t>APU 3</t>
  </si>
  <si>
    <t>NA</t>
  </si>
  <si>
    <t>LOCALIZACIÓN Y REPLANTEO</t>
  </si>
  <si>
    <t>1.6</t>
  </si>
  <si>
    <t>TRANSPORTE DE MATERIALES PROV. DE LA EXPLANACIÓN, CANALES, PRESTAMOS, SOBREACARREOS Y DERRUMBES</t>
  </si>
  <si>
    <t>M3-KM</t>
  </si>
  <si>
    <t>2.9</t>
  </si>
  <si>
    <t>EXCAVACIONES VARIAS SIN CLASIFICAR (INCLUYE RETIRO DE SOBRANTES A UNA DISTANCIA MENOR DE 5 KM)</t>
  </si>
  <si>
    <t>3.2</t>
  </si>
  <si>
    <t>SUBBASE GRANULAR</t>
  </si>
  <si>
    <t>3.3</t>
  </si>
  <si>
    <t>3.5</t>
  </si>
  <si>
    <t>3.6</t>
  </si>
  <si>
    <t>3.15</t>
  </si>
  <si>
    <t>311.1</t>
  </si>
  <si>
    <t>AFIRMADO</t>
  </si>
  <si>
    <t>3.22</t>
  </si>
  <si>
    <t>3.10</t>
  </si>
  <si>
    <t>450.2 P</t>
  </si>
  <si>
    <t>MEZCLA DENSA EN CALIENTE TIPO MDC-19 (INCLUYE CEMENTO ASFÁLTICO)</t>
  </si>
  <si>
    <t>ESTRUCTURA DE PAVIMENTO</t>
  </si>
  <si>
    <t>6.8</t>
  </si>
  <si>
    <t>4.13</t>
  </si>
  <si>
    <t>4.3</t>
  </si>
  <si>
    <t>4.23</t>
  </si>
  <si>
    <t>5.4</t>
  </si>
  <si>
    <t>6.7</t>
  </si>
  <si>
    <t>810.1</t>
  </si>
  <si>
    <t>4.40</t>
  </si>
  <si>
    <t>BORDILLO PREFABRICADO A-80</t>
  </si>
  <si>
    <t>NIVELACIÓN DE POZOS DE INSPECCIÓN Di=1.20M, E=0.25M, H=0,21M (INCLUYE PAÑETE INTERNO Y DEMOLICIÓN)</t>
  </si>
  <si>
    <t>CUBIERTA POZO D= 1.7M, E=0.20M C0NCRETO 3000 PSI CON REFUERZO (INCLUYE ARO Y TAPA HF)</t>
  </si>
  <si>
    <t>REFUERZO MALLA ELECTROSOLDADA</t>
  </si>
  <si>
    <t>ANDÉN CONCRETO 3000 PSI EN SITIO E=0.1M</t>
  </si>
  <si>
    <t>EMPRADIZACIÓN (INCLUYE 10 CM DE TIERRA NEGRA)</t>
  </si>
  <si>
    <t>SUMINISTRO E INSTALACIÓN DE GEOTEXTIL NT 1800 (ESTABILIZACIÓN, FILTRO Y SEPARACIÓN)</t>
  </si>
  <si>
    <t>URBANISMO</t>
  </si>
  <si>
    <t>UN</t>
  </si>
  <si>
    <t>KG</t>
  </si>
  <si>
    <t>OBRAS DE DRENAJE</t>
  </si>
  <si>
    <t>4.7</t>
  </si>
  <si>
    <t>3.26</t>
  </si>
  <si>
    <t>4.52</t>
  </si>
  <si>
    <t>640.1</t>
  </si>
  <si>
    <t>SUMIDERO EN LADRILLO SL100</t>
  </si>
  <si>
    <t>TUBERÍA PVC ALCANTARILLADO 10"</t>
  </si>
  <si>
    <t>SUMINISTRO FIGURADO Y ARMADO DE ACERO DE REFUERZO 60000 PSI</t>
  </si>
  <si>
    <t>7.1</t>
  </si>
  <si>
    <t>7.2</t>
  </si>
  <si>
    <t>5.6</t>
  </si>
  <si>
    <t>701.1</t>
  </si>
  <si>
    <t>7.6</t>
  </si>
  <si>
    <t>7.10</t>
  </si>
  <si>
    <t>7.4</t>
  </si>
  <si>
    <t>7.9</t>
  </si>
  <si>
    <t>LÍNEAS DE DEMARCACIÓN CON PINTURA EN FRÍO</t>
  </si>
  <si>
    <t>MARCA VIAL CON PINTURA EN FRÍO</t>
  </si>
  <si>
    <t>SUMINISTRO E INSTALACIÓN DE TACHAS REFLECTIVAS UNIDIRECCIONALES</t>
  </si>
  <si>
    <t>SEÑAL DE TRÁNSITO GRUPO I 0.75X0.75M, POSTE 3.5M</t>
  </si>
  <si>
    <t>TACHON EN CONCRETO L = 0,4 X HI = 0,15 X HS = 0.08 M (INCLUYE SUMINISTRO E INSTALACIÓN)</t>
  </si>
  <si>
    <t>SEÑALES DE TRÁNSITO INFORMATIVAS (1.4 X 0.95 M)</t>
  </si>
  <si>
    <t>SUMINISTRO E INSTALACIÓN DE ESTOPEROLES DE 10X3.0 CM</t>
  </si>
  <si>
    <t>VALOR COSTO DIRECTO</t>
  </si>
  <si>
    <t>PLAN DE MANEJO DE TRAFICO</t>
  </si>
  <si>
    <t>PLAN DE ADAPTACION DE LA GUIA AMBIENTAL</t>
  </si>
  <si>
    <t>IMPREVISTO</t>
  </si>
  <si>
    <t>PROVISIÓN POSIBLE VARIACION DE INSUMOS Y MAYORES CANTIDADES DE OBRA</t>
  </si>
  <si>
    <r>
      <rPr>
        <b/>
        <sz val="11"/>
        <rFont val="Arial"/>
        <family val="2"/>
      </rPr>
      <t>NOTA 4:</t>
    </r>
    <r>
      <rPr>
        <sz val="11"/>
        <rFont val="Arial"/>
        <family val="2"/>
      </rPr>
      <t xml:space="preserve"> El PLAN DE MANEJO DE TRAFICO, PLAN DE ADAPTACION DE LA GUIA AMBIENTAL y PROVISIÓN POSIBLE VARIACION DE INSUMOS Y MAYORES CANTIDADES DE OBRA, son valores fijos y no son modificables, so pena de generar rechazo de la oferta</t>
    </r>
  </si>
  <si>
    <r>
      <rPr>
        <b/>
        <sz val="11"/>
        <rFont val="Arial"/>
        <family val="2"/>
      </rPr>
      <t>NOTA 3:</t>
    </r>
    <r>
      <rPr>
        <sz val="11"/>
        <rFont val="Arial"/>
        <family val="2"/>
      </rPr>
      <t xml:space="preserve"> El A.I.U y su discriminación deben estar en porcentaje (%), su sumatoria no podra superar el 33%</t>
    </r>
  </si>
  <si>
    <t>4.10</t>
  </si>
  <si>
    <t>SUMIDERO FUNDIDO EN SITIO SL-250</t>
  </si>
  <si>
    <t xml:space="preserve">ÍTEM </t>
  </si>
  <si>
    <t>% PART</t>
  </si>
  <si>
    <t>% ACUM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</si>
</sst>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ont>
    <font>
      <sz val="11"/>
      <color theme="3" tint="0.39997558519241921"/>
      <name val="Arial"/>
      <family val="2"/>
    </font>
    <font>
      <sz val="12"/>
      <color theme="3" tint="0.3999755851924192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6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5" borderId="29"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0" borderId="29" xfId="126" applyFont="1" applyBorder="1" applyAlignment="1">
      <alignment horizontal="center" vertical="center" wrapText="1"/>
    </xf>
    <xf numFmtId="2" fontId="49" fillId="0" borderId="18" xfId="74" applyNumberFormat="1" applyFont="1" applyBorder="1" applyAlignment="1">
      <alignment horizontal="center" vertical="center"/>
    </xf>
    <xf numFmtId="10" fontId="29" fillId="0" borderId="0" xfId="89" applyNumberFormat="1" applyFont="1"/>
    <xf numFmtId="0" fontId="49" fillId="0" borderId="51" xfId="73" applyFont="1" applyBorder="1" applyAlignment="1">
      <alignment horizontal="center" vertical="center"/>
    </xf>
    <xf numFmtId="0" fontId="49" fillId="0" borderId="77" xfId="73" applyFont="1" applyBorder="1" applyAlignment="1">
      <alignment horizontal="center" vertical="center"/>
    </xf>
    <xf numFmtId="0" fontId="49" fillId="0" borderId="77" xfId="73" applyFont="1" applyBorder="1" applyAlignment="1">
      <alignment horizontal="left" vertical="center" wrapText="1"/>
    </xf>
    <xf numFmtId="4" fontId="49" fillId="0" borderId="77" xfId="39" applyNumberFormat="1" applyFont="1" applyBorder="1" applyAlignment="1">
      <alignment vertical="center" wrapText="1"/>
    </xf>
    <xf numFmtId="167" fontId="49" fillId="0" borderId="77" xfId="62" applyNumberFormat="1" applyFont="1" applyBorder="1" applyAlignment="1">
      <alignment horizontal="right" vertical="center" wrapText="1"/>
    </xf>
    <xf numFmtId="176" fontId="51" fillId="0" borderId="89" xfId="39" applyNumberFormat="1" applyFont="1" applyBorder="1" applyAlignment="1">
      <alignment horizontal="right" vertical="center"/>
    </xf>
    <xf numFmtId="4" fontId="51" fillId="25" borderId="26" xfId="73" applyNumberFormat="1" applyFont="1" applyFill="1" applyBorder="1" applyAlignment="1">
      <alignment horizontal="center" vertical="center" wrapText="1"/>
    </xf>
    <xf numFmtId="4" fontId="51" fillId="25" borderId="71" xfId="73" applyNumberFormat="1" applyFont="1" applyFill="1" applyBorder="1" applyAlignment="1">
      <alignment horizontal="center" vertical="center" wrapText="1"/>
    </xf>
    <xf numFmtId="167" fontId="49" fillId="0" borderId="68" xfId="62" applyNumberFormat="1" applyFont="1" applyBorder="1" applyAlignment="1">
      <alignment horizontal="right" vertical="center" wrapText="1"/>
    </xf>
    <xf numFmtId="167" fontId="49" fillId="0" borderId="19" xfId="62" applyNumberFormat="1" applyFont="1" applyBorder="1" applyAlignment="1">
      <alignment horizontal="right" vertical="center" wrapText="1"/>
    </xf>
    <xf numFmtId="167" fontId="49" fillId="0" borderId="66" xfId="62" applyNumberFormat="1" applyFont="1" applyBorder="1" applyAlignment="1">
      <alignment horizontal="right" vertical="center" wrapText="1"/>
    </xf>
    <xf numFmtId="4" fontId="51" fillId="25" borderId="46" xfId="73" applyNumberFormat="1" applyFont="1" applyFill="1" applyBorder="1" applyAlignment="1">
      <alignment horizontal="center" vertical="center" wrapText="1"/>
    </xf>
    <xf numFmtId="10" fontId="29" fillId="0" borderId="90" xfId="95" applyNumberFormat="1" applyFont="1" applyBorder="1" applyAlignment="1">
      <alignment horizontal="center" vertical="center"/>
    </xf>
    <xf numFmtId="10" fontId="29" fillId="0" borderId="69" xfId="95" applyNumberFormat="1" applyFont="1" applyBorder="1" applyAlignment="1">
      <alignment horizontal="center" vertical="center"/>
    </xf>
    <xf numFmtId="10" fontId="29" fillId="0" borderId="90" xfId="89" applyNumberFormat="1" applyFont="1" applyBorder="1" applyAlignment="1">
      <alignment horizontal="center" vertical="center"/>
    </xf>
    <xf numFmtId="10" fontId="29" fillId="0" borderId="69" xfId="89" applyNumberFormat="1" applyFont="1" applyBorder="1" applyAlignment="1">
      <alignment horizontal="center" vertical="center"/>
    </xf>
    <xf numFmtId="0" fontId="29" fillId="0" borderId="61" xfId="89" applyFont="1" applyBorder="1" applyAlignment="1">
      <alignment horizontal="center" vertical="center"/>
    </xf>
    <xf numFmtId="0" fontId="32" fillId="0" borderId="0" xfId="89" applyFont="1" applyAlignment="1">
      <alignment wrapText="1"/>
    </xf>
    <xf numFmtId="0" fontId="32" fillId="0" borderId="81" xfId="89" applyFont="1" applyBorder="1" applyAlignment="1">
      <alignment wrapText="1"/>
    </xf>
    <xf numFmtId="0" fontId="51" fillId="24" borderId="43" xfId="73" applyFont="1" applyFill="1" applyBorder="1" applyAlignment="1">
      <alignment vertical="center" wrapText="1"/>
    </xf>
    <xf numFmtId="0" fontId="49" fillId="0" borderId="14" xfId="89" applyFont="1" applyBorder="1" applyAlignment="1">
      <alignment wrapText="1"/>
    </xf>
    <xf numFmtId="49" fontId="51" fillId="0" borderId="0" xfId="131" applyNumberFormat="1" applyFont="1" applyAlignment="1">
      <alignment horizontal="right" vertical="center" wrapText="1"/>
    </xf>
    <xf numFmtId="0" fontId="49" fillId="0" borderId="0" xfId="128" applyFont="1" applyAlignment="1">
      <alignment wrapText="1"/>
    </xf>
    <xf numFmtId="185" fontId="32" fillId="0" borderId="83" xfId="34" applyNumberFormat="1" applyFont="1" applyBorder="1" applyAlignment="1">
      <alignment wrapText="1"/>
    </xf>
    <xf numFmtId="0" fontId="29" fillId="0" borderId="0" xfId="89" applyFont="1" applyAlignment="1">
      <alignment wrapText="1"/>
    </xf>
    <xf numFmtId="9" fontId="51" fillId="0" borderId="18" xfId="128" applyNumberFormat="1" applyFont="1" applyBorder="1" applyAlignment="1">
      <alignment horizontal="right" vertical="center"/>
    </xf>
    <xf numFmtId="181" fontId="49" fillId="0" borderId="18" xfId="129" applyNumberFormat="1" applyFont="1" applyBorder="1" applyAlignment="1">
      <alignment vertical="center"/>
    </xf>
    <xf numFmtId="181" fontId="51" fillId="0" borderId="18" xfId="129" applyNumberFormat="1" applyFont="1" applyBorder="1" applyAlignment="1">
      <alignment vertical="center"/>
    </xf>
    <xf numFmtId="187" fontId="51" fillId="24" borderId="18" xfId="73" applyNumberFormat="1" applyFont="1" applyFill="1" applyBorder="1" applyAlignment="1">
      <alignment vertical="center"/>
    </xf>
    <xf numFmtId="0" fontId="49" fillId="0" borderId="73" xfId="0" applyFont="1" applyBorder="1" applyAlignment="1">
      <alignment vertical="center" wrapText="1"/>
    </xf>
    <xf numFmtId="0" fontId="49" fillId="0" borderId="56" xfId="0" applyFont="1" applyBorder="1" applyAlignment="1">
      <alignment vertical="center" wrapText="1"/>
    </xf>
    <xf numFmtId="0" fontId="49" fillId="0" borderId="67" xfId="0" applyFont="1" applyBorder="1" applyAlignment="1">
      <alignment vertic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4" fillId="0" borderId="85"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41" xfId="73" applyFont="1" applyBorder="1" applyAlignment="1">
      <alignment horizontal="center" vertical="center"/>
    </xf>
    <xf numFmtId="0" fontId="49" fillId="0" borderId="43" xfId="73" applyFont="1" applyBorder="1" applyAlignment="1">
      <alignment horizontal="center" vertical="center"/>
    </xf>
    <xf numFmtId="0" fontId="49" fillId="0" borderId="53" xfId="73"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3" fontId="51" fillId="26" borderId="25" xfId="130" applyNumberFormat="1" applyFont="1" applyFill="1" applyBorder="1" applyAlignment="1">
      <alignment horizontal="center" vertical="center" wrapText="1"/>
    </xf>
    <xf numFmtId="0" fontId="51" fillId="0" borderId="19" xfId="128" applyFont="1" applyBorder="1" applyAlignment="1">
      <alignment horizontal="left" vertical="center" wrapText="1"/>
    </xf>
    <xf numFmtId="0" fontId="51" fillId="0" borderId="22" xfId="128" applyFont="1" applyBorder="1" applyAlignment="1">
      <alignment horizontal="left" vertical="center" wrapText="1"/>
    </xf>
    <xf numFmtId="0" fontId="51" fillId="0" borderId="23" xfId="128" applyFont="1" applyBorder="1" applyAlignment="1">
      <alignment horizontal="left" vertical="center" wrapText="1"/>
    </xf>
    <xf numFmtId="0" fontId="51" fillId="0" borderId="18" xfId="128" applyFont="1" applyBorder="1" applyAlignment="1">
      <alignment horizontal="left" vertical="center" wrapText="1"/>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3" fillId="0" borderId="85" xfId="89" applyFont="1" applyBorder="1" applyAlignment="1">
      <alignment horizontal="center" wrapText="1"/>
    </xf>
    <xf numFmtId="0" fontId="51" fillId="24" borderId="13" xfId="73" applyFont="1" applyFill="1" applyBorder="1" applyAlignment="1">
      <alignment horizontal="lef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0" borderId="0" xfId="130" applyFont="1" applyAlignment="1">
      <alignment horizontal="center" vertical="top"/>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18" xfId="74" applyFont="1" applyBorder="1" applyAlignment="1">
      <alignment horizontal="center" vertical="center" wrapText="1"/>
    </xf>
    <xf numFmtId="0" fontId="49" fillId="0" borderId="21" xfId="73" applyFont="1" applyBorder="1" applyAlignment="1">
      <alignment horizontal="center" vertical="center"/>
    </xf>
    <xf numFmtId="0" fontId="49" fillId="0" borderId="22" xfId="73" applyFont="1" applyBorder="1" applyAlignment="1">
      <alignment horizontal="center" vertical="center"/>
    </xf>
    <xf numFmtId="0" fontId="49" fillId="0" borderId="23" xfId="73" applyFont="1" applyBorder="1" applyAlignment="1">
      <alignment horizontal="center" vertical="center"/>
    </xf>
    <xf numFmtId="0" fontId="32" fillId="0" borderId="0" xfId="89" applyFont="1" applyBorder="1"/>
    <xf numFmtId="10" fontId="32" fillId="0" borderId="0" xfId="95" applyNumberFormat="1" applyFont="1" applyBorder="1"/>
    <xf numFmtId="10" fontId="32" fillId="0" borderId="18" xfId="95" applyNumberFormat="1" applyFont="1" applyBorder="1" applyAlignment="1">
      <alignment horizontal="center" vertical="center"/>
    </xf>
    <xf numFmtId="0" fontId="49" fillId="26" borderId="52" xfId="73" applyFont="1" applyFill="1" applyBorder="1" applyAlignment="1">
      <alignment horizontal="center" vertical="center"/>
    </xf>
    <xf numFmtId="0" fontId="49" fillId="26" borderId="18" xfId="74" applyFont="1" applyFill="1" applyBorder="1" applyAlignment="1">
      <alignment horizontal="center" vertical="center"/>
    </xf>
    <xf numFmtId="0" fontId="49" fillId="26" borderId="18" xfId="74" applyFont="1" applyFill="1" applyBorder="1" applyAlignment="1">
      <alignment horizontal="left" vertical="center" wrapText="1"/>
    </xf>
    <xf numFmtId="4" fontId="49" fillId="26" borderId="18" xfId="39" applyNumberFormat="1" applyFont="1" applyFill="1" applyBorder="1" applyAlignment="1">
      <alignment vertical="center" wrapText="1"/>
    </xf>
    <xf numFmtId="167" fontId="49" fillId="26" borderId="18" xfId="62" applyNumberFormat="1" applyFont="1" applyFill="1" applyBorder="1" applyAlignment="1">
      <alignment horizontal="right" vertical="center" wrapText="1"/>
    </xf>
    <xf numFmtId="167" fontId="49" fillId="26" borderId="68" xfId="62" applyNumberFormat="1" applyFont="1" applyFill="1" applyBorder="1" applyAlignment="1">
      <alignment horizontal="right" vertical="center" wrapText="1"/>
    </xf>
    <xf numFmtId="10" fontId="32" fillId="26" borderId="18" xfId="95" applyNumberFormat="1" applyFont="1" applyFill="1" applyBorder="1" applyAlignment="1">
      <alignment horizontal="center" vertical="center"/>
    </xf>
    <xf numFmtId="10" fontId="32" fillId="0" borderId="75" xfId="95" applyNumberFormat="1" applyFont="1" applyBorder="1" applyAlignment="1">
      <alignment horizontal="center" vertical="center"/>
    </xf>
    <xf numFmtId="0" fontId="59" fillId="26" borderId="52" xfId="73" applyFont="1" applyFill="1" applyBorder="1" applyAlignment="1">
      <alignment horizontal="center" vertical="center"/>
    </xf>
    <xf numFmtId="0" fontId="59" fillId="26" borderId="18" xfId="74" applyFont="1" applyFill="1" applyBorder="1" applyAlignment="1">
      <alignment horizontal="center" vertical="center"/>
    </xf>
    <xf numFmtId="0" fontId="59" fillId="26" borderId="18" xfId="74" applyFont="1" applyFill="1" applyBorder="1" applyAlignment="1">
      <alignment horizontal="left" vertical="center" wrapText="1"/>
    </xf>
    <xf numFmtId="4" fontId="59" fillId="26" borderId="18" xfId="39" applyNumberFormat="1" applyFont="1" applyFill="1" applyBorder="1" applyAlignment="1">
      <alignment vertical="center" wrapText="1"/>
    </xf>
    <xf numFmtId="167" fontId="59" fillId="26" borderId="18" xfId="62" applyNumberFormat="1" applyFont="1" applyFill="1" applyBorder="1" applyAlignment="1">
      <alignment horizontal="right" vertical="center" wrapText="1"/>
    </xf>
    <xf numFmtId="167" fontId="59" fillId="26" borderId="68" xfId="62" applyNumberFormat="1" applyFont="1" applyFill="1" applyBorder="1" applyAlignment="1">
      <alignment horizontal="right" vertical="center" wrapText="1"/>
    </xf>
    <xf numFmtId="10" fontId="60" fillId="26" borderId="18" xfId="95" applyNumberFormat="1" applyFont="1" applyFill="1" applyBorder="1" applyAlignment="1">
      <alignment horizontal="center" vertical="center"/>
    </xf>
    <xf numFmtId="0" fontId="32" fillId="0" borderId="18" xfId="89"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1">
    <dxf>
      <font>
        <color rgb="FF006100"/>
      </font>
      <fill>
        <patternFill>
          <bgColor rgb="FFC6EF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calcChain" Target="calcChain.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customXml" Target="../customXml/item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customXml" Target="../customXml/item2.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customXml" Target="../customXml/item3.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5D98A-29D2-4200-A99B-B1F6485DDEB7}">
  <dimension ref="A1:M38"/>
  <sheetViews>
    <sheetView showGridLines="0" view="pageBreakPreview" zoomScale="55" zoomScaleNormal="100" zoomScaleSheetLayoutView="55" zoomScalePageLayoutView="91" workbookViewId="0">
      <selection activeCell="F22" sqref="F22"/>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73.33203125" style="1" customWidth="1"/>
    <col min="7" max="7" width="8.6640625" style="1" customWidth="1"/>
    <col min="8" max="8" width="18.88671875" style="1" customWidth="1"/>
    <col min="9" max="9" width="23.88671875" style="1" customWidth="1"/>
    <col min="10" max="10" width="30" style="1" customWidth="1"/>
    <col min="11" max="16384" width="11.44140625" style="1"/>
  </cols>
  <sheetData>
    <row r="1" spans="1:13" ht="16.2" thickBot="1">
      <c r="A1" s="5"/>
      <c r="B1" s="5"/>
      <c r="C1" s="5"/>
      <c r="D1" s="5"/>
      <c r="E1" s="6"/>
      <c r="F1" s="5"/>
      <c r="G1" s="5"/>
      <c r="H1" s="5"/>
      <c r="I1" s="5"/>
      <c r="J1" s="5"/>
    </row>
    <row r="2" spans="1:13" ht="16.2" thickTop="1">
      <c r="A2" s="5"/>
      <c r="B2" s="7"/>
      <c r="C2" s="228"/>
      <c r="D2" s="228"/>
      <c r="E2" s="229"/>
      <c r="F2" s="228"/>
      <c r="G2" s="228"/>
      <c r="H2" s="228"/>
      <c r="I2" s="228"/>
      <c r="J2" s="228"/>
    </row>
    <row r="3" spans="1:13" ht="26.25" customHeight="1">
      <c r="A3" s="5"/>
      <c r="B3" s="9"/>
      <c r="C3" s="276" t="s">
        <v>0</v>
      </c>
      <c r="D3" s="276"/>
      <c r="E3" s="276"/>
      <c r="F3" s="5"/>
      <c r="G3" s="5"/>
      <c r="H3" s="5"/>
      <c r="I3" s="5"/>
      <c r="J3" s="5"/>
    </row>
    <row r="4" spans="1:13" ht="15.6">
      <c r="A4" s="5"/>
      <c r="B4" s="9"/>
      <c r="C4" s="208" t="s">
        <v>1</v>
      </c>
      <c r="D4" s="209" t="s">
        <v>2</v>
      </c>
      <c r="E4" s="208" t="s">
        <v>3</v>
      </c>
      <c r="F4" s="5"/>
      <c r="G4" s="5"/>
      <c r="H4" s="5"/>
      <c r="I4" s="5"/>
      <c r="J4" s="5"/>
    </row>
    <row r="5" spans="1:13" ht="15.6">
      <c r="A5" s="5"/>
      <c r="B5" s="9"/>
      <c r="C5" s="277" t="s">
        <v>4</v>
      </c>
      <c r="D5" s="277"/>
      <c r="E5" s="277"/>
      <c r="F5" s="277"/>
      <c r="G5" s="277"/>
      <c r="H5" s="277"/>
      <c r="I5" s="277"/>
      <c r="J5" s="277"/>
    </row>
    <row r="6" spans="1:13" ht="16.2" thickBot="1">
      <c r="A6" s="5"/>
      <c r="B6" s="9"/>
      <c r="C6" s="278" t="s">
        <v>35</v>
      </c>
      <c r="D6" s="278"/>
      <c r="E6" s="278"/>
      <c r="F6" s="278"/>
      <c r="G6" s="278"/>
      <c r="H6" s="278"/>
      <c r="I6" s="278"/>
      <c r="J6" s="278"/>
    </row>
    <row r="7" spans="1:13" s="20" customFormat="1" ht="16.5" customHeight="1">
      <c r="A7" s="19"/>
      <c r="B7" s="225"/>
      <c r="C7" s="279" t="s">
        <v>36</v>
      </c>
      <c r="D7" s="280"/>
      <c r="E7" s="280"/>
      <c r="F7" s="280"/>
      <c r="G7" s="280"/>
      <c r="H7" s="280"/>
      <c r="I7" s="280"/>
      <c r="J7" s="281"/>
    </row>
    <row r="8" spans="1:13" ht="33.75" customHeight="1" thickBot="1">
      <c r="A8" s="5"/>
      <c r="B8" s="226"/>
      <c r="C8" s="282"/>
      <c r="D8" s="283"/>
      <c r="E8" s="283"/>
      <c r="F8" s="283"/>
      <c r="G8" s="283"/>
      <c r="H8" s="283"/>
      <c r="I8" s="283"/>
      <c r="J8" s="284"/>
    </row>
    <row r="9" spans="1:13" ht="34.5" customHeight="1">
      <c r="A9" s="5"/>
      <c r="B9" s="226"/>
      <c r="C9" s="285" t="s">
        <v>37</v>
      </c>
      <c r="D9" s="286"/>
      <c r="E9" s="286"/>
      <c r="F9" s="286"/>
      <c r="G9" s="286"/>
      <c r="H9" s="286"/>
      <c r="I9" s="286"/>
      <c r="J9" s="287"/>
    </row>
    <row r="10" spans="1:13" ht="30" customHeight="1" thickBot="1">
      <c r="A10" s="5"/>
      <c r="B10" s="226"/>
      <c r="C10" s="274"/>
      <c r="D10" s="274"/>
      <c r="E10" s="274"/>
      <c r="F10" s="274"/>
      <c r="G10" s="274"/>
      <c r="H10" s="274"/>
      <c r="I10" s="274"/>
      <c r="J10" s="275"/>
    </row>
    <row r="11" spans="1:13" ht="30" customHeight="1">
      <c r="A11" s="5"/>
      <c r="B11" s="9"/>
      <c r="C11" s="238" t="s">
        <v>8</v>
      </c>
      <c r="D11" s="236" t="s">
        <v>9</v>
      </c>
      <c r="E11" s="239" t="s">
        <v>10</v>
      </c>
      <c r="F11" s="238" t="s">
        <v>11</v>
      </c>
      <c r="G11" s="236" t="s">
        <v>12</v>
      </c>
      <c r="H11" s="236" t="s">
        <v>13</v>
      </c>
      <c r="I11" s="237" t="s">
        <v>14</v>
      </c>
      <c r="J11" s="253" t="s">
        <v>15</v>
      </c>
      <c r="K11" s="249" t="s">
        <v>123</v>
      </c>
      <c r="L11" s="249" t="s">
        <v>124</v>
      </c>
      <c r="M11" s="248" t="s">
        <v>15</v>
      </c>
    </row>
    <row r="12" spans="1:13" ht="30" customHeight="1">
      <c r="A12" s="5"/>
      <c r="B12" s="9"/>
      <c r="C12" s="140">
        <v>7</v>
      </c>
      <c r="D12" s="141">
        <v>2.6</v>
      </c>
      <c r="E12" s="141" t="s">
        <v>117</v>
      </c>
      <c r="F12" s="151" t="s">
        <v>103</v>
      </c>
      <c r="G12" s="141" t="s">
        <v>108</v>
      </c>
      <c r="H12" s="143">
        <v>2173</v>
      </c>
      <c r="I12" s="144">
        <v>1207144</v>
      </c>
      <c r="J12" s="250">
        <f t="shared" ref="J12:J23" si="0">ROUND(H12*I12,0)</f>
        <v>2623123912</v>
      </c>
      <c r="K12" s="254">
        <f t="shared" ref="K12:K23" si="1">+J12/$J$24</f>
        <v>0.32248991149558304</v>
      </c>
      <c r="L12" s="256">
        <f>+K12</f>
        <v>0.32248991149558304</v>
      </c>
      <c r="M12" s="241">
        <f>AVERAGE(K12:K15)</f>
        <v>0.18554516997627657</v>
      </c>
    </row>
    <row r="13" spans="1:13" ht="30" customHeight="1">
      <c r="A13" s="5"/>
      <c r="B13" s="9"/>
      <c r="C13" s="140">
        <v>4</v>
      </c>
      <c r="D13" s="141">
        <v>2.2999999999999998</v>
      </c>
      <c r="E13" s="141" t="s">
        <v>114</v>
      </c>
      <c r="F13" s="151" t="s">
        <v>100</v>
      </c>
      <c r="G13" s="141" t="s">
        <v>108</v>
      </c>
      <c r="H13" s="143">
        <v>5433</v>
      </c>
      <c r="I13" s="144">
        <v>245805</v>
      </c>
      <c r="J13" s="251">
        <f t="shared" si="0"/>
        <v>1335458565</v>
      </c>
      <c r="K13" s="254">
        <f t="shared" si="1"/>
        <v>0.16418283271433512</v>
      </c>
      <c r="L13" s="256">
        <f t="shared" ref="L13:L23" si="2">+K13+L12</f>
        <v>0.48667274420991813</v>
      </c>
    </row>
    <row r="14" spans="1:13" ht="30" customHeight="1">
      <c r="A14" s="5"/>
      <c r="B14" s="9"/>
      <c r="C14" s="140">
        <v>3</v>
      </c>
      <c r="D14" s="141">
        <v>2.2000000000000002</v>
      </c>
      <c r="E14" s="141" t="s">
        <v>113</v>
      </c>
      <c r="F14" s="151" t="s">
        <v>99</v>
      </c>
      <c r="G14" s="141" t="s">
        <v>108</v>
      </c>
      <c r="H14" s="143">
        <v>5976</v>
      </c>
      <c r="I14" s="144">
        <v>213591</v>
      </c>
      <c r="J14" s="251">
        <f t="shared" si="0"/>
        <v>1276419816</v>
      </c>
      <c r="K14" s="254">
        <f t="shared" si="1"/>
        <v>0.15692454009128348</v>
      </c>
      <c r="L14" s="256">
        <f t="shared" si="2"/>
        <v>0.64359728430120167</v>
      </c>
    </row>
    <row r="15" spans="1:13" ht="30" customHeight="1">
      <c r="A15" s="5"/>
      <c r="B15" s="9"/>
      <c r="C15" s="140">
        <v>2</v>
      </c>
      <c r="D15" s="141">
        <v>2.1</v>
      </c>
      <c r="E15" s="141" t="s">
        <v>112</v>
      </c>
      <c r="F15" s="151" t="s">
        <v>98</v>
      </c>
      <c r="G15" s="141" t="s">
        <v>108</v>
      </c>
      <c r="H15" s="143">
        <v>7244</v>
      </c>
      <c r="I15" s="144">
        <v>110695</v>
      </c>
      <c r="J15" s="251">
        <f t="shared" si="0"/>
        <v>801874580</v>
      </c>
      <c r="K15" s="254">
        <f t="shared" si="1"/>
        <v>9.8583395603904583E-2</v>
      </c>
      <c r="L15" s="256">
        <f t="shared" si="2"/>
        <v>0.74218067990510628</v>
      </c>
    </row>
    <row r="16" spans="1:13" ht="30" customHeight="1">
      <c r="A16" s="5"/>
      <c r="B16" s="9"/>
      <c r="C16" s="140">
        <v>8</v>
      </c>
      <c r="D16" s="141">
        <v>2.7</v>
      </c>
      <c r="E16" s="141" t="s">
        <v>112</v>
      </c>
      <c r="F16" s="151" t="s">
        <v>104</v>
      </c>
      <c r="G16" s="141" t="s">
        <v>110</v>
      </c>
      <c r="H16" s="143">
        <v>4829</v>
      </c>
      <c r="I16" s="144">
        <v>141787</v>
      </c>
      <c r="J16" s="251">
        <f t="shared" si="0"/>
        <v>684689423</v>
      </c>
      <c r="K16" s="254">
        <f t="shared" si="1"/>
        <v>8.4176515800536006E-2</v>
      </c>
      <c r="L16" s="256">
        <f t="shared" si="2"/>
        <v>0.82635719570564226</v>
      </c>
    </row>
    <row r="17" spans="1:12" ht="30" customHeight="1">
      <c r="A17" s="5"/>
      <c r="B17" s="9"/>
      <c r="C17" s="140">
        <v>1</v>
      </c>
      <c r="D17" s="141">
        <v>1.1000000000000001</v>
      </c>
      <c r="E17" s="141" t="s">
        <v>111</v>
      </c>
      <c r="F17" s="142" t="s">
        <v>96</v>
      </c>
      <c r="G17" s="141" t="s">
        <v>108</v>
      </c>
      <c r="H17" s="143">
        <v>23143</v>
      </c>
      <c r="I17" s="144">
        <v>28229</v>
      </c>
      <c r="J17" s="251">
        <f t="shared" si="0"/>
        <v>653303747</v>
      </c>
      <c r="K17" s="254">
        <f t="shared" si="1"/>
        <v>8.031792420706764E-2</v>
      </c>
      <c r="L17" s="256">
        <f t="shared" si="2"/>
        <v>0.90667511991270988</v>
      </c>
    </row>
    <row r="18" spans="1:12" ht="30" customHeight="1">
      <c r="A18" s="5"/>
      <c r="B18" s="9"/>
      <c r="C18" s="140">
        <v>10</v>
      </c>
      <c r="D18" s="141">
        <v>2.9</v>
      </c>
      <c r="E18" s="141" t="s">
        <v>118</v>
      </c>
      <c r="F18" s="151" t="s">
        <v>106</v>
      </c>
      <c r="G18" s="141" t="s">
        <v>108</v>
      </c>
      <c r="H18" s="143">
        <v>2318</v>
      </c>
      <c r="I18" s="144">
        <v>150711</v>
      </c>
      <c r="J18" s="251">
        <f t="shared" si="0"/>
        <v>349348098</v>
      </c>
      <c r="K18" s="254">
        <f t="shared" si="1"/>
        <v>4.2949262400368934E-2</v>
      </c>
      <c r="L18" s="256">
        <f t="shared" si="2"/>
        <v>0.94962438231307877</v>
      </c>
    </row>
    <row r="19" spans="1:12" ht="30" customHeight="1">
      <c r="A19" s="5"/>
      <c r="B19" s="9"/>
      <c r="C19" s="140">
        <v>9</v>
      </c>
      <c r="D19" s="141">
        <v>2.8</v>
      </c>
      <c r="E19" s="141" t="s">
        <v>112</v>
      </c>
      <c r="F19" s="151" t="s">
        <v>105</v>
      </c>
      <c r="G19" s="141" t="s">
        <v>109</v>
      </c>
      <c r="H19" s="143">
        <v>10745</v>
      </c>
      <c r="I19" s="144">
        <v>12384</v>
      </c>
      <c r="J19" s="251">
        <f t="shared" si="0"/>
        <v>133066080</v>
      </c>
      <c r="K19" s="254">
        <f t="shared" si="1"/>
        <v>1.6359298989251932E-2</v>
      </c>
      <c r="L19" s="256">
        <f t="shared" si="2"/>
        <v>0.9659836813023307</v>
      </c>
    </row>
    <row r="20" spans="1:12" ht="30" customHeight="1">
      <c r="A20" s="5"/>
      <c r="B20" s="9"/>
      <c r="C20" s="140">
        <v>5</v>
      </c>
      <c r="D20" s="141">
        <v>2.4</v>
      </c>
      <c r="E20" s="141" t="s">
        <v>115</v>
      </c>
      <c r="F20" s="151" t="s">
        <v>101</v>
      </c>
      <c r="G20" s="141" t="s">
        <v>109</v>
      </c>
      <c r="H20" s="143">
        <v>18109</v>
      </c>
      <c r="I20" s="144">
        <v>6069</v>
      </c>
      <c r="J20" s="251">
        <f t="shared" si="0"/>
        <v>109903521</v>
      </c>
      <c r="K20" s="254">
        <f t="shared" si="1"/>
        <v>1.3511666985384467E-2</v>
      </c>
      <c r="L20" s="256">
        <f t="shared" si="2"/>
        <v>0.97949534828771512</v>
      </c>
    </row>
    <row r="21" spans="1:12" ht="30" customHeight="1">
      <c r="A21" s="5"/>
      <c r="B21" s="9"/>
      <c r="C21" s="140">
        <v>11</v>
      </c>
      <c r="D21" s="240">
        <v>2.1</v>
      </c>
      <c r="E21" s="141" t="s">
        <v>112</v>
      </c>
      <c r="F21" s="151" t="s">
        <v>107</v>
      </c>
      <c r="G21" s="141" t="s">
        <v>110</v>
      </c>
      <c r="H21" s="143">
        <v>2415</v>
      </c>
      <c r="I21" s="144">
        <v>41614</v>
      </c>
      <c r="J21" s="251">
        <f t="shared" si="0"/>
        <v>100497810</v>
      </c>
      <c r="K21" s="254">
        <f t="shared" si="1"/>
        <v>1.235531791088332E-2</v>
      </c>
      <c r="L21" s="256">
        <f t="shared" si="2"/>
        <v>0.99185066619859841</v>
      </c>
    </row>
    <row r="22" spans="1:12" ht="30" customHeight="1">
      <c r="A22" s="5"/>
      <c r="B22" s="9"/>
      <c r="C22" s="140">
        <v>6</v>
      </c>
      <c r="D22" s="141">
        <v>2.5</v>
      </c>
      <c r="E22" s="141" t="s">
        <v>116</v>
      </c>
      <c r="F22" s="151" t="s">
        <v>102</v>
      </c>
      <c r="G22" s="141" t="s">
        <v>109</v>
      </c>
      <c r="H22" s="143">
        <v>18139</v>
      </c>
      <c r="I22" s="144">
        <v>2955</v>
      </c>
      <c r="J22" s="251">
        <f t="shared" si="0"/>
        <v>53600745</v>
      </c>
      <c r="K22" s="254">
        <f t="shared" si="1"/>
        <v>6.5897380722544051E-3</v>
      </c>
      <c r="L22" s="256">
        <f t="shared" si="2"/>
        <v>0.99844040427085279</v>
      </c>
    </row>
    <row r="23" spans="1:12" ht="30" customHeight="1" thickBot="1">
      <c r="A23" s="5"/>
      <c r="B23" s="9"/>
      <c r="C23" s="242">
        <v>12</v>
      </c>
      <c r="D23" s="243">
        <v>3.1</v>
      </c>
      <c r="E23" s="243" t="s">
        <v>112</v>
      </c>
      <c r="F23" s="244" t="s">
        <v>119</v>
      </c>
      <c r="G23" s="243" t="s">
        <v>120</v>
      </c>
      <c r="H23" s="245">
        <v>59</v>
      </c>
      <c r="I23" s="246">
        <v>215012</v>
      </c>
      <c r="J23" s="252">
        <f t="shared" si="0"/>
        <v>12685708</v>
      </c>
      <c r="K23" s="255">
        <f t="shared" si="1"/>
        <v>1.559595729147091E-3</v>
      </c>
      <c r="L23" s="257">
        <f t="shared" si="2"/>
        <v>0.99999999999999989</v>
      </c>
    </row>
    <row r="24" spans="1:12" ht="30" customHeight="1" thickBot="1">
      <c r="A24" s="5"/>
      <c r="B24" s="9"/>
      <c r="C24" s="290" t="s">
        <v>125</v>
      </c>
      <c r="D24" s="291"/>
      <c r="E24" s="291"/>
      <c r="F24" s="291"/>
      <c r="G24" s="291"/>
      <c r="H24" s="291"/>
      <c r="I24" s="292"/>
      <c r="J24" s="247">
        <f>SUM(J12:J23)</f>
        <v>8133972005</v>
      </c>
      <c r="K24" s="258" t="s">
        <v>126</v>
      </c>
      <c r="L24" s="258" t="s">
        <v>126</v>
      </c>
    </row>
    <row r="25" spans="1:12" s="3" customFormat="1" ht="16.2" thickBot="1">
      <c r="A25" s="11"/>
      <c r="B25" s="12"/>
      <c r="C25" s="177"/>
      <c r="D25" s="178"/>
      <c r="E25" s="178"/>
      <c r="F25" s="177"/>
      <c r="G25" s="177"/>
      <c r="H25" s="199"/>
      <c r="I25" s="200"/>
      <c r="J25" s="201"/>
    </row>
    <row r="26" spans="1:12" s="3" customFormat="1" ht="15.6">
      <c r="A26" s="11"/>
      <c r="B26" s="12"/>
      <c r="C26" s="202"/>
      <c r="D26" s="299"/>
      <c r="E26" s="299"/>
      <c r="F26" s="299"/>
      <c r="G26" s="299"/>
      <c r="H26" s="299"/>
      <c r="I26" s="299"/>
      <c r="J26" s="300"/>
    </row>
    <row r="27" spans="1:12" s="3" customFormat="1" ht="46.5" customHeight="1">
      <c r="A27" s="11"/>
      <c r="B27" s="12"/>
      <c r="C27" s="293" t="s">
        <v>22</v>
      </c>
      <c r="D27" s="294"/>
      <c r="E27" s="294"/>
      <c r="F27" s="294"/>
      <c r="G27" s="301" t="s">
        <v>11</v>
      </c>
      <c r="H27" s="301"/>
      <c r="I27" s="301"/>
      <c r="J27" s="203" t="s">
        <v>24</v>
      </c>
    </row>
    <row r="28" spans="1:12" s="3" customFormat="1" ht="32.25" customHeight="1">
      <c r="A28" s="11"/>
      <c r="B28" s="12"/>
      <c r="C28" s="293" t="s">
        <v>38</v>
      </c>
      <c r="D28" s="294"/>
      <c r="E28" s="294"/>
      <c r="F28" s="294"/>
      <c r="G28" s="295" t="s">
        <v>25</v>
      </c>
      <c r="H28" s="295"/>
      <c r="I28" s="204" t="s">
        <v>26</v>
      </c>
      <c r="J28" s="205" t="s">
        <v>39</v>
      </c>
    </row>
    <row r="29" spans="1:12" s="3" customFormat="1" ht="30" customHeight="1">
      <c r="A29" s="11"/>
      <c r="B29" s="12"/>
      <c r="C29" s="293" t="s">
        <v>28</v>
      </c>
      <c r="D29" s="294"/>
      <c r="E29" s="294"/>
      <c r="F29" s="294"/>
      <c r="G29" s="296" t="s">
        <v>29</v>
      </c>
      <c r="H29" s="297"/>
      <c r="I29" s="204" t="s">
        <v>30</v>
      </c>
      <c r="J29" s="205" t="s">
        <v>39</v>
      </c>
    </row>
    <row r="30" spans="1:12" s="4" customFormat="1" ht="58.5" customHeight="1">
      <c r="A30" s="11"/>
      <c r="B30" s="12"/>
      <c r="C30" s="214"/>
      <c r="D30" s="215"/>
      <c r="E30" s="215"/>
      <c r="F30" s="216"/>
      <c r="G30" s="298" t="s">
        <v>31</v>
      </c>
      <c r="H30" s="295"/>
      <c r="I30" s="204" t="s">
        <v>32</v>
      </c>
      <c r="J30" s="205" t="s">
        <v>39</v>
      </c>
    </row>
    <row r="31" spans="1:12" ht="57.75" customHeight="1">
      <c r="A31" s="5"/>
      <c r="B31" s="9"/>
      <c r="C31" s="217"/>
      <c r="D31" s="218"/>
      <c r="E31" s="218"/>
      <c r="F31" s="219"/>
      <c r="G31" s="295" t="s">
        <v>33</v>
      </c>
      <c r="H31" s="295"/>
      <c r="I31" s="204" t="s">
        <v>34</v>
      </c>
      <c r="J31" s="205">
        <v>0.33</v>
      </c>
    </row>
    <row r="32" spans="1:12" ht="16.2" thickBot="1">
      <c r="A32" s="5"/>
      <c r="B32" s="9"/>
      <c r="C32" s="217"/>
      <c r="D32" s="222"/>
      <c r="E32" s="222"/>
      <c r="F32" s="223"/>
      <c r="G32" s="288"/>
      <c r="H32" s="288"/>
      <c r="I32" s="288"/>
      <c r="J32" s="289"/>
    </row>
    <row r="33" spans="1:10" ht="47.25" customHeight="1">
      <c r="A33" s="5"/>
      <c r="B33" s="9"/>
      <c r="C33" s="221"/>
      <c r="D33" s="206"/>
      <c r="E33" s="206"/>
      <c r="F33" s="206"/>
      <c r="G33" s="221"/>
      <c r="H33" s="221"/>
      <c r="I33" s="221"/>
      <c r="J33" s="221"/>
    </row>
    <row r="34" spans="1:10" ht="47.25" customHeight="1">
      <c r="A34" s="5"/>
      <c r="B34" s="9"/>
      <c r="C34" s="206"/>
      <c r="D34" s="206"/>
      <c r="E34" s="206"/>
      <c r="F34" s="207" t="s">
        <v>40</v>
      </c>
      <c r="G34" s="206"/>
      <c r="H34" s="206"/>
      <c r="I34" s="206"/>
      <c r="J34" s="206"/>
    </row>
    <row r="35" spans="1:10" ht="16.2" thickBot="1">
      <c r="A35" s="5"/>
      <c r="B35" s="230"/>
      <c r="C35" s="231"/>
      <c r="D35" s="231"/>
      <c r="E35" s="232"/>
      <c r="F35" s="233"/>
      <c r="G35" s="231"/>
      <c r="H35" s="231"/>
      <c r="I35" s="231"/>
      <c r="J35" s="231"/>
    </row>
    <row r="36" spans="1:10" ht="16.2" thickTop="1">
      <c r="A36" s="5"/>
      <c r="B36" s="5"/>
      <c r="C36" s="5"/>
      <c r="D36" s="5"/>
      <c r="E36" s="6"/>
      <c r="F36" s="5"/>
      <c r="G36" s="5"/>
      <c r="H36" s="5"/>
      <c r="I36" s="5"/>
      <c r="J36" s="5"/>
    </row>
    <row r="38" spans="1:10">
      <c r="G38" s="22"/>
    </row>
  </sheetData>
  <autoFilter ref="C11:M11" xr:uid="{4115D98A-29D2-4200-A99B-B1F6485DDEB7}">
    <sortState xmlns:xlrd2="http://schemas.microsoft.com/office/spreadsheetml/2017/richdata2" ref="C12:M24">
      <sortCondition descending="1" ref="K11"/>
    </sortState>
  </autoFilter>
  <mergeCells count="17">
    <mergeCell ref="G32:J32"/>
    <mergeCell ref="C24:I24"/>
    <mergeCell ref="C28:F28"/>
    <mergeCell ref="G28:H28"/>
    <mergeCell ref="C29:F29"/>
    <mergeCell ref="G29:H29"/>
    <mergeCell ref="G30:H30"/>
    <mergeCell ref="G31:H31"/>
    <mergeCell ref="D26:J26"/>
    <mergeCell ref="C27:F27"/>
    <mergeCell ref="G27:I27"/>
    <mergeCell ref="C10:J10"/>
    <mergeCell ref="C3:E3"/>
    <mergeCell ref="C5:J5"/>
    <mergeCell ref="C6:J6"/>
    <mergeCell ref="C7:J8"/>
    <mergeCell ref="C9:J9"/>
  </mergeCells>
  <conditionalFormatting sqref="L12:L23">
    <cfRule type="cellIs" dxfId="0" priority="1" operator="lessThan">
      <formula>0.8</formula>
    </cfRule>
  </conditionalFormatting>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75"/>
  <sheetViews>
    <sheetView showGridLines="0" view="pageBreakPreview" topLeftCell="A50" zoomScale="85" zoomScaleNormal="100" zoomScaleSheetLayoutView="85" zoomScalePageLayoutView="91" workbookViewId="0">
      <selection activeCell="K18" sqref="K18"/>
    </sheetView>
  </sheetViews>
  <sheetFormatPr baseColWidth="10" defaultColWidth="11.44140625" defaultRowHeight="13.8"/>
  <cols>
    <col min="1" max="2" width="3.44140625" style="1" customWidth="1"/>
    <col min="3" max="3" width="7.88671875" style="1" customWidth="1"/>
    <col min="4" max="4" width="15.44140625" style="1" hidden="1" customWidth="1"/>
    <col min="5" max="5" width="16.109375" style="2" customWidth="1"/>
    <col min="6" max="6" width="17.5546875" style="1" customWidth="1"/>
    <col min="7" max="7" width="73.33203125" style="266"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259"/>
      <c r="H1" s="5"/>
      <c r="I1" s="5"/>
      <c r="J1" s="5"/>
      <c r="K1" s="5"/>
      <c r="L1" s="5"/>
      <c r="M1" s="5"/>
    </row>
    <row r="2" spans="1:13" ht="16.2" thickTop="1">
      <c r="A2" s="5"/>
      <c r="B2" s="7"/>
      <c r="C2" s="228"/>
      <c r="D2" s="228"/>
      <c r="E2" s="229"/>
      <c r="F2" s="228"/>
      <c r="G2" s="260"/>
      <c r="H2" s="228"/>
      <c r="I2" s="228"/>
      <c r="J2" s="228"/>
      <c r="K2" s="228"/>
      <c r="L2" s="8"/>
      <c r="M2" s="5"/>
    </row>
    <row r="3" spans="1:13" ht="26.25" customHeight="1">
      <c r="A3" s="5"/>
      <c r="B3" s="9"/>
      <c r="C3" s="276" t="s">
        <v>0</v>
      </c>
      <c r="D3" s="276"/>
      <c r="E3" s="276"/>
      <c r="F3" s="276"/>
      <c r="G3" s="259"/>
      <c r="H3" s="5"/>
      <c r="I3" s="5"/>
      <c r="J3" s="5"/>
      <c r="K3" s="5"/>
      <c r="L3" s="10"/>
      <c r="M3" s="5"/>
    </row>
    <row r="4" spans="1:13" ht="15.6">
      <c r="A4" s="5"/>
      <c r="B4" s="9"/>
      <c r="C4" s="208" t="s">
        <v>1</v>
      </c>
      <c r="D4" s="209" t="s">
        <v>2</v>
      </c>
      <c r="E4" s="208" t="s">
        <v>3</v>
      </c>
      <c r="F4" s="209">
        <v>4</v>
      </c>
      <c r="G4" s="259"/>
      <c r="H4" s="5"/>
      <c r="I4" s="5"/>
      <c r="J4" s="5"/>
      <c r="K4" s="5"/>
      <c r="L4" s="10"/>
      <c r="M4" s="5"/>
    </row>
    <row r="5" spans="1:13" ht="15.6">
      <c r="A5" s="5"/>
      <c r="B5" s="9"/>
      <c r="C5" s="277" t="s">
        <v>4</v>
      </c>
      <c r="D5" s="277"/>
      <c r="E5" s="277"/>
      <c r="F5" s="277"/>
      <c r="G5" s="277"/>
      <c r="H5" s="277"/>
      <c r="I5" s="277"/>
      <c r="J5" s="277"/>
      <c r="K5" s="277"/>
      <c r="L5" s="10"/>
      <c r="M5" s="5"/>
    </row>
    <row r="6" spans="1:13" ht="16.2" thickBot="1">
      <c r="A6" s="5"/>
      <c r="B6" s="9"/>
      <c r="C6" s="278" t="s">
        <v>35</v>
      </c>
      <c r="D6" s="278"/>
      <c r="E6" s="278"/>
      <c r="F6" s="278"/>
      <c r="G6" s="278"/>
      <c r="H6" s="278"/>
      <c r="I6" s="278"/>
      <c r="J6" s="278"/>
      <c r="K6" s="278"/>
      <c r="L6" s="10"/>
      <c r="M6" s="5"/>
    </row>
    <row r="7" spans="1:13" s="20" customFormat="1" ht="16.5" customHeight="1">
      <c r="A7" s="19"/>
      <c r="B7" s="225"/>
      <c r="C7" s="279" t="s">
        <v>36</v>
      </c>
      <c r="D7" s="280"/>
      <c r="E7" s="280"/>
      <c r="F7" s="280"/>
      <c r="G7" s="280"/>
      <c r="H7" s="280"/>
      <c r="I7" s="280"/>
      <c r="J7" s="280"/>
      <c r="K7" s="281"/>
      <c r="L7" s="21"/>
      <c r="M7" s="19"/>
    </row>
    <row r="8" spans="1:13" ht="33.75" customHeight="1" thickBot="1">
      <c r="A8" s="5"/>
      <c r="B8" s="226"/>
      <c r="C8" s="282"/>
      <c r="D8" s="283"/>
      <c r="E8" s="283"/>
      <c r="F8" s="283"/>
      <c r="G8" s="283"/>
      <c r="H8" s="283"/>
      <c r="I8" s="283"/>
      <c r="J8" s="283"/>
      <c r="K8" s="284"/>
      <c r="L8" s="10"/>
      <c r="M8" s="5"/>
    </row>
    <row r="9" spans="1:13" ht="34.5" customHeight="1">
      <c r="A9" s="5"/>
      <c r="B9" s="226"/>
      <c r="C9" s="285" t="s">
        <v>37</v>
      </c>
      <c r="D9" s="286"/>
      <c r="E9" s="286"/>
      <c r="F9" s="286"/>
      <c r="G9" s="286"/>
      <c r="H9" s="286"/>
      <c r="I9" s="286"/>
      <c r="J9" s="286"/>
      <c r="K9" s="287"/>
      <c r="L9" s="10"/>
      <c r="M9" s="5"/>
    </row>
    <row r="10" spans="1:13" ht="30" customHeight="1" thickBot="1">
      <c r="A10" s="5"/>
      <c r="B10" s="226"/>
      <c r="C10" s="274"/>
      <c r="D10" s="274"/>
      <c r="E10" s="274"/>
      <c r="F10" s="274"/>
      <c r="G10" s="274"/>
      <c r="H10" s="274"/>
      <c r="I10" s="274"/>
      <c r="J10" s="274"/>
      <c r="K10" s="275"/>
      <c r="L10" s="10"/>
      <c r="M10" s="5"/>
    </row>
    <row r="11" spans="1:13" ht="30" customHeight="1">
      <c r="A11" s="5"/>
      <c r="B11" s="9"/>
      <c r="C11" s="308" t="s">
        <v>8</v>
      </c>
      <c r="D11" s="310" t="s">
        <v>9</v>
      </c>
      <c r="E11" s="312" t="s">
        <v>10</v>
      </c>
      <c r="F11" s="312"/>
      <c r="G11" s="308" t="s">
        <v>11</v>
      </c>
      <c r="H11" s="310" t="s">
        <v>12</v>
      </c>
      <c r="I11" s="310" t="s">
        <v>13</v>
      </c>
      <c r="J11" s="313" t="s">
        <v>14</v>
      </c>
      <c r="K11" s="315" t="s">
        <v>15</v>
      </c>
      <c r="L11" s="10"/>
      <c r="M11" s="5"/>
    </row>
    <row r="12" spans="1:13" ht="30" customHeight="1" thickBot="1">
      <c r="A12" s="5"/>
      <c r="B12" s="9"/>
      <c r="C12" s="309"/>
      <c r="D12" s="311"/>
      <c r="E12" s="136" t="s">
        <v>16</v>
      </c>
      <c r="F12" s="136" t="s">
        <v>17</v>
      </c>
      <c r="G12" s="309"/>
      <c r="H12" s="311"/>
      <c r="I12" s="311"/>
      <c r="J12" s="314"/>
      <c r="K12" s="316"/>
      <c r="L12" s="10"/>
      <c r="M12" s="5"/>
    </row>
    <row r="13" spans="1:13" ht="30" customHeight="1" thickBot="1">
      <c r="A13" s="5"/>
      <c r="B13" s="9"/>
      <c r="C13" s="137"/>
      <c r="D13" s="138"/>
      <c r="E13" s="138"/>
      <c r="F13" s="138"/>
      <c r="G13" s="261" t="s">
        <v>127</v>
      </c>
      <c r="H13" s="138"/>
      <c r="I13" s="138"/>
      <c r="J13" s="138"/>
      <c r="K13" s="139"/>
      <c r="L13" s="10"/>
      <c r="M13" s="5"/>
    </row>
    <row r="14" spans="1:13" ht="30" customHeight="1">
      <c r="A14" s="5"/>
      <c r="B14" s="9"/>
      <c r="C14" s="140">
        <v>1</v>
      </c>
      <c r="D14" s="141">
        <v>1.1000000000000001</v>
      </c>
      <c r="E14" s="141" t="s">
        <v>128</v>
      </c>
      <c r="F14" s="141" t="s">
        <v>129</v>
      </c>
      <c r="G14" s="142" t="s">
        <v>130</v>
      </c>
      <c r="H14" s="141" t="s">
        <v>110</v>
      </c>
      <c r="I14" s="143">
        <v>3932</v>
      </c>
      <c r="J14" s="144">
        <v>3223.3</v>
      </c>
      <c r="K14" s="145">
        <f>ROUND(I14*J14,0)+4</f>
        <v>12674020</v>
      </c>
      <c r="L14" s="10"/>
      <c r="M14" s="5"/>
    </row>
    <row r="15" spans="1:13" ht="30" customHeight="1">
      <c r="A15" s="5"/>
      <c r="B15" s="9"/>
      <c r="C15" s="140">
        <v>2</v>
      </c>
      <c r="D15" s="141">
        <v>1.1000000000000001</v>
      </c>
      <c r="E15" s="141" t="s">
        <v>131</v>
      </c>
      <c r="F15" s="141" t="s">
        <v>112</v>
      </c>
      <c r="G15" s="142" t="s">
        <v>132</v>
      </c>
      <c r="H15" s="141" t="s">
        <v>133</v>
      </c>
      <c r="I15" s="143">
        <v>667902</v>
      </c>
      <c r="J15" s="144">
        <v>1823</v>
      </c>
      <c r="K15" s="145">
        <f>ROUND(I15*J15,0)</f>
        <v>1217585346</v>
      </c>
      <c r="L15" s="10"/>
      <c r="M15" s="5"/>
    </row>
    <row r="16" spans="1:13" ht="30" customHeight="1" thickBot="1">
      <c r="A16" s="5"/>
      <c r="B16" s="9"/>
      <c r="C16" s="146" t="s">
        <v>18</v>
      </c>
      <c r="D16" s="147"/>
      <c r="E16" s="147"/>
      <c r="F16" s="147"/>
      <c r="G16" s="148"/>
      <c r="H16" s="147"/>
      <c r="I16" s="143"/>
      <c r="J16" s="149"/>
      <c r="K16" s="150">
        <f>SUM(K14:K15)</f>
        <v>1230259366</v>
      </c>
      <c r="L16" s="10"/>
      <c r="M16" s="5"/>
    </row>
    <row r="17" spans="1:13" ht="30" customHeight="1" thickBot="1">
      <c r="A17" s="5"/>
      <c r="B17" s="9"/>
      <c r="C17" s="137"/>
      <c r="D17" s="138"/>
      <c r="E17" s="138"/>
      <c r="F17" s="138"/>
      <c r="G17" s="261" t="s">
        <v>148</v>
      </c>
      <c r="H17" s="138"/>
      <c r="I17" s="138"/>
      <c r="J17" s="138"/>
      <c r="K17" s="139"/>
      <c r="L17" s="10"/>
      <c r="M17" s="5"/>
    </row>
    <row r="18" spans="1:13" ht="30" customHeight="1">
      <c r="A18" s="5"/>
      <c r="B18" s="9"/>
      <c r="C18" s="140">
        <v>3</v>
      </c>
      <c r="D18" s="141">
        <v>2.1</v>
      </c>
      <c r="E18" s="141" t="s">
        <v>134</v>
      </c>
      <c r="F18" s="141" t="s">
        <v>111</v>
      </c>
      <c r="G18" s="142" t="s">
        <v>135</v>
      </c>
      <c r="H18" s="141" t="s">
        <v>108</v>
      </c>
      <c r="I18" s="143">
        <v>27745</v>
      </c>
      <c r="J18" s="144">
        <v>29781</v>
      </c>
      <c r="K18" s="152">
        <f t="shared" ref="K18:K25" si="0">ROUND(I18*J18,0)</f>
        <v>826273845</v>
      </c>
      <c r="L18" s="10"/>
      <c r="M18" s="5"/>
    </row>
    <row r="19" spans="1:13" ht="30" customHeight="1">
      <c r="A19" s="5"/>
      <c r="B19" s="9"/>
      <c r="C19" s="140">
        <v>4</v>
      </c>
      <c r="D19" s="141">
        <v>2.2000000000000002</v>
      </c>
      <c r="E19" s="141" t="s">
        <v>136</v>
      </c>
      <c r="F19" s="141" t="s">
        <v>113</v>
      </c>
      <c r="G19" s="142" t="s">
        <v>137</v>
      </c>
      <c r="H19" s="141" t="s">
        <v>108</v>
      </c>
      <c r="I19" s="143">
        <v>7927</v>
      </c>
      <c r="J19" s="144">
        <v>224642</v>
      </c>
      <c r="K19" s="152">
        <f t="shared" si="0"/>
        <v>1780737134</v>
      </c>
      <c r="L19" s="10"/>
      <c r="M19" s="5"/>
    </row>
    <row r="20" spans="1:13" ht="30" customHeight="1">
      <c r="A20" s="5"/>
      <c r="B20" s="9"/>
      <c r="C20" s="140">
        <v>5</v>
      </c>
      <c r="D20" s="141">
        <v>2.2999999999999998</v>
      </c>
      <c r="E20" s="141" t="s">
        <v>138</v>
      </c>
      <c r="F20" s="141" t="s">
        <v>114</v>
      </c>
      <c r="G20" s="142" t="s">
        <v>100</v>
      </c>
      <c r="H20" s="141" t="s">
        <v>108</v>
      </c>
      <c r="I20" s="143">
        <v>5663</v>
      </c>
      <c r="J20" s="144">
        <v>258499</v>
      </c>
      <c r="K20" s="152">
        <f t="shared" si="0"/>
        <v>1463879837</v>
      </c>
      <c r="L20" s="10"/>
      <c r="M20" s="5"/>
    </row>
    <row r="21" spans="1:13" ht="30" customHeight="1">
      <c r="A21" s="5"/>
      <c r="B21" s="9"/>
      <c r="C21" s="140">
        <v>6</v>
      </c>
      <c r="D21" s="141">
        <v>2.4</v>
      </c>
      <c r="E21" s="141" t="s">
        <v>139</v>
      </c>
      <c r="F21" s="141" t="s">
        <v>115</v>
      </c>
      <c r="G21" s="142" t="s">
        <v>101</v>
      </c>
      <c r="H21" s="141" t="s">
        <v>109</v>
      </c>
      <c r="I21" s="143">
        <v>28311</v>
      </c>
      <c r="J21" s="144">
        <v>6386</v>
      </c>
      <c r="K21" s="152">
        <f t="shared" si="0"/>
        <v>180794046</v>
      </c>
      <c r="L21" s="10"/>
      <c r="M21" s="5"/>
    </row>
    <row r="22" spans="1:13" ht="30" customHeight="1">
      <c r="A22" s="5"/>
      <c r="B22" s="9"/>
      <c r="C22" s="140">
        <v>7</v>
      </c>
      <c r="D22" s="141">
        <v>2.5</v>
      </c>
      <c r="E22" s="141" t="s">
        <v>140</v>
      </c>
      <c r="F22" s="141" t="s">
        <v>116</v>
      </c>
      <c r="G22" s="142" t="s">
        <v>102</v>
      </c>
      <c r="H22" s="141" t="s">
        <v>109</v>
      </c>
      <c r="I22" s="143">
        <v>28311</v>
      </c>
      <c r="J22" s="144">
        <v>3115</v>
      </c>
      <c r="K22" s="152">
        <f t="shared" si="0"/>
        <v>88188765</v>
      </c>
      <c r="L22" s="10"/>
      <c r="M22" s="5"/>
    </row>
    <row r="23" spans="1:13" ht="30" customHeight="1">
      <c r="A23" s="5"/>
      <c r="B23" s="9"/>
      <c r="C23" s="140">
        <v>8</v>
      </c>
      <c r="D23" s="141">
        <v>2.6</v>
      </c>
      <c r="E23" s="141" t="s">
        <v>141</v>
      </c>
      <c r="F23" s="141" t="s">
        <v>142</v>
      </c>
      <c r="G23" s="142" t="s">
        <v>143</v>
      </c>
      <c r="H23" s="141" t="s">
        <v>108</v>
      </c>
      <c r="I23" s="143">
        <v>2832</v>
      </c>
      <c r="J23" s="144">
        <v>96943</v>
      </c>
      <c r="K23" s="152">
        <f t="shared" si="0"/>
        <v>274542576</v>
      </c>
      <c r="L23" s="10"/>
      <c r="M23" s="5"/>
    </row>
    <row r="24" spans="1:13" ht="30" customHeight="1">
      <c r="A24" s="5"/>
      <c r="B24" s="9"/>
      <c r="C24" s="140">
        <v>9</v>
      </c>
      <c r="D24" s="141">
        <v>2.7</v>
      </c>
      <c r="E24" s="141" t="s">
        <v>144</v>
      </c>
      <c r="F24" s="141" t="s">
        <v>112</v>
      </c>
      <c r="G24" s="142" t="s">
        <v>98</v>
      </c>
      <c r="H24" s="141" t="s">
        <v>108</v>
      </c>
      <c r="I24" s="143">
        <v>8494</v>
      </c>
      <c r="J24" s="144">
        <v>117856</v>
      </c>
      <c r="K24" s="152">
        <f t="shared" si="0"/>
        <v>1001068864</v>
      </c>
      <c r="L24" s="10"/>
      <c r="M24" s="5"/>
    </row>
    <row r="25" spans="1:13" ht="30" customHeight="1">
      <c r="A25" s="5"/>
      <c r="B25" s="9"/>
      <c r="C25" s="140">
        <v>10</v>
      </c>
      <c r="D25" s="141">
        <v>2.8</v>
      </c>
      <c r="E25" s="141" t="s">
        <v>145</v>
      </c>
      <c r="F25" s="141" t="s">
        <v>146</v>
      </c>
      <c r="G25" s="142" t="s">
        <v>147</v>
      </c>
      <c r="H25" s="141" t="s">
        <v>108</v>
      </c>
      <c r="I25" s="143">
        <v>2862</v>
      </c>
      <c r="J25" s="144">
        <v>1270798</v>
      </c>
      <c r="K25" s="152">
        <f t="shared" si="0"/>
        <v>3637023876</v>
      </c>
      <c r="L25" s="10"/>
      <c r="M25" s="5"/>
    </row>
    <row r="26" spans="1:13" ht="30" customHeight="1" thickBot="1">
      <c r="A26" s="5"/>
      <c r="B26" s="9"/>
      <c r="C26" s="146" t="s">
        <v>18</v>
      </c>
      <c r="D26" s="155"/>
      <c r="E26" s="156"/>
      <c r="F26" s="155"/>
      <c r="G26" s="262"/>
      <c r="H26" s="155"/>
      <c r="I26" s="143"/>
      <c r="J26" s="155"/>
      <c r="K26" s="150">
        <f>SUM(K18:K25)</f>
        <v>9252508943</v>
      </c>
      <c r="L26" s="10"/>
      <c r="M26" s="5"/>
    </row>
    <row r="27" spans="1:13" ht="30" customHeight="1" thickBot="1">
      <c r="A27" s="5"/>
      <c r="B27" s="9"/>
      <c r="C27" s="137"/>
      <c r="D27" s="138"/>
      <c r="E27" s="138"/>
      <c r="F27" s="138"/>
      <c r="G27" s="261" t="s">
        <v>164</v>
      </c>
      <c r="H27" s="138"/>
      <c r="I27" s="138"/>
      <c r="J27" s="138"/>
      <c r="K27" s="139"/>
      <c r="L27" s="10"/>
      <c r="M27" s="5"/>
    </row>
    <row r="28" spans="1:13" ht="30" customHeight="1">
      <c r="A28" s="5"/>
      <c r="B28" s="9"/>
      <c r="C28" s="140">
        <v>11</v>
      </c>
      <c r="D28" s="141">
        <v>2.1</v>
      </c>
      <c r="E28" s="141" t="s">
        <v>149</v>
      </c>
      <c r="F28" s="141">
        <v>0</v>
      </c>
      <c r="G28" s="142" t="s">
        <v>157</v>
      </c>
      <c r="H28" s="141" t="s">
        <v>110</v>
      </c>
      <c r="I28" s="143">
        <v>6497</v>
      </c>
      <c r="J28" s="144">
        <v>102396</v>
      </c>
      <c r="K28" s="152">
        <f t="shared" ref="K28:K34" si="1">ROUND(I28*J28,0)</f>
        <v>665266812</v>
      </c>
      <c r="L28" s="10"/>
      <c r="M28" s="5"/>
    </row>
    <row r="29" spans="1:13" ht="30" customHeight="1">
      <c r="A29" s="5"/>
      <c r="B29" s="9"/>
      <c r="C29" s="140">
        <v>12</v>
      </c>
      <c r="D29" s="141">
        <v>2.2000000000000002</v>
      </c>
      <c r="E29" s="141" t="s">
        <v>150</v>
      </c>
      <c r="F29" s="141">
        <v>0</v>
      </c>
      <c r="G29" s="142" t="s">
        <v>158</v>
      </c>
      <c r="H29" s="141" t="s">
        <v>165</v>
      </c>
      <c r="I29" s="143">
        <v>29</v>
      </c>
      <c r="J29" s="144">
        <v>207086</v>
      </c>
      <c r="K29" s="152">
        <f t="shared" si="1"/>
        <v>6005494</v>
      </c>
      <c r="L29" s="10"/>
      <c r="M29" s="5"/>
    </row>
    <row r="30" spans="1:13" ht="30" customHeight="1">
      <c r="A30" s="5"/>
      <c r="B30" s="9"/>
      <c r="C30" s="140">
        <v>13</v>
      </c>
      <c r="D30" s="141"/>
      <c r="E30" s="141" t="s">
        <v>151</v>
      </c>
      <c r="F30" s="141">
        <v>0</v>
      </c>
      <c r="G30" s="142" t="s">
        <v>159</v>
      </c>
      <c r="H30" s="141" t="s">
        <v>165</v>
      </c>
      <c r="I30" s="143">
        <v>8</v>
      </c>
      <c r="J30" s="144">
        <v>1143024</v>
      </c>
      <c r="K30" s="152">
        <f t="shared" si="1"/>
        <v>9144192</v>
      </c>
      <c r="L30" s="10"/>
      <c r="M30" s="5"/>
    </row>
    <row r="31" spans="1:13" ht="30" customHeight="1">
      <c r="A31" s="5"/>
      <c r="B31" s="9"/>
      <c r="C31" s="140">
        <v>14</v>
      </c>
      <c r="D31" s="141">
        <v>2.2999999999999998</v>
      </c>
      <c r="E31" s="141" t="s">
        <v>152</v>
      </c>
      <c r="F31" s="141">
        <v>0</v>
      </c>
      <c r="G31" s="142" t="s">
        <v>160</v>
      </c>
      <c r="H31" s="141" t="s">
        <v>166</v>
      </c>
      <c r="I31" s="143">
        <v>1980</v>
      </c>
      <c r="J31" s="144">
        <v>11314</v>
      </c>
      <c r="K31" s="152">
        <f t="shared" si="1"/>
        <v>22401720</v>
      </c>
      <c r="L31" s="10"/>
      <c r="M31" s="5"/>
    </row>
    <row r="32" spans="1:13" ht="30" customHeight="1">
      <c r="A32" s="5"/>
      <c r="B32" s="9"/>
      <c r="C32" s="140">
        <v>15</v>
      </c>
      <c r="D32" s="141">
        <v>2.4</v>
      </c>
      <c r="E32" s="141" t="s">
        <v>153</v>
      </c>
      <c r="F32" s="141">
        <v>0</v>
      </c>
      <c r="G32" s="142" t="s">
        <v>161</v>
      </c>
      <c r="H32" s="141" t="s">
        <v>109</v>
      </c>
      <c r="I32" s="143">
        <v>1320</v>
      </c>
      <c r="J32" s="144">
        <v>88771</v>
      </c>
      <c r="K32" s="152">
        <f t="shared" si="1"/>
        <v>117177720</v>
      </c>
      <c r="L32" s="10"/>
      <c r="M32" s="5"/>
    </row>
    <row r="33" spans="1:13" ht="30" customHeight="1">
      <c r="A33" s="5"/>
      <c r="B33" s="9"/>
      <c r="C33" s="140">
        <v>16</v>
      </c>
      <c r="D33" s="141">
        <v>2.5</v>
      </c>
      <c r="E33" s="141" t="s">
        <v>154</v>
      </c>
      <c r="F33" s="141" t="s">
        <v>155</v>
      </c>
      <c r="G33" s="142" t="s">
        <v>162</v>
      </c>
      <c r="H33" s="141" t="s">
        <v>109</v>
      </c>
      <c r="I33" s="143">
        <v>7732</v>
      </c>
      <c r="J33" s="144">
        <v>24041</v>
      </c>
      <c r="K33" s="152">
        <f t="shared" si="1"/>
        <v>185885012</v>
      </c>
      <c r="L33" s="10"/>
      <c r="M33" s="5"/>
    </row>
    <row r="34" spans="1:13" ht="30" customHeight="1">
      <c r="A34" s="5"/>
      <c r="B34" s="9"/>
      <c r="C34" s="140">
        <v>17</v>
      </c>
      <c r="D34" s="141">
        <v>2.6</v>
      </c>
      <c r="E34" s="141" t="s">
        <v>156</v>
      </c>
      <c r="F34" s="141" t="s">
        <v>112</v>
      </c>
      <c r="G34" s="142" t="s">
        <v>163</v>
      </c>
      <c r="H34" s="141" t="s">
        <v>109</v>
      </c>
      <c r="I34" s="143">
        <v>3111</v>
      </c>
      <c r="J34" s="144">
        <v>11336</v>
      </c>
      <c r="K34" s="152">
        <f t="shared" si="1"/>
        <v>35266296</v>
      </c>
      <c r="L34" s="10"/>
      <c r="M34" s="5"/>
    </row>
    <row r="35" spans="1:13" ht="30" customHeight="1" thickBot="1">
      <c r="A35" s="5"/>
      <c r="B35" s="9"/>
      <c r="C35" s="146" t="s">
        <v>18</v>
      </c>
      <c r="D35" s="155"/>
      <c r="E35" s="156"/>
      <c r="F35" s="155"/>
      <c r="G35" s="262"/>
      <c r="H35" s="155"/>
      <c r="I35" s="143"/>
      <c r="J35" s="155"/>
      <c r="K35" s="150">
        <f>SUM(K28:K34)</f>
        <v>1041147246</v>
      </c>
      <c r="L35" s="10"/>
      <c r="M35" s="5"/>
    </row>
    <row r="36" spans="1:13" ht="30" customHeight="1" thickBot="1">
      <c r="A36" s="5"/>
      <c r="B36" s="9"/>
      <c r="C36" s="137"/>
      <c r="D36" s="138"/>
      <c r="E36" s="138"/>
      <c r="F36" s="138"/>
      <c r="G36" s="261" t="s">
        <v>167</v>
      </c>
      <c r="H36" s="138"/>
      <c r="I36" s="138"/>
      <c r="J36" s="138"/>
      <c r="K36" s="139"/>
      <c r="L36" s="10"/>
      <c r="M36" s="5"/>
    </row>
    <row r="37" spans="1:13" ht="30" customHeight="1">
      <c r="A37" s="5"/>
      <c r="B37" s="9"/>
      <c r="C37" s="140">
        <v>18</v>
      </c>
      <c r="D37" s="141">
        <v>2.1</v>
      </c>
      <c r="E37" s="141" t="s">
        <v>168</v>
      </c>
      <c r="F37" s="141">
        <v>0</v>
      </c>
      <c r="G37" s="142" t="s">
        <v>172</v>
      </c>
      <c r="H37" s="141" t="s">
        <v>165</v>
      </c>
      <c r="I37" s="143">
        <v>32</v>
      </c>
      <c r="J37" s="144">
        <v>1747506</v>
      </c>
      <c r="K37" s="152">
        <f>ROUND(I37*J37,0)</f>
        <v>55920192</v>
      </c>
      <c r="L37" s="10"/>
      <c r="M37" s="5"/>
    </row>
    <row r="38" spans="1:13" ht="30" customHeight="1">
      <c r="A38" s="5"/>
      <c r="B38" s="9"/>
      <c r="C38" s="140">
        <v>19</v>
      </c>
      <c r="D38" s="141">
        <v>2.2000000000000002</v>
      </c>
      <c r="E38" s="141" t="s">
        <v>169</v>
      </c>
      <c r="F38" s="141">
        <v>0</v>
      </c>
      <c r="G38" s="142" t="s">
        <v>173</v>
      </c>
      <c r="H38" s="141" t="s">
        <v>110</v>
      </c>
      <c r="I38" s="143">
        <v>360</v>
      </c>
      <c r="J38" s="144">
        <v>103278</v>
      </c>
      <c r="K38" s="152">
        <f>ROUND(I38*J38,0)</f>
        <v>37180080</v>
      </c>
      <c r="L38" s="10"/>
      <c r="M38" s="5"/>
    </row>
    <row r="39" spans="1:13" ht="30" customHeight="1">
      <c r="A39" s="5"/>
      <c r="B39" s="9"/>
      <c r="C39" s="140">
        <v>20</v>
      </c>
      <c r="D39" s="141">
        <v>2.2999999999999998</v>
      </c>
      <c r="E39" s="141" t="s">
        <v>197</v>
      </c>
      <c r="F39" s="141">
        <v>0</v>
      </c>
      <c r="G39" s="142" t="s">
        <v>198</v>
      </c>
      <c r="H39" s="141" t="s">
        <v>165</v>
      </c>
      <c r="I39" s="143">
        <v>4</v>
      </c>
      <c r="J39" s="144">
        <v>4376121</v>
      </c>
      <c r="K39" s="152">
        <f>ROUND(I39*J39,0)</f>
        <v>17504484</v>
      </c>
      <c r="L39" s="10"/>
      <c r="M39" s="5"/>
    </row>
    <row r="40" spans="1:13" ht="30" customHeight="1">
      <c r="A40" s="5"/>
      <c r="B40" s="9"/>
      <c r="C40" s="140">
        <v>21</v>
      </c>
      <c r="D40" s="141">
        <v>2.4</v>
      </c>
      <c r="E40" s="141" t="s">
        <v>170</v>
      </c>
      <c r="F40" s="141" t="s">
        <v>171</v>
      </c>
      <c r="G40" s="142" t="s">
        <v>174</v>
      </c>
      <c r="H40" s="141" t="s">
        <v>166</v>
      </c>
      <c r="I40" s="143">
        <v>446.29</v>
      </c>
      <c r="J40" s="144">
        <v>8616</v>
      </c>
      <c r="K40" s="152">
        <f>ROUND(I40*J40,0)+17</f>
        <v>3845252</v>
      </c>
      <c r="L40" s="10"/>
      <c r="M40" s="5"/>
    </row>
    <row r="41" spans="1:13" ht="30" customHeight="1" thickBot="1">
      <c r="A41" s="5"/>
      <c r="B41" s="9"/>
      <c r="C41" s="146" t="s">
        <v>18</v>
      </c>
      <c r="D41" s="155"/>
      <c r="E41" s="156"/>
      <c r="F41" s="155"/>
      <c r="G41" s="262"/>
      <c r="H41" s="155"/>
      <c r="I41" s="143"/>
      <c r="J41" s="155"/>
      <c r="K41" s="150">
        <f>SUM(K37:K40)</f>
        <v>114450008</v>
      </c>
      <c r="L41" s="10"/>
      <c r="M41" s="5"/>
    </row>
    <row r="42" spans="1:13" ht="30" customHeight="1" thickBot="1">
      <c r="A42" s="5"/>
      <c r="B42" s="9"/>
      <c r="C42" s="137"/>
      <c r="D42" s="138"/>
      <c r="E42" s="138"/>
      <c r="F42" s="138"/>
      <c r="G42" s="261" t="s">
        <v>97</v>
      </c>
      <c r="H42" s="138"/>
      <c r="I42" s="138"/>
      <c r="J42" s="138"/>
      <c r="K42" s="139"/>
      <c r="L42" s="10"/>
      <c r="M42" s="5"/>
    </row>
    <row r="43" spans="1:13" ht="30" customHeight="1">
      <c r="A43" s="5"/>
      <c r="B43" s="9"/>
      <c r="C43" s="140">
        <v>22</v>
      </c>
      <c r="D43" s="141">
        <v>2.1</v>
      </c>
      <c r="E43" s="141" t="s">
        <v>175</v>
      </c>
      <c r="F43" s="141">
        <v>0</v>
      </c>
      <c r="G43" s="142" t="s">
        <v>183</v>
      </c>
      <c r="H43" s="141" t="s">
        <v>110</v>
      </c>
      <c r="I43" s="143">
        <v>11796</v>
      </c>
      <c r="J43" s="144">
        <v>5748</v>
      </c>
      <c r="K43" s="152">
        <f t="shared" ref="K43:K49" si="2">ROUND(I43*J43,0)</f>
        <v>67803408</v>
      </c>
      <c r="L43" s="10"/>
      <c r="M43" s="5"/>
    </row>
    <row r="44" spans="1:13" ht="30" customHeight="1">
      <c r="A44" s="5"/>
      <c r="B44" s="9"/>
      <c r="C44" s="140">
        <v>23</v>
      </c>
      <c r="D44" s="141">
        <v>2.2000000000000002</v>
      </c>
      <c r="E44" s="141" t="s">
        <v>176</v>
      </c>
      <c r="F44" s="141">
        <v>0</v>
      </c>
      <c r="G44" s="142" t="s">
        <v>184</v>
      </c>
      <c r="H44" s="141" t="s">
        <v>109</v>
      </c>
      <c r="I44" s="143">
        <v>376</v>
      </c>
      <c r="J44" s="144">
        <v>64630</v>
      </c>
      <c r="K44" s="152">
        <f t="shared" si="2"/>
        <v>24300880</v>
      </c>
      <c r="L44" s="10"/>
      <c r="M44" s="5"/>
    </row>
    <row r="45" spans="1:13" ht="30" customHeight="1">
      <c r="A45" s="5"/>
      <c r="B45" s="9"/>
      <c r="C45" s="140">
        <v>24</v>
      </c>
      <c r="D45" s="141"/>
      <c r="E45" s="141" t="s">
        <v>177</v>
      </c>
      <c r="F45" s="141" t="s">
        <v>178</v>
      </c>
      <c r="G45" s="142" t="s">
        <v>185</v>
      </c>
      <c r="H45" s="141" t="s">
        <v>165</v>
      </c>
      <c r="I45" s="143">
        <v>984</v>
      </c>
      <c r="J45" s="144">
        <v>19736</v>
      </c>
      <c r="K45" s="152">
        <f t="shared" si="2"/>
        <v>19420224</v>
      </c>
      <c r="L45" s="10"/>
      <c r="M45" s="5"/>
    </row>
    <row r="46" spans="1:13" ht="30" customHeight="1">
      <c r="A46" s="5"/>
      <c r="B46" s="9"/>
      <c r="C46" s="140">
        <v>25</v>
      </c>
      <c r="D46" s="141">
        <v>2.2999999999999998</v>
      </c>
      <c r="E46" s="141" t="s">
        <v>179</v>
      </c>
      <c r="F46" s="141">
        <v>0</v>
      </c>
      <c r="G46" s="142" t="s">
        <v>186</v>
      </c>
      <c r="H46" s="141" t="s">
        <v>165</v>
      </c>
      <c r="I46" s="143">
        <v>83</v>
      </c>
      <c r="J46" s="144">
        <v>595535</v>
      </c>
      <c r="K46" s="152">
        <f t="shared" si="2"/>
        <v>49429405</v>
      </c>
      <c r="L46" s="10"/>
      <c r="M46" s="5"/>
    </row>
    <row r="47" spans="1:13" ht="30" customHeight="1">
      <c r="A47" s="5"/>
      <c r="B47" s="9"/>
      <c r="C47" s="140">
        <v>26</v>
      </c>
      <c r="D47" s="141">
        <v>2.4</v>
      </c>
      <c r="E47" s="141" t="s">
        <v>180</v>
      </c>
      <c r="F47" s="141">
        <v>0</v>
      </c>
      <c r="G47" s="142" t="s">
        <v>187</v>
      </c>
      <c r="H47" s="141" t="s">
        <v>165</v>
      </c>
      <c r="I47" s="143">
        <v>35</v>
      </c>
      <c r="J47" s="144">
        <v>171042</v>
      </c>
      <c r="K47" s="152">
        <f t="shared" si="2"/>
        <v>5986470</v>
      </c>
      <c r="L47" s="10"/>
      <c r="M47" s="5"/>
    </row>
    <row r="48" spans="1:13" ht="30" customHeight="1">
      <c r="A48" s="5"/>
      <c r="B48" s="9"/>
      <c r="C48" s="140">
        <v>27</v>
      </c>
      <c r="D48" s="141">
        <v>2.5</v>
      </c>
      <c r="E48" s="141" t="s">
        <v>181</v>
      </c>
      <c r="F48" s="141">
        <v>0</v>
      </c>
      <c r="G48" s="142" t="s">
        <v>188</v>
      </c>
      <c r="H48" s="141" t="s">
        <v>165</v>
      </c>
      <c r="I48" s="143">
        <v>6</v>
      </c>
      <c r="J48" s="144">
        <v>717406</v>
      </c>
      <c r="K48" s="152">
        <f t="shared" si="2"/>
        <v>4304436</v>
      </c>
      <c r="L48" s="10"/>
      <c r="M48" s="5"/>
    </row>
    <row r="49" spans="1:13" ht="30" customHeight="1">
      <c r="A49" s="5"/>
      <c r="B49" s="9"/>
      <c r="C49" s="140">
        <v>28</v>
      </c>
      <c r="D49" s="141">
        <v>2.6</v>
      </c>
      <c r="E49" s="141" t="s">
        <v>182</v>
      </c>
      <c r="F49" s="141">
        <v>0</v>
      </c>
      <c r="G49" s="142" t="s">
        <v>189</v>
      </c>
      <c r="H49" s="141" t="s">
        <v>165</v>
      </c>
      <c r="I49" s="143">
        <v>778</v>
      </c>
      <c r="J49" s="144">
        <v>21019</v>
      </c>
      <c r="K49" s="152">
        <f t="shared" si="2"/>
        <v>16352782</v>
      </c>
      <c r="L49" s="10"/>
      <c r="M49" s="5"/>
    </row>
    <row r="50" spans="1:13" ht="30" customHeight="1" thickBot="1">
      <c r="A50" s="5"/>
      <c r="B50" s="9"/>
      <c r="C50" s="146" t="s">
        <v>18</v>
      </c>
      <c r="D50" s="155"/>
      <c r="E50" s="156"/>
      <c r="F50" s="155"/>
      <c r="G50" s="262"/>
      <c r="H50" s="155"/>
      <c r="I50" s="143"/>
      <c r="J50" s="155"/>
      <c r="K50" s="150">
        <f>SUM(K43:K49)</f>
        <v>187597605</v>
      </c>
      <c r="L50" s="10"/>
      <c r="M50" s="5"/>
    </row>
    <row r="51" spans="1:13" s="3" customFormat="1" ht="30" customHeight="1" thickBot="1">
      <c r="A51" s="11"/>
      <c r="B51" s="12"/>
      <c r="C51" s="317" t="s">
        <v>19</v>
      </c>
      <c r="D51" s="318"/>
      <c r="E51" s="318"/>
      <c r="F51" s="318"/>
      <c r="G51" s="318"/>
      <c r="H51" s="318"/>
      <c r="I51" s="318"/>
      <c r="J51" s="319"/>
      <c r="K51" s="174">
        <f>+K16+K26+K35+K41+K50</f>
        <v>11825963168</v>
      </c>
      <c r="L51" s="13"/>
      <c r="M51" s="11"/>
    </row>
    <row r="52" spans="1:13" s="3" customFormat="1" ht="15.6">
      <c r="A52" s="11"/>
      <c r="B52" s="12"/>
      <c r="C52" s="175"/>
      <c r="D52" s="175"/>
      <c r="E52" s="175"/>
      <c r="F52" s="175"/>
      <c r="G52" s="263"/>
      <c r="H52" s="175"/>
      <c r="I52" s="175"/>
      <c r="J52" s="175"/>
      <c r="K52" s="176"/>
      <c r="L52" s="13"/>
      <c r="M52" s="11"/>
    </row>
    <row r="53" spans="1:13" s="3" customFormat="1" ht="33.6" customHeight="1">
      <c r="A53" s="11"/>
      <c r="B53" s="12"/>
      <c r="C53" s="175"/>
      <c r="D53" s="175"/>
      <c r="E53" s="175"/>
      <c r="F53" s="175"/>
      <c r="G53" s="302" t="s">
        <v>190</v>
      </c>
      <c r="H53" s="303"/>
      <c r="I53" s="303"/>
      <c r="J53" s="304"/>
      <c r="K53" s="268">
        <f>+K51</f>
        <v>11825963168</v>
      </c>
      <c r="L53" s="13"/>
      <c r="M53" s="11"/>
    </row>
    <row r="54" spans="1:13" s="3" customFormat="1" ht="30" customHeight="1">
      <c r="A54" s="11"/>
      <c r="B54" s="12"/>
      <c r="C54" s="177"/>
      <c r="D54" s="178"/>
      <c r="E54" s="177"/>
      <c r="F54" s="177"/>
      <c r="G54" s="305" t="s">
        <v>121</v>
      </c>
      <c r="H54" s="305"/>
      <c r="I54" s="305"/>
      <c r="J54" s="267">
        <v>0.33</v>
      </c>
      <c r="K54" s="268">
        <f>ROUND(K53*J54,0)</f>
        <v>3902567845</v>
      </c>
      <c r="L54" s="13"/>
      <c r="M54" s="11"/>
    </row>
    <row r="55" spans="1:13" s="3" customFormat="1" ht="30" customHeight="1">
      <c r="A55" s="11"/>
      <c r="B55" s="12"/>
      <c r="C55" s="177"/>
      <c r="D55" s="186"/>
      <c r="E55" s="186"/>
      <c r="F55" s="186"/>
      <c r="G55" s="302" t="s">
        <v>20</v>
      </c>
      <c r="H55" s="303"/>
      <c r="I55" s="303"/>
      <c r="J55" s="304"/>
      <c r="K55" s="269">
        <f>+K53+K54</f>
        <v>15728531013</v>
      </c>
      <c r="L55" s="13"/>
      <c r="M55" s="11"/>
    </row>
    <row r="56" spans="1:13" s="3" customFormat="1" ht="30" customHeight="1">
      <c r="A56" s="11"/>
      <c r="B56" s="12"/>
      <c r="C56" s="177"/>
      <c r="D56" s="178"/>
      <c r="E56" s="177"/>
      <c r="F56" s="177"/>
      <c r="G56" s="302" t="s">
        <v>191</v>
      </c>
      <c r="H56" s="303"/>
      <c r="I56" s="303"/>
      <c r="J56" s="304"/>
      <c r="K56" s="268">
        <v>177359640</v>
      </c>
      <c r="L56" s="13"/>
      <c r="M56" s="11"/>
    </row>
    <row r="57" spans="1:13" s="3" customFormat="1" ht="30" customHeight="1">
      <c r="A57" s="11"/>
      <c r="B57" s="12"/>
      <c r="C57" s="177"/>
      <c r="D57" s="178"/>
      <c r="E57" s="177"/>
      <c r="F57" s="177"/>
      <c r="G57" s="302" t="s">
        <v>192</v>
      </c>
      <c r="H57" s="303"/>
      <c r="I57" s="303"/>
      <c r="J57" s="304"/>
      <c r="K57" s="268">
        <v>91197800</v>
      </c>
      <c r="L57" s="13"/>
      <c r="M57" s="11"/>
    </row>
    <row r="58" spans="1:13" s="3" customFormat="1" ht="30" customHeight="1">
      <c r="A58" s="11"/>
      <c r="B58" s="12"/>
      <c r="C58" s="177"/>
      <c r="D58" s="178"/>
      <c r="E58" s="177"/>
      <c r="F58" s="177"/>
      <c r="G58" s="302" t="s">
        <v>194</v>
      </c>
      <c r="H58" s="303"/>
      <c r="I58" s="303"/>
      <c r="J58" s="304"/>
      <c r="K58" s="268">
        <v>1492821130</v>
      </c>
      <c r="L58" s="13"/>
      <c r="M58" s="11"/>
    </row>
    <row r="59" spans="1:13" s="3" customFormat="1" ht="30" customHeight="1">
      <c r="A59" s="11"/>
      <c r="B59" s="12"/>
      <c r="C59" s="177"/>
      <c r="D59" s="178"/>
      <c r="E59" s="177"/>
      <c r="F59" s="177"/>
      <c r="G59" s="302" t="s">
        <v>122</v>
      </c>
      <c r="H59" s="303"/>
      <c r="I59" s="303"/>
      <c r="J59" s="304"/>
      <c r="K59" s="269">
        <v>0</v>
      </c>
      <c r="L59" s="13"/>
      <c r="M59" s="11"/>
    </row>
    <row r="60" spans="1:13" s="3" customFormat="1" ht="30" customHeight="1">
      <c r="A60" s="11"/>
      <c r="B60" s="12"/>
      <c r="C60" s="177"/>
      <c r="D60" s="178"/>
      <c r="E60" s="177"/>
      <c r="F60" s="177"/>
      <c r="G60" s="302" t="s">
        <v>21</v>
      </c>
      <c r="H60" s="303"/>
      <c r="I60" s="303"/>
      <c r="J60" s="304"/>
      <c r="K60" s="270">
        <f>SUM(K55:K59)</f>
        <v>17489909583</v>
      </c>
      <c r="L60" s="13"/>
      <c r="M60" s="11"/>
    </row>
    <row r="61" spans="1:13" s="3" customFormat="1" ht="16.2" thickBot="1">
      <c r="A61" s="11"/>
      <c r="B61" s="12"/>
      <c r="C61" s="177"/>
      <c r="D61" s="178"/>
      <c r="E61" s="178"/>
      <c r="F61" s="178"/>
      <c r="G61" s="264"/>
      <c r="H61" s="177"/>
      <c r="I61" s="199"/>
      <c r="J61" s="200"/>
      <c r="K61" s="201"/>
      <c r="L61" s="13"/>
      <c r="M61" s="11"/>
    </row>
    <row r="62" spans="1:13" s="3" customFormat="1" ht="15.6">
      <c r="A62" s="11"/>
      <c r="B62" s="12"/>
      <c r="C62" s="202"/>
      <c r="D62" s="299"/>
      <c r="E62" s="299"/>
      <c r="F62" s="299"/>
      <c r="G62" s="299"/>
      <c r="H62" s="299"/>
      <c r="I62" s="299"/>
      <c r="J62" s="299"/>
      <c r="K62" s="300"/>
      <c r="L62" s="14"/>
      <c r="M62" s="11"/>
    </row>
    <row r="63" spans="1:13" s="3" customFormat="1" ht="46.5" customHeight="1">
      <c r="A63" s="11"/>
      <c r="B63" s="12"/>
      <c r="C63" s="293" t="s">
        <v>22</v>
      </c>
      <c r="D63" s="294"/>
      <c r="E63" s="294"/>
      <c r="F63" s="294"/>
      <c r="G63" s="294"/>
      <c r="H63" s="301" t="s">
        <v>11</v>
      </c>
      <c r="I63" s="301"/>
      <c r="J63" s="301"/>
      <c r="K63" s="203" t="s">
        <v>24</v>
      </c>
      <c r="L63" s="15"/>
      <c r="M63" s="11"/>
    </row>
    <row r="64" spans="1:13" s="3" customFormat="1" ht="43.8" customHeight="1">
      <c r="A64" s="11"/>
      <c r="B64" s="12"/>
      <c r="C64" s="293" t="s">
        <v>38</v>
      </c>
      <c r="D64" s="294"/>
      <c r="E64" s="294"/>
      <c r="F64" s="294"/>
      <c r="G64" s="294"/>
      <c r="H64" s="295" t="s">
        <v>25</v>
      </c>
      <c r="I64" s="295"/>
      <c r="J64" s="204" t="s">
        <v>26</v>
      </c>
      <c r="K64" s="205" t="s">
        <v>39</v>
      </c>
      <c r="L64" s="220"/>
      <c r="M64" s="11"/>
    </row>
    <row r="65" spans="1:13" s="3" customFormat="1" ht="30" customHeight="1">
      <c r="A65" s="11"/>
      <c r="B65" s="12"/>
      <c r="C65" s="293" t="s">
        <v>196</v>
      </c>
      <c r="D65" s="294"/>
      <c r="E65" s="294"/>
      <c r="F65" s="294"/>
      <c r="G65" s="294"/>
      <c r="H65" s="296" t="s">
        <v>193</v>
      </c>
      <c r="I65" s="297"/>
      <c r="J65" s="204" t="s">
        <v>30</v>
      </c>
      <c r="K65" s="205" t="s">
        <v>39</v>
      </c>
      <c r="L65" s="15"/>
      <c r="M65" s="11"/>
    </row>
    <row r="66" spans="1:13" s="4" customFormat="1" ht="46.2" customHeight="1">
      <c r="A66" s="11"/>
      <c r="B66" s="12"/>
      <c r="C66" s="293" t="s">
        <v>195</v>
      </c>
      <c r="D66" s="294"/>
      <c r="E66" s="294"/>
      <c r="F66" s="294"/>
      <c r="G66" s="294"/>
      <c r="H66" s="298" t="s">
        <v>84</v>
      </c>
      <c r="I66" s="295"/>
      <c r="J66" s="204" t="s">
        <v>32</v>
      </c>
      <c r="K66" s="205" t="s">
        <v>39</v>
      </c>
      <c r="L66" s="13"/>
      <c r="M66" s="11"/>
    </row>
    <row r="67" spans="1:13" ht="57.75" customHeight="1">
      <c r="A67" s="5"/>
      <c r="B67" s="9"/>
      <c r="C67" s="217"/>
      <c r="D67" s="218"/>
      <c r="E67" s="218"/>
      <c r="F67" s="218"/>
      <c r="G67" s="219"/>
      <c r="H67" s="295" t="s">
        <v>33</v>
      </c>
      <c r="I67" s="295"/>
      <c r="J67" s="204" t="s">
        <v>34</v>
      </c>
      <c r="K67" s="205">
        <v>0.33</v>
      </c>
      <c r="L67" s="10"/>
      <c r="M67" s="5"/>
    </row>
    <row r="68" spans="1:13" ht="15.6">
      <c r="A68" s="5"/>
      <c r="B68" s="9"/>
      <c r="C68" s="271"/>
      <c r="D68" s="272"/>
      <c r="E68" s="272"/>
      <c r="F68" s="272"/>
      <c r="G68" s="273"/>
      <c r="H68" s="306"/>
      <c r="I68" s="306"/>
      <c r="J68" s="306"/>
      <c r="K68" s="307"/>
      <c r="L68" s="10"/>
      <c r="M68" s="5"/>
    </row>
    <row r="69" spans="1:13" ht="16.2" thickBot="1">
      <c r="A69" s="5"/>
      <c r="B69" s="230"/>
      <c r="C69" s="231"/>
      <c r="D69" s="231"/>
      <c r="E69" s="232"/>
      <c r="F69" s="231"/>
      <c r="G69" s="233"/>
      <c r="H69" s="231"/>
      <c r="I69" s="231"/>
      <c r="J69" s="231"/>
      <c r="K69" s="231"/>
      <c r="L69" s="234"/>
      <c r="M69" s="5"/>
    </row>
    <row r="70" spans="1:13" ht="14.4" thickTop="1"/>
    <row r="73" spans="1:13" ht="15.6">
      <c r="A73" s="5"/>
      <c r="B73" s="5"/>
      <c r="C73" s="5"/>
      <c r="D73" s="5"/>
      <c r="E73" s="6"/>
      <c r="F73" s="5"/>
      <c r="G73" s="259"/>
      <c r="H73" s="5"/>
      <c r="I73" s="5"/>
      <c r="J73" s="5"/>
      <c r="K73" s="5"/>
      <c r="L73" s="5"/>
      <c r="M73" s="5"/>
    </row>
    <row r="75" spans="1:13">
      <c r="H75" s="22"/>
    </row>
  </sheetData>
  <mergeCells count="34">
    <mergeCell ref="I11:I12"/>
    <mergeCell ref="J11:J12"/>
    <mergeCell ref="K11:K12"/>
    <mergeCell ref="C51:J51"/>
    <mergeCell ref="G58:J58"/>
    <mergeCell ref="G55:J55"/>
    <mergeCell ref="G56:J56"/>
    <mergeCell ref="C63:G63"/>
    <mergeCell ref="H63:J63"/>
    <mergeCell ref="C64:G64"/>
    <mergeCell ref="H64:I64"/>
    <mergeCell ref="C3:F3"/>
    <mergeCell ref="D62:K62"/>
    <mergeCell ref="C5:K5"/>
    <mergeCell ref="C6:K6"/>
    <mergeCell ref="C7:K8"/>
    <mergeCell ref="C9:K9"/>
    <mergeCell ref="C10:K10"/>
    <mergeCell ref="C11:C12"/>
    <mergeCell ref="D11:D12"/>
    <mergeCell ref="E11:F11"/>
    <mergeCell ref="G11:G12"/>
    <mergeCell ref="H11:H12"/>
    <mergeCell ref="H68:K68"/>
    <mergeCell ref="C65:G65"/>
    <mergeCell ref="H65:I65"/>
    <mergeCell ref="H66:I66"/>
    <mergeCell ref="H67:I67"/>
    <mergeCell ref="C66:G66"/>
    <mergeCell ref="G59:J59"/>
    <mergeCell ref="G60:J60"/>
    <mergeCell ref="G53:J53"/>
    <mergeCell ref="G57:J57"/>
    <mergeCell ref="G54:I54"/>
  </mergeCells>
  <phoneticPr fontId="58" type="noConversion"/>
  <printOptions horizontalCentered="1" verticalCentered="1"/>
  <pageMargins left="0.11811023622047245" right="0.11811023622047245" top="0.15748031496062992" bottom="0.15748031496062992" header="0.31496062992125984" footer="0.31496062992125984"/>
  <pageSetup paperSize="238"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16FA4-8618-4147-80EF-99B04254529E}">
  <dimension ref="A1:M43"/>
  <sheetViews>
    <sheetView showGridLines="0" tabSelected="1" view="pageBreakPreview" topLeftCell="A6" zoomScale="115" zoomScaleNormal="100" zoomScaleSheetLayoutView="115" zoomScalePageLayoutView="91" workbookViewId="0">
      <selection activeCell="C36" sqref="C7:K36"/>
    </sheetView>
  </sheetViews>
  <sheetFormatPr baseColWidth="10" defaultColWidth="11.44140625" defaultRowHeight="13.8"/>
  <cols>
    <col min="1" max="2" width="3.44140625" style="1" customWidth="1"/>
    <col min="3" max="3" width="7.88671875" style="1" customWidth="1"/>
    <col min="4" max="4" width="15.44140625" style="1" hidden="1" customWidth="1"/>
    <col min="5" max="5" width="46.6640625" style="266" customWidth="1"/>
    <col min="6" max="6" width="8.6640625" style="1" customWidth="1"/>
    <col min="7" max="7" width="15.88671875" style="1" bestFit="1" customWidth="1"/>
    <col min="8" max="8" width="19.109375" style="1" customWidth="1"/>
    <col min="9" max="9" width="22.77734375" style="1" customWidth="1"/>
    <col min="10" max="10" width="7.21875" style="1" bestFit="1" customWidth="1"/>
    <col min="11" max="11" width="8.21875" style="1" bestFit="1" customWidth="1"/>
    <col min="12" max="12" width="7.21875" style="1" customWidth="1"/>
    <col min="13" max="13" width="2.6640625" style="1" customWidth="1"/>
    <col min="14" max="16384" width="11.44140625" style="1"/>
  </cols>
  <sheetData>
    <row r="1" spans="1:13" ht="16.2" thickBot="1">
      <c r="A1" s="5"/>
      <c r="B1" s="5"/>
      <c r="C1" s="5"/>
      <c r="D1" s="5"/>
      <c r="E1" s="259"/>
      <c r="F1" s="5"/>
      <c r="G1" s="5"/>
      <c r="H1" s="5"/>
      <c r="I1" s="5"/>
      <c r="J1" s="5"/>
      <c r="K1" s="5"/>
      <c r="L1" s="5"/>
      <c r="M1" s="5"/>
    </row>
    <row r="2" spans="1:13" ht="16.2" thickTop="1">
      <c r="A2" s="5"/>
      <c r="B2" s="7"/>
      <c r="C2" s="228"/>
      <c r="D2" s="228"/>
      <c r="E2" s="260"/>
      <c r="F2" s="228"/>
      <c r="G2" s="228"/>
      <c r="H2" s="228"/>
      <c r="I2" s="228"/>
      <c r="J2" s="8"/>
      <c r="K2" s="445"/>
      <c r="L2" s="445"/>
      <c r="M2" s="5"/>
    </row>
    <row r="3" spans="1:13" ht="26.25" customHeight="1">
      <c r="A3" s="5"/>
      <c r="B3" s="9"/>
      <c r="C3" s="276" t="s">
        <v>0</v>
      </c>
      <c r="D3" s="276"/>
      <c r="E3" s="259"/>
      <c r="F3" s="5"/>
      <c r="G3" s="5"/>
      <c r="H3" s="5"/>
      <c r="I3" s="5"/>
      <c r="J3" s="10"/>
      <c r="K3" s="445"/>
      <c r="L3" s="445"/>
      <c r="M3" s="5"/>
    </row>
    <row r="4" spans="1:13" ht="15.6">
      <c r="A4" s="5"/>
      <c r="B4" s="9"/>
      <c r="C4" s="208" t="s">
        <v>1</v>
      </c>
      <c r="D4" s="209" t="s">
        <v>2</v>
      </c>
      <c r="E4" s="259"/>
      <c r="F4" s="5"/>
      <c r="G4" s="5"/>
      <c r="H4" s="5"/>
      <c r="I4" s="5"/>
      <c r="J4" s="10"/>
      <c r="K4" s="445"/>
      <c r="L4" s="445"/>
      <c r="M4" s="5"/>
    </row>
    <row r="5" spans="1:13" ht="15.6">
      <c r="A5" s="5"/>
      <c r="B5" s="9"/>
      <c r="C5" s="277" t="s">
        <v>4</v>
      </c>
      <c r="D5" s="277"/>
      <c r="E5" s="277"/>
      <c r="F5" s="277"/>
      <c r="G5" s="277"/>
      <c r="H5" s="277"/>
      <c r="I5" s="277"/>
      <c r="J5" s="10"/>
      <c r="K5" s="445"/>
      <c r="L5" s="445"/>
      <c r="M5" s="5"/>
    </row>
    <row r="6" spans="1:13" ht="16.2" thickBot="1">
      <c r="A6" s="5"/>
      <c r="B6" s="9"/>
      <c r="C6" s="278" t="s">
        <v>35</v>
      </c>
      <c r="D6" s="278"/>
      <c r="E6" s="278"/>
      <c r="F6" s="278"/>
      <c r="G6" s="278"/>
      <c r="H6" s="278"/>
      <c r="I6" s="278"/>
      <c r="J6" s="10"/>
      <c r="K6" s="445"/>
      <c r="L6" s="445"/>
      <c r="M6" s="5"/>
    </row>
    <row r="7" spans="1:13" ht="27.6">
      <c r="A7" s="5"/>
      <c r="B7" s="9"/>
      <c r="C7" s="441" t="s">
        <v>199</v>
      </c>
      <c r="D7" s="441"/>
      <c r="E7" s="441" t="s">
        <v>11</v>
      </c>
      <c r="F7" s="441" t="s">
        <v>12</v>
      </c>
      <c r="G7" s="441" t="s">
        <v>13</v>
      </c>
      <c r="H7" s="441" t="s">
        <v>14</v>
      </c>
      <c r="I7" s="441" t="s">
        <v>15</v>
      </c>
      <c r="J7" s="441" t="s">
        <v>200</v>
      </c>
      <c r="K7" s="441" t="s">
        <v>201</v>
      </c>
      <c r="L7" s="445"/>
      <c r="M7" s="5"/>
    </row>
    <row r="8" spans="1:13" ht="30" customHeight="1">
      <c r="A8" s="5"/>
      <c r="B8" s="9"/>
      <c r="C8" s="456">
        <v>10</v>
      </c>
      <c r="D8" s="457">
        <v>2.8</v>
      </c>
      <c r="E8" s="458" t="s">
        <v>147</v>
      </c>
      <c r="F8" s="457" t="s">
        <v>108</v>
      </c>
      <c r="G8" s="459">
        <v>2862</v>
      </c>
      <c r="H8" s="460">
        <v>1270798</v>
      </c>
      <c r="I8" s="461">
        <f>ROUND(G8*H8,0)</f>
        <v>3637023876</v>
      </c>
      <c r="J8" s="462">
        <f>+I8/$I$36</f>
        <v>0.30754567931020299</v>
      </c>
      <c r="K8" s="454">
        <f>+J8</f>
        <v>0.30754567931020299</v>
      </c>
      <c r="L8" s="455">
        <f>AVERAGE(J8:J12)</f>
        <v>0.15390365973106673</v>
      </c>
      <c r="M8" s="5"/>
    </row>
    <row r="9" spans="1:13" ht="30" customHeight="1">
      <c r="A9" s="5"/>
      <c r="B9" s="9"/>
      <c r="C9" s="456">
        <v>4</v>
      </c>
      <c r="D9" s="457">
        <v>2.2000000000000002</v>
      </c>
      <c r="E9" s="458" t="s">
        <v>137</v>
      </c>
      <c r="F9" s="457" t="s">
        <v>108</v>
      </c>
      <c r="G9" s="459">
        <v>7927</v>
      </c>
      <c r="H9" s="460">
        <v>224642</v>
      </c>
      <c r="I9" s="461">
        <f>ROUND(G9*H9,0)</f>
        <v>1780737134</v>
      </c>
      <c r="J9" s="462">
        <f t="shared" ref="J9:J35" si="0">+I9/$I$36</f>
        <v>0.15057861323452415</v>
      </c>
      <c r="K9" s="454">
        <f>+J9+K8</f>
        <v>0.45812429254472714</v>
      </c>
      <c r="L9" s="455"/>
      <c r="M9" s="5"/>
    </row>
    <row r="10" spans="1:13" ht="30" customHeight="1">
      <c r="A10" s="5"/>
      <c r="B10" s="9"/>
      <c r="C10" s="448">
        <v>5</v>
      </c>
      <c r="D10" s="449">
        <v>2.2999999999999998</v>
      </c>
      <c r="E10" s="450" t="s">
        <v>100</v>
      </c>
      <c r="F10" s="449" t="s">
        <v>108</v>
      </c>
      <c r="G10" s="451">
        <v>5663</v>
      </c>
      <c r="H10" s="452">
        <v>258499</v>
      </c>
      <c r="I10" s="453">
        <f>ROUND(G10*H10,0)</f>
        <v>1463879837</v>
      </c>
      <c r="J10" s="454">
        <f t="shared" si="0"/>
        <v>0.12378525251635554</v>
      </c>
      <c r="K10" s="454">
        <f t="shared" ref="K10:K35" si="1">+J10+K9</f>
        <v>0.58190954506108272</v>
      </c>
      <c r="L10" s="455"/>
      <c r="M10" s="5"/>
    </row>
    <row r="11" spans="1:13" ht="30" customHeight="1">
      <c r="A11" s="5"/>
      <c r="B11" s="9"/>
      <c r="C11" s="448">
        <v>2</v>
      </c>
      <c r="D11" s="449">
        <v>1.1000000000000001</v>
      </c>
      <c r="E11" s="450" t="s">
        <v>132</v>
      </c>
      <c r="F11" s="449" t="s">
        <v>133</v>
      </c>
      <c r="G11" s="451">
        <v>667902</v>
      </c>
      <c r="H11" s="452">
        <v>1823</v>
      </c>
      <c r="I11" s="453">
        <f>ROUND(G11*H11,0)</f>
        <v>1217585346</v>
      </c>
      <c r="J11" s="454">
        <f t="shared" si="0"/>
        <v>0.10295866211512286</v>
      </c>
      <c r="K11" s="454">
        <f t="shared" si="1"/>
        <v>0.68486820717620556</v>
      </c>
      <c r="L11" s="455"/>
      <c r="M11" s="5"/>
    </row>
    <row r="12" spans="1:13" ht="30" customHeight="1">
      <c r="A12" s="5"/>
      <c r="B12" s="9"/>
      <c r="C12" s="448">
        <v>9</v>
      </c>
      <c r="D12" s="449">
        <v>2.7</v>
      </c>
      <c r="E12" s="450" t="s">
        <v>98</v>
      </c>
      <c r="F12" s="449" t="s">
        <v>108</v>
      </c>
      <c r="G12" s="451">
        <v>8494</v>
      </c>
      <c r="H12" s="452">
        <v>117856</v>
      </c>
      <c r="I12" s="453">
        <f>ROUND(G12*H12,0)</f>
        <v>1001068864</v>
      </c>
      <c r="J12" s="454">
        <f t="shared" si="0"/>
        <v>8.4650091479128137E-2</v>
      </c>
      <c r="K12" s="454">
        <f t="shared" si="1"/>
        <v>0.76951829865533372</v>
      </c>
      <c r="L12" s="455"/>
      <c r="M12" s="5"/>
    </row>
    <row r="13" spans="1:13" ht="30" customHeight="1">
      <c r="A13" s="5"/>
      <c r="B13" s="9"/>
      <c r="C13" s="140">
        <v>3</v>
      </c>
      <c r="D13" s="141">
        <v>2.1</v>
      </c>
      <c r="E13" s="142" t="s">
        <v>135</v>
      </c>
      <c r="F13" s="141" t="s">
        <v>108</v>
      </c>
      <c r="G13" s="143">
        <v>27745</v>
      </c>
      <c r="H13" s="144">
        <v>29781</v>
      </c>
      <c r="I13" s="250">
        <f>ROUND(G13*H13,0)</f>
        <v>826273845</v>
      </c>
      <c r="J13" s="447">
        <f t="shared" si="0"/>
        <v>6.9869475598894407E-2</v>
      </c>
      <c r="K13" s="447">
        <f t="shared" si="1"/>
        <v>0.83938777425422817</v>
      </c>
      <c r="L13" s="446"/>
      <c r="M13" s="5"/>
    </row>
    <row r="14" spans="1:13" ht="30" customHeight="1">
      <c r="A14" s="5"/>
      <c r="B14" s="9"/>
      <c r="C14" s="140">
        <v>11</v>
      </c>
      <c r="D14" s="141">
        <v>2.1</v>
      </c>
      <c r="E14" s="142" t="s">
        <v>157</v>
      </c>
      <c r="F14" s="141" t="s">
        <v>110</v>
      </c>
      <c r="G14" s="143">
        <v>6497</v>
      </c>
      <c r="H14" s="144">
        <v>102396</v>
      </c>
      <c r="I14" s="250">
        <f>ROUND(G14*H14,0)</f>
        <v>665266812</v>
      </c>
      <c r="J14" s="447">
        <f t="shared" si="0"/>
        <v>5.6254767797700618E-2</v>
      </c>
      <c r="K14" s="447">
        <f t="shared" si="1"/>
        <v>0.89564254205192884</v>
      </c>
      <c r="L14" s="446"/>
      <c r="M14" s="5"/>
    </row>
    <row r="15" spans="1:13" ht="30" customHeight="1">
      <c r="A15" s="5"/>
      <c r="B15" s="9"/>
      <c r="C15" s="140">
        <v>8</v>
      </c>
      <c r="D15" s="141">
        <v>2.6</v>
      </c>
      <c r="E15" s="142" t="s">
        <v>143</v>
      </c>
      <c r="F15" s="141" t="s">
        <v>108</v>
      </c>
      <c r="G15" s="143">
        <v>2832</v>
      </c>
      <c r="H15" s="144">
        <v>96943</v>
      </c>
      <c r="I15" s="250">
        <f>ROUND(G15*H15,0)</f>
        <v>274542576</v>
      </c>
      <c r="J15" s="447">
        <f t="shared" si="0"/>
        <v>2.3215240238772913E-2</v>
      </c>
      <c r="K15" s="447">
        <f t="shared" si="1"/>
        <v>0.9188577822907017</v>
      </c>
      <c r="L15" s="446"/>
      <c r="M15" s="5"/>
    </row>
    <row r="16" spans="1:13" ht="30" customHeight="1">
      <c r="A16" s="5"/>
      <c r="B16" s="9"/>
      <c r="C16" s="140">
        <v>16</v>
      </c>
      <c r="D16" s="141">
        <v>2.5</v>
      </c>
      <c r="E16" s="142" t="s">
        <v>162</v>
      </c>
      <c r="F16" s="141" t="s">
        <v>109</v>
      </c>
      <c r="G16" s="143">
        <v>7732</v>
      </c>
      <c r="H16" s="144">
        <v>24041</v>
      </c>
      <c r="I16" s="250">
        <f>ROUND(G16*H16,0)</f>
        <v>185885012</v>
      </c>
      <c r="J16" s="447">
        <f t="shared" si="0"/>
        <v>1.5718382457252045E-2</v>
      </c>
      <c r="K16" s="447">
        <f t="shared" si="1"/>
        <v>0.9345761647479538</v>
      </c>
      <c r="L16" s="446"/>
      <c r="M16" s="5"/>
    </row>
    <row r="17" spans="1:13" ht="30" customHeight="1">
      <c r="A17" s="5"/>
      <c r="B17" s="9"/>
      <c r="C17" s="140">
        <v>6</v>
      </c>
      <c r="D17" s="141">
        <v>2.4</v>
      </c>
      <c r="E17" s="142" t="s">
        <v>101</v>
      </c>
      <c r="F17" s="141" t="s">
        <v>109</v>
      </c>
      <c r="G17" s="143">
        <v>28311</v>
      </c>
      <c r="H17" s="144">
        <v>6386</v>
      </c>
      <c r="I17" s="250">
        <f>ROUND(G17*H17,0)</f>
        <v>180794046</v>
      </c>
      <c r="J17" s="447">
        <f t="shared" si="0"/>
        <v>1.5287891855541419E-2</v>
      </c>
      <c r="K17" s="447">
        <f t="shared" si="1"/>
        <v>0.94986405660349527</v>
      </c>
      <c r="L17" s="446"/>
      <c r="M17" s="5"/>
    </row>
    <row r="18" spans="1:13" ht="30" customHeight="1">
      <c r="A18" s="5"/>
      <c r="B18" s="9"/>
      <c r="C18" s="140">
        <v>15</v>
      </c>
      <c r="D18" s="141">
        <v>2.4</v>
      </c>
      <c r="E18" s="142" t="s">
        <v>161</v>
      </c>
      <c r="F18" s="141" t="s">
        <v>109</v>
      </c>
      <c r="G18" s="143">
        <v>1320</v>
      </c>
      <c r="H18" s="144">
        <v>88771</v>
      </c>
      <c r="I18" s="250">
        <f>ROUND(G18*H18,0)</f>
        <v>117177720</v>
      </c>
      <c r="J18" s="447">
        <f t="shared" si="0"/>
        <v>9.9085138635534101E-3</v>
      </c>
      <c r="K18" s="447">
        <f t="shared" si="1"/>
        <v>0.95977257046704867</v>
      </c>
      <c r="L18" s="446"/>
      <c r="M18" s="5"/>
    </row>
    <row r="19" spans="1:13" ht="30" customHeight="1">
      <c r="A19" s="5"/>
      <c r="B19" s="9"/>
      <c r="C19" s="140">
        <v>7</v>
      </c>
      <c r="D19" s="141">
        <v>2.5</v>
      </c>
      <c r="E19" s="142" t="s">
        <v>102</v>
      </c>
      <c r="F19" s="141" t="s">
        <v>109</v>
      </c>
      <c r="G19" s="143">
        <v>28311</v>
      </c>
      <c r="H19" s="144">
        <v>3115</v>
      </c>
      <c r="I19" s="250">
        <f>ROUND(G19*H19,0)</f>
        <v>88188765</v>
      </c>
      <c r="J19" s="447">
        <f t="shared" si="0"/>
        <v>7.4572162746651301E-3</v>
      </c>
      <c r="K19" s="447">
        <f t="shared" si="1"/>
        <v>0.96722978674171378</v>
      </c>
      <c r="L19" s="446"/>
      <c r="M19" s="5"/>
    </row>
    <row r="20" spans="1:13" ht="30" customHeight="1">
      <c r="A20" s="5"/>
      <c r="B20" s="9"/>
      <c r="C20" s="140">
        <v>22</v>
      </c>
      <c r="D20" s="141">
        <v>2.1</v>
      </c>
      <c r="E20" s="142" t="s">
        <v>183</v>
      </c>
      <c r="F20" s="141" t="s">
        <v>110</v>
      </c>
      <c r="G20" s="143">
        <v>11796</v>
      </c>
      <c r="H20" s="144">
        <v>5748</v>
      </c>
      <c r="I20" s="250">
        <f>ROUND(G20*H20,0)</f>
        <v>67803408</v>
      </c>
      <c r="J20" s="447">
        <f t="shared" si="0"/>
        <v>5.7334364260046037E-3</v>
      </c>
      <c r="K20" s="447">
        <f t="shared" si="1"/>
        <v>0.97296322316771844</v>
      </c>
      <c r="L20" s="446"/>
      <c r="M20" s="5"/>
    </row>
    <row r="21" spans="1:13" ht="30" customHeight="1">
      <c r="A21" s="5"/>
      <c r="B21" s="9"/>
      <c r="C21" s="140">
        <v>18</v>
      </c>
      <c r="D21" s="141">
        <v>2.1</v>
      </c>
      <c r="E21" s="142" t="s">
        <v>172</v>
      </c>
      <c r="F21" s="141" t="s">
        <v>165</v>
      </c>
      <c r="G21" s="143">
        <v>32</v>
      </c>
      <c r="H21" s="144">
        <v>1747506</v>
      </c>
      <c r="I21" s="250">
        <f>ROUND(G21*H21,0)</f>
        <v>55920192</v>
      </c>
      <c r="J21" s="447">
        <f t="shared" si="0"/>
        <v>4.7285951432112557E-3</v>
      </c>
      <c r="K21" s="447">
        <f t="shared" si="1"/>
        <v>0.97769181831092966</v>
      </c>
      <c r="L21" s="446"/>
      <c r="M21" s="5"/>
    </row>
    <row r="22" spans="1:13" ht="30" customHeight="1">
      <c r="A22" s="5"/>
      <c r="B22" s="9"/>
      <c r="C22" s="140">
        <v>25</v>
      </c>
      <c r="D22" s="141">
        <v>2.2999999999999998</v>
      </c>
      <c r="E22" s="142" t="s">
        <v>186</v>
      </c>
      <c r="F22" s="141" t="s">
        <v>165</v>
      </c>
      <c r="G22" s="143">
        <v>83</v>
      </c>
      <c r="H22" s="144">
        <v>595535</v>
      </c>
      <c r="I22" s="250">
        <f>ROUND(G22*H22,0)</f>
        <v>49429405</v>
      </c>
      <c r="J22" s="447">
        <f t="shared" si="0"/>
        <v>4.1797360855774989E-3</v>
      </c>
      <c r="K22" s="447">
        <f t="shared" si="1"/>
        <v>0.9818715543965072</v>
      </c>
      <c r="L22" s="446"/>
      <c r="M22" s="5"/>
    </row>
    <row r="23" spans="1:13" ht="30" customHeight="1">
      <c r="A23" s="5"/>
      <c r="B23" s="9"/>
      <c r="C23" s="140">
        <v>19</v>
      </c>
      <c r="D23" s="141">
        <v>2.2000000000000002</v>
      </c>
      <c r="E23" s="142" t="s">
        <v>173</v>
      </c>
      <c r="F23" s="141" t="s">
        <v>110</v>
      </c>
      <c r="G23" s="143">
        <v>360</v>
      </c>
      <c r="H23" s="144">
        <v>103278</v>
      </c>
      <c r="I23" s="250">
        <f>ROUND(G23*H23,0)</f>
        <v>37180080</v>
      </c>
      <c r="J23" s="447">
        <f t="shared" si="0"/>
        <v>3.1439367324097522E-3</v>
      </c>
      <c r="K23" s="447">
        <f t="shared" si="1"/>
        <v>0.98501549112891695</v>
      </c>
      <c r="L23" s="446"/>
      <c r="M23" s="5"/>
    </row>
    <row r="24" spans="1:13" ht="30" customHeight="1">
      <c r="A24" s="5"/>
      <c r="B24" s="9"/>
      <c r="C24" s="140">
        <v>17</v>
      </c>
      <c r="D24" s="141">
        <v>2.6</v>
      </c>
      <c r="E24" s="142" t="s">
        <v>163</v>
      </c>
      <c r="F24" s="141" t="s">
        <v>109</v>
      </c>
      <c r="G24" s="143">
        <v>3111</v>
      </c>
      <c r="H24" s="144">
        <v>11336</v>
      </c>
      <c r="I24" s="250">
        <f>ROUND(G24*H24,0)</f>
        <v>35266296</v>
      </c>
      <c r="J24" s="447">
        <f t="shared" si="0"/>
        <v>2.9821077149493791E-3</v>
      </c>
      <c r="K24" s="447">
        <f t="shared" si="1"/>
        <v>0.98799759884386629</v>
      </c>
      <c r="L24" s="446"/>
      <c r="M24" s="5"/>
    </row>
    <row r="25" spans="1:13" ht="30" customHeight="1">
      <c r="A25" s="5"/>
      <c r="B25" s="9"/>
      <c r="C25" s="140">
        <v>23</v>
      </c>
      <c r="D25" s="141">
        <v>2.2000000000000002</v>
      </c>
      <c r="E25" s="142" t="s">
        <v>184</v>
      </c>
      <c r="F25" s="141" t="s">
        <v>109</v>
      </c>
      <c r="G25" s="143">
        <v>376</v>
      </c>
      <c r="H25" s="144">
        <v>64630</v>
      </c>
      <c r="I25" s="250">
        <f>ROUND(G25*H25,0)</f>
        <v>24300880</v>
      </c>
      <c r="J25" s="447">
        <f t="shared" si="0"/>
        <v>2.0548753327556449E-3</v>
      </c>
      <c r="K25" s="447">
        <f t="shared" si="1"/>
        <v>0.9900524741766219</v>
      </c>
      <c r="L25" s="446"/>
      <c r="M25" s="5"/>
    </row>
    <row r="26" spans="1:13" ht="30" customHeight="1">
      <c r="A26" s="5"/>
      <c r="B26" s="9"/>
      <c r="C26" s="140">
        <v>14</v>
      </c>
      <c r="D26" s="141">
        <v>2.2999999999999998</v>
      </c>
      <c r="E26" s="142" t="s">
        <v>160</v>
      </c>
      <c r="F26" s="141" t="s">
        <v>166</v>
      </c>
      <c r="G26" s="143">
        <v>1980</v>
      </c>
      <c r="H26" s="144">
        <v>11314</v>
      </c>
      <c r="I26" s="250">
        <f>ROUND(G26*H26,0)</f>
        <v>22401720</v>
      </c>
      <c r="J26" s="447">
        <f t="shared" si="0"/>
        <v>1.8942829164745798E-3</v>
      </c>
      <c r="K26" s="447">
        <f t="shared" si="1"/>
        <v>0.99194675709309643</v>
      </c>
      <c r="L26" s="446"/>
      <c r="M26" s="5"/>
    </row>
    <row r="27" spans="1:13" ht="30" customHeight="1">
      <c r="A27" s="5"/>
      <c r="B27" s="9"/>
      <c r="C27" s="140">
        <v>24</v>
      </c>
      <c r="D27" s="141"/>
      <c r="E27" s="142" t="s">
        <v>185</v>
      </c>
      <c r="F27" s="141" t="s">
        <v>165</v>
      </c>
      <c r="G27" s="143">
        <v>984</v>
      </c>
      <c r="H27" s="144">
        <v>19736</v>
      </c>
      <c r="I27" s="250">
        <f>ROUND(G27*H27,0)</f>
        <v>19420224</v>
      </c>
      <c r="J27" s="447">
        <f t="shared" si="0"/>
        <v>1.6421684833713495E-3</v>
      </c>
      <c r="K27" s="447">
        <f t="shared" si="1"/>
        <v>0.99358892557646783</v>
      </c>
      <c r="L27" s="446"/>
      <c r="M27" s="5"/>
    </row>
    <row r="28" spans="1:13" ht="30" customHeight="1">
      <c r="A28" s="5"/>
      <c r="B28" s="9"/>
      <c r="C28" s="140">
        <v>20</v>
      </c>
      <c r="D28" s="141">
        <v>2.2999999999999998</v>
      </c>
      <c r="E28" s="142" t="s">
        <v>198</v>
      </c>
      <c r="F28" s="141" t="s">
        <v>165</v>
      </c>
      <c r="G28" s="143">
        <v>4</v>
      </c>
      <c r="H28" s="144">
        <v>4376121</v>
      </c>
      <c r="I28" s="250">
        <f>ROUND(G28*H28,0)</f>
        <v>17504484</v>
      </c>
      <c r="J28" s="447">
        <f t="shared" si="0"/>
        <v>1.4801740671208559E-3</v>
      </c>
      <c r="K28" s="447">
        <f t="shared" si="1"/>
        <v>0.99506909964358869</v>
      </c>
      <c r="L28" s="446"/>
      <c r="M28" s="5"/>
    </row>
    <row r="29" spans="1:13" ht="30" customHeight="1">
      <c r="A29" s="5"/>
      <c r="B29" s="9"/>
      <c r="C29" s="140">
        <v>28</v>
      </c>
      <c r="D29" s="141">
        <v>2.6</v>
      </c>
      <c r="E29" s="142" t="s">
        <v>189</v>
      </c>
      <c r="F29" s="141" t="s">
        <v>165</v>
      </c>
      <c r="G29" s="143">
        <v>778</v>
      </c>
      <c r="H29" s="144">
        <v>21019</v>
      </c>
      <c r="I29" s="250">
        <f>ROUND(G29*H29,0)</f>
        <v>16352782</v>
      </c>
      <c r="J29" s="447">
        <f t="shared" si="0"/>
        <v>1.3827864815484261E-3</v>
      </c>
      <c r="K29" s="447">
        <f t="shared" si="1"/>
        <v>0.99645188612513713</v>
      </c>
      <c r="L29" s="446"/>
      <c r="M29" s="5"/>
    </row>
    <row r="30" spans="1:13" ht="30" customHeight="1">
      <c r="A30" s="5"/>
      <c r="B30" s="9"/>
      <c r="C30" s="140">
        <v>1</v>
      </c>
      <c r="D30" s="141">
        <v>1.1000000000000001</v>
      </c>
      <c r="E30" s="142" t="s">
        <v>130</v>
      </c>
      <c r="F30" s="141" t="s">
        <v>110</v>
      </c>
      <c r="G30" s="143">
        <v>3932</v>
      </c>
      <c r="H30" s="144">
        <v>3223.3</v>
      </c>
      <c r="I30" s="250">
        <f>ROUND(G30*H30,0)+4</f>
        <v>12674020</v>
      </c>
      <c r="J30" s="447">
        <f t="shared" si="0"/>
        <v>1.0717114386331564E-3</v>
      </c>
      <c r="K30" s="447">
        <f t="shared" si="1"/>
        <v>0.99752359756377029</v>
      </c>
      <c r="L30" s="446"/>
      <c r="M30" s="5"/>
    </row>
    <row r="31" spans="1:13" ht="30" customHeight="1">
      <c r="A31" s="5"/>
      <c r="B31" s="9"/>
      <c r="C31" s="140">
        <v>13</v>
      </c>
      <c r="D31" s="141"/>
      <c r="E31" s="142" t="s">
        <v>159</v>
      </c>
      <c r="F31" s="141" t="s">
        <v>165</v>
      </c>
      <c r="G31" s="143">
        <v>8</v>
      </c>
      <c r="H31" s="144">
        <v>1143024</v>
      </c>
      <c r="I31" s="250">
        <f>ROUND(G31*H31,0)</f>
        <v>9144192</v>
      </c>
      <c r="J31" s="447">
        <f t="shared" si="0"/>
        <v>7.7323021136607012E-4</v>
      </c>
      <c r="K31" s="447">
        <f t="shared" si="1"/>
        <v>0.9982968277751364</v>
      </c>
      <c r="L31" s="446"/>
      <c r="M31" s="5"/>
    </row>
    <row r="32" spans="1:13" ht="30" customHeight="1">
      <c r="A32" s="5"/>
      <c r="B32" s="9"/>
      <c r="C32" s="140">
        <v>12</v>
      </c>
      <c r="D32" s="141">
        <v>2.2000000000000002</v>
      </c>
      <c r="E32" s="142" t="s">
        <v>158</v>
      </c>
      <c r="F32" s="141" t="s">
        <v>165</v>
      </c>
      <c r="G32" s="143">
        <v>29</v>
      </c>
      <c r="H32" s="144">
        <v>207086</v>
      </c>
      <c r="I32" s="250">
        <f>ROUND(G32*H32,0)</f>
        <v>6005494</v>
      </c>
      <c r="J32" s="447">
        <f t="shared" si="0"/>
        <v>5.0782282294353244E-4</v>
      </c>
      <c r="K32" s="447">
        <f t="shared" si="1"/>
        <v>0.99880465059807988</v>
      </c>
      <c r="L32" s="446"/>
      <c r="M32" s="5"/>
    </row>
    <row r="33" spans="1:13" ht="30" customHeight="1">
      <c r="A33" s="5"/>
      <c r="B33" s="9"/>
      <c r="C33" s="140">
        <v>26</v>
      </c>
      <c r="D33" s="141">
        <v>2.4</v>
      </c>
      <c r="E33" s="142" t="s">
        <v>187</v>
      </c>
      <c r="F33" s="141" t="s">
        <v>165</v>
      </c>
      <c r="G33" s="143">
        <v>35</v>
      </c>
      <c r="H33" s="144">
        <v>171042</v>
      </c>
      <c r="I33" s="250">
        <f>ROUND(G33*H33,0)</f>
        <v>5986470</v>
      </c>
      <c r="J33" s="447">
        <f t="shared" si="0"/>
        <v>5.062141590461615E-4</v>
      </c>
      <c r="K33" s="447">
        <f t="shared" si="1"/>
        <v>0.99931086475712605</v>
      </c>
      <c r="L33" s="446"/>
      <c r="M33" s="5"/>
    </row>
    <row r="34" spans="1:13" ht="30" customHeight="1">
      <c r="A34" s="5"/>
      <c r="B34" s="9"/>
      <c r="C34" s="140">
        <v>27</v>
      </c>
      <c r="D34" s="141">
        <v>2.5</v>
      </c>
      <c r="E34" s="142" t="s">
        <v>188</v>
      </c>
      <c r="F34" s="141" t="s">
        <v>165</v>
      </c>
      <c r="G34" s="143">
        <v>6</v>
      </c>
      <c r="H34" s="144">
        <v>717406</v>
      </c>
      <c r="I34" s="250">
        <f>ROUND(G34*H34,0)</f>
        <v>4304436</v>
      </c>
      <c r="J34" s="447">
        <f t="shared" si="0"/>
        <v>3.6398185406558847E-4</v>
      </c>
      <c r="K34" s="447">
        <f t="shared" si="1"/>
        <v>0.99967484661119166</v>
      </c>
      <c r="L34" s="446"/>
      <c r="M34" s="5"/>
    </row>
    <row r="35" spans="1:13" ht="30" customHeight="1">
      <c r="A35" s="5"/>
      <c r="B35" s="9"/>
      <c r="C35" s="140">
        <v>21</v>
      </c>
      <c r="D35" s="141">
        <v>2.4</v>
      </c>
      <c r="E35" s="142" t="s">
        <v>174</v>
      </c>
      <c r="F35" s="141" t="s">
        <v>166</v>
      </c>
      <c r="G35" s="143">
        <v>446.29</v>
      </c>
      <c r="H35" s="144">
        <v>8616</v>
      </c>
      <c r="I35" s="250">
        <f>ROUND(G35*H35,0)+17</f>
        <v>3845252</v>
      </c>
      <c r="J35" s="447">
        <f t="shared" si="0"/>
        <v>3.2515338880852499E-4</v>
      </c>
      <c r="K35" s="447">
        <f t="shared" si="1"/>
        <v>1.0000000000000002</v>
      </c>
      <c r="L35" s="446"/>
      <c r="M35" s="5"/>
    </row>
    <row r="36" spans="1:13" ht="30" customHeight="1">
      <c r="A36" s="5"/>
      <c r="B36" s="9"/>
      <c r="C36" s="442" t="s">
        <v>190</v>
      </c>
      <c r="D36" s="443"/>
      <c r="E36" s="443"/>
      <c r="F36" s="443"/>
      <c r="G36" s="443"/>
      <c r="H36" s="444"/>
      <c r="I36" s="250">
        <f>SUM(I8:I35)</f>
        <v>11825963168</v>
      </c>
      <c r="J36" s="463"/>
      <c r="K36" s="463"/>
      <c r="L36" s="445"/>
      <c r="M36" s="5"/>
    </row>
    <row r="37" spans="1:13" ht="16.2" thickBot="1">
      <c r="A37" s="5"/>
      <c r="B37" s="230"/>
      <c r="C37" s="231"/>
      <c r="D37" s="231"/>
      <c r="E37" s="265"/>
      <c r="F37" s="231"/>
      <c r="G37" s="231"/>
      <c r="H37" s="231"/>
      <c r="I37" s="231"/>
      <c r="J37" s="234"/>
      <c r="K37" s="445"/>
      <c r="L37" s="445"/>
      <c r="M37" s="5"/>
    </row>
    <row r="38" spans="1:13" ht="14.4" thickTop="1"/>
    <row r="41" spans="1:13" ht="15.6">
      <c r="A41" s="5"/>
      <c r="B41" s="5"/>
      <c r="C41" s="5"/>
      <c r="D41" s="5"/>
      <c r="E41" s="259"/>
      <c r="F41" s="5"/>
      <c r="G41" s="5"/>
      <c r="H41" s="5"/>
      <c r="I41" s="5"/>
      <c r="J41" s="5"/>
      <c r="K41" s="5"/>
      <c r="L41" s="5"/>
      <c r="M41" s="5"/>
    </row>
    <row r="43" spans="1:13">
      <c r="F43" s="22"/>
    </row>
  </sheetData>
  <autoFilter ref="C7:I7" xr:uid="{8B416FA4-8618-4147-80EF-99B04254529E}">
    <sortState xmlns:xlrd2="http://schemas.microsoft.com/office/spreadsheetml/2017/richdata2" ref="C8:I35">
      <sortCondition descending="1" ref="I7"/>
    </sortState>
  </autoFilter>
  <mergeCells count="5">
    <mergeCell ref="L8:L12"/>
    <mergeCell ref="C36:H36"/>
    <mergeCell ref="C3:D3"/>
    <mergeCell ref="C5:I5"/>
    <mergeCell ref="C6:I6"/>
  </mergeCells>
  <printOptions horizontalCentered="1" verticalCentered="1"/>
  <pageMargins left="0.11811023622047245" right="0.11811023622047245" top="0.15748031496062992" bottom="0.15748031496062992" header="0.31496062992125984" footer="0.31496062992125984"/>
  <pageSetup paperSize="238" scale="4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2"/>
  <sheetViews>
    <sheetView showGridLines="0" view="pageBreakPreview" topLeftCell="A13" zoomScale="70" zoomScaleNormal="100" zoomScaleSheetLayoutView="70" zoomScalePageLayoutView="55" workbookViewId="0">
      <selection activeCell="D11" sqref="D11:D12"/>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8"/>
      <c r="D2" s="228"/>
      <c r="E2" s="229"/>
      <c r="F2" s="228"/>
      <c r="G2" s="228"/>
      <c r="H2" s="228"/>
      <c r="I2" s="228"/>
      <c r="J2" s="228"/>
      <c r="K2" s="228"/>
      <c r="L2" s="8"/>
      <c r="M2" s="5"/>
    </row>
    <row r="3" spans="1:13" ht="27" customHeight="1">
      <c r="A3" s="5"/>
      <c r="B3" s="9"/>
      <c r="C3" s="331" t="s">
        <v>0</v>
      </c>
      <c r="D3" s="331"/>
      <c r="E3" s="331"/>
      <c r="F3" s="331"/>
      <c r="G3" s="5"/>
      <c r="H3" s="5"/>
      <c r="I3" s="5"/>
      <c r="J3" s="5"/>
      <c r="K3" s="5"/>
      <c r="L3" s="10"/>
      <c r="M3" s="5"/>
    </row>
    <row r="4" spans="1:13" ht="15.6">
      <c r="A4" s="5"/>
      <c r="B4" s="9"/>
      <c r="C4" s="210" t="s">
        <v>1</v>
      </c>
      <c r="D4" s="211" t="s">
        <v>2</v>
      </c>
      <c r="E4" s="210" t="s">
        <v>3</v>
      </c>
      <c r="F4" s="211">
        <v>4</v>
      </c>
      <c r="G4" s="5"/>
      <c r="H4" s="5"/>
      <c r="I4" s="5"/>
      <c r="J4" s="5"/>
      <c r="K4" s="5"/>
      <c r="L4" s="10"/>
      <c r="M4" s="5"/>
    </row>
    <row r="5" spans="1:13" ht="15.6">
      <c r="A5" s="5"/>
      <c r="B5" s="9"/>
      <c r="C5" s="336" t="s">
        <v>4</v>
      </c>
      <c r="D5" s="336"/>
      <c r="E5" s="336"/>
      <c r="F5" s="336"/>
      <c r="G5" s="336"/>
      <c r="H5" s="336"/>
      <c r="I5" s="336"/>
      <c r="J5" s="336"/>
      <c r="K5" s="336"/>
      <c r="L5" s="10"/>
      <c r="M5" s="5"/>
    </row>
    <row r="6" spans="1:13" ht="16.2" thickBot="1">
      <c r="A6" s="5"/>
      <c r="B6" s="9"/>
      <c r="C6" s="278" t="s">
        <v>5</v>
      </c>
      <c r="D6" s="278"/>
      <c r="E6" s="278"/>
      <c r="F6" s="278"/>
      <c r="G6" s="278"/>
      <c r="H6" s="278"/>
      <c r="I6" s="278"/>
      <c r="J6" s="278"/>
      <c r="K6" s="278"/>
      <c r="L6" s="10"/>
      <c r="M6" s="5"/>
    </row>
    <row r="7" spans="1:13" s="20" customFormat="1" ht="15.6">
      <c r="A7" s="19"/>
      <c r="B7" s="225"/>
      <c r="C7" s="320" t="s">
        <v>6</v>
      </c>
      <c r="D7" s="321"/>
      <c r="E7" s="321"/>
      <c r="F7" s="321"/>
      <c r="G7" s="321"/>
      <c r="H7" s="321"/>
      <c r="I7" s="321"/>
      <c r="J7" s="321"/>
      <c r="K7" s="322"/>
      <c r="L7" s="21"/>
      <c r="M7" s="19"/>
    </row>
    <row r="8" spans="1:13" ht="43.5" customHeight="1">
      <c r="A8" s="5"/>
      <c r="B8" s="226"/>
      <c r="C8" s="323"/>
      <c r="D8" s="324"/>
      <c r="E8" s="324"/>
      <c r="F8" s="324"/>
      <c r="G8" s="324"/>
      <c r="H8" s="324"/>
      <c r="I8" s="324"/>
      <c r="J8" s="324"/>
      <c r="K8" s="325"/>
      <c r="L8" s="10"/>
      <c r="M8" s="5"/>
    </row>
    <row r="9" spans="1:13" ht="34.5" customHeight="1">
      <c r="A9" s="5"/>
      <c r="B9" s="226"/>
      <c r="C9" s="326" t="s">
        <v>7</v>
      </c>
      <c r="D9" s="327"/>
      <c r="E9" s="327"/>
      <c r="F9" s="327"/>
      <c r="G9" s="327"/>
      <c r="H9" s="327"/>
      <c r="I9" s="327"/>
      <c r="J9" s="327"/>
      <c r="K9" s="328"/>
      <c r="L9" s="10"/>
      <c r="M9" s="5"/>
    </row>
    <row r="10" spans="1:13" ht="30" customHeight="1" thickBot="1">
      <c r="A10" s="5"/>
      <c r="B10" s="9"/>
      <c r="C10" s="332"/>
      <c r="D10" s="274"/>
      <c r="E10" s="274"/>
      <c r="F10" s="274"/>
      <c r="G10" s="274"/>
      <c r="H10" s="274"/>
      <c r="I10" s="274"/>
      <c r="J10" s="274"/>
      <c r="K10" s="275"/>
      <c r="L10" s="10"/>
      <c r="M10" s="5"/>
    </row>
    <row r="11" spans="1:13" ht="30" customHeight="1">
      <c r="A11" s="5"/>
      <c r="B11" s="9"/>
      <c r="C11" s="308" t="s">
        <v>8</v>
      </c>
      <c r="D11" s="310" t="s">
        <v>9</v>
      </c>
      <c r="E11" s="312" t="s">
        <v>10</v>
      </c>
      <c r="F11" s="312"/>
      <c r="G11" s="308" t="s">
        <v>11</v>
      </c>
      <c r="H11" s="310" t="s">
        <v>12</v>
      </c>
      <c r="I11" s="310" t="s">
        <v>13</v>
      </c>
      <c r="J11" s="313" t="s">
        <v>14</v>
      </c>
      <c r="K11" s="315" t="s">
        <v>15</v>
      </c>
      <c r="L11" s="10"/>
      <c r="M11" s="5"/>
    </row>
    <row r="12" spans="1:13" ht="30" customHeight="1" thickBot="1">
      <c r="A12" s="5"/>
      <c r="B12" s="9"/>
      <c r="C12" s="309"/>
      <c r="D12" s="311"/>
      <c r="E12" s="136" t="s">
        <v>16</v>
      </c>
      <c r="F12" s="136" t="s">
        <v>17</v>
      </c>
      <c r="G12" s="309"/>
      <c r="H12" s="311"/>
      <c r="I12" s="311"/>
      <c r="J12" s="314"/>
      <c r="K12" s="316"/>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7"/>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317" t="s">
        <v>19</v>
      </c>
      <c r="D40" s="318"/>
      <c r="E40" s="318"/>
      <c r="F40" s="318"/>
      <c r="G40" s="318"/>
      <c r="H40" s="318"/>
      <c r="I40" s="318"/>
      <c r="J40" s="319"/>
      <c r="K40" s="174"/>
      <c r="L40" s="13"/>
      <c r="M40" s="11"/>
    </row>
    <row r="41" spans="1:13" s="3" customFormat="1" ht="16.2"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333"/>
      <c r="H42" s="334"/>
      <c r="I42" s="335"/>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ht="16.2" thickBot="1">
      <c r="A50" s="11"/>
      <c r="B50" s="12"/>
      <c r="C50" s="177"/>
      <c r="D50" s="178"/>
      <c r="E50" s="178"/>
      <c r="F50" s="178"/>
      <c r="G50" s="177"/>
      <c r="H50" s="177"/>
      <c r="I50" s="199"/>
      <c r="J50" s="200"/>
      <c r="K50" s="201"/>
      <c r="L50" s="13"/>
      <c r="M50" s="11"/>
    </row>
    <row r="51" spans="1:13" s="3" customFormat="1" ht="15.6">
      <c r="A51" s="11"/>
      <c r="B51" s="12"/>
      <c r="C51" s="202"/>
      <c r="D51" s="299"/>
      <c r="E51" s="299"/>
      <c r="F51" s="299"/>
      <c r="G51" s="299"/>
      <c r="H51" s="299"/>
      <c r="I51" s="299"/>
      <c r="J51" s="299"/>
      <c r="K51" s="300"/>
      <c r="L51" s="14"/>
      <c r="M51" s="11"/>
    </row>
    <row r="52" spans="1:13" s="3" customFormat="1" ht="46.5" customHeight="1">
      <c r="A52" s="11"/>
      <c r="B52" s="12"/>
      <c r="C52" s="293" t="s">
        <v>22</v>
      </c>
      <c r="D52" s="294"/>
      <c r="E52" s="294"/>
      <c r="F52" s="294"/>
      <c r="G52" s="294"/>
      <c r="H52" s="301" t="s">
        <v>23</v>
      </c>
      <c r="I52" s="301"/>
      <c r="J52" s="301"/>
      <c r="K52" s="203" t="s">
        <v>24</v>
      </c>
      <c r="L52" s="15"/>
      <c r="M52" s="11"/>
    </row>
    <row r="53" spans="1:13" s="3" customFormat="1" ht="32.25" customHeight="1">
      <c r="A53" s="11"/>
      <c r="B53" s="12"/>
      <c r="C53" s="293" t="s">
        <v>38</v>
      </c>
      <c r="D53" s="294"/>
      <c r="E53" s="294"/>
      <c r="F53" s="294"/>
      <c r="G53" s="294"/>
      <c r="H53" s="295" t="s">
        <v>25</v>
      </c>
      <c r="I53" s="295"/>
      <c r="J53" s="204" t="s">
        <v>26</v>
      </c>
      <c r="K53" s="205" t="s">
        <v>27</v>
      </c>
      <c r="L53" s="15"/>
      <c r="M53" s="11"/>
    </row>
    <row r="54" spans="1:13" s="3" customFormat="1" ht="30" customHeight="1">
      <c r="A54" s="11"/>
      <c r="B54" s="12"/>
      <c r="C54" s="293" t="s">
        <v>196</v>
      </c>
      <c r="D54" s="294"/>
      <c r="E54" s="294"/>
      <c r="F54" s="294"/>
      <c r="G54" s="294"/>
      <c r="H54" s="296" t="s">
        <v>29</v>
      </c>
      <c r="I54" s="297"/>
      <c r="J54" s="204" t="s">
        <v>30</v>
      </c>
      <c r="K54" s="205" t="s">
        <v>27</v>
      </c>
      <c r="L54" s="15"/>
      <c r="M54" s="11"/>
    </row>
    <row r="55" spans="1:13" s="4" customFormat="1" ht="58.5" customHeight="1">
      <c r="A55" s="11"/>
      <c r="B55" s="12"/>
      <c r="C55" s="293" t="s">
        <v>195</v>
      </c>
      <c r="D55" s="294"/>
      <c r="E55" s="294"/>
      <c r="F55" s="294"/>
      <c r="G55" s="294"/>
      <c r="H55" s="298" t="s">
        <v>31</v>
      </c>
      <c r="I55" s="295"/>
      <c r="J55" s="204" t="s">
        <v>32</v>
      </c>
      <c r="K55" s="205" t="s">
        <v>27</v>
      </c>
      <c r="L55" s="13"/>
      <c r="M55" s="11"/>
    </row>
    <row r="56" spans="1:13" ht="57" customHeight="1">
      <c r="A56" s="5"/>
      <c r="B56" s="9"/>
      <c r="C56" s="217"/>
      <c r="D56" s="218"/>
      <c r="E56" s="218"/>
      <c r="F56" s="218"/>
      <c r="G56" s="219"/>
      <c r="H56" s="295" t="s">
        <v>33</v>
      </c>
      <c r="I56" s="295"/>
      <c r="J56" s="204" t="s">
        <v>34</v>
      </c>
      <c r="K56" s="205" t="s">
        <v>27</v>
      </c>
      <c r="L56" s="10"/>
      <c r="M56" s="5"/>
    </row>
    <row r="57" spans="1:13" ht="16.2" thickBot="1">
      <c r="A57" s="5"/>
      <c r="B57" s="9"/>
      <c r="C57" s="224"/>
      <c r="D57" s="222"/>
      <c r="E57" s="222"/>
      <c r="F57" s="222"/>
      <c r="G57" s="223"/>
      <c r="H57" s="329"/>
      <c r="I57" s="329"/>
      <c r="J57" s="329"/>
      <c r="K57" s="330"/>
      <c r="L57" s="10"/>
      <c r="M57" s="5"/>
    </row>
    <row r="58" spans="1:13" ht="47.25" customHeight="1">
      <c r="A58" s="5"/>
      <c r="B58" s="9"/>
      <c r="C58" s="221"/>
      <c r="D58" s="206"/>
      <c r="E58" s="206"/>
      <c r="F58" s="221"/>
      <c r="G58" s="206"/>
      <c r="H58" s="221"/>
      <c r="I58" s="221"/>
      <c r="J58" s="221"/>
      <c r="K58" s="221"/>
      <c r="L58" s="10"/>
      <c r="M58" s="5"/>
    </row>
    <row r="59" spans="1:13" ht="47.25" customHeight="1">
      <c r="A59" s="5"/>
      <c r="B59" s="9"/>
      <c r="C59" s="206"/>
      <c r="D59" s="206"/>
      <c r="E59" s="206"/>
      <c r="F59" s="206"/>
      <c r="G59" s="207" t="s">
        <v>40</v>
      </c>
      <c r="H59" s="206"/>
      <c r="I59" s="206"/>
      <c r="J59" s="206"/>
      <c r="K59" s="206"/>
      <c r="L59" s="10"/>
      <c r="M59" s="5"/>
    </row>
    <row r="60" spans="1:13" ht="16.2" thickBot="1">
      <c r="A60" s="5"/>
      <c r="B60" s="230"/>
      <c r="C60" s="231"/>
      <c r="D60" s="231"/>
      <c r="E60" s="232"/>
      <c r="F60" s="231"/>
      <c r="G60" s="265"/>
      <c r="H60" s="231"/>
      <c r="I60" s="231"/>
      <c r="J60" s="231"/>
      <c r="K60" s="231"/>
      <c r="L60" s="234"/>
      <c r="M60" s="5"/>
    </row>
    <row r="61" spans="1:13" ht="14.4" thickTop="1"/>
    <row r="62" spans="1:13" ht="15.6">
      <c r="A62" s="5"/>
      <c r="B62" s="5"/>
      <c r="C62" s="5"/>
      <c r="D62" s="5"/>
      <c r="E62" s="6"/>
      <c r="F62" s="5"/>
      <c r="G62" s="5"/>
      <c r="H62" s="5"/>
      <c r="I62" s="5"/>
      <c r="J62" s="5"/>
      <c r="K62" s="5"/>
      <c r="L62" s="5"/>
      <c r="M62" s="5"/>
    </row>
  </sheetData>
  <mergeCells count="27">
    <mergeCell ref="C3:F3"/>
    <mergeCell ref="C53:G53"/>
    <mergeCell ref="C10:K10"/>
    <mergeCell ref="C40:J40"/>
    <mergeCell ref="C52:G52"/>
    <mergeCell ref="H52:J52"/>
    <mergeCell ref="H53:I53"/>
    <mergeCell ref="D51:K51"/>
    <mergeCell ref="C6:K6"/>
    <mergeCell ref="G42:I42"/>
    <mergeCell ref="I11:I12"/>
    <mergeCell ref="C5:K5"/>
    <mergeCell ref="J11:J12"/>
    <mergeCell ref="K11:K12"/>
    <mergeCell ref="C11:C12"/>
    <mergeCell ref="H57:K57"/>
    <mergeCell ref="C54:G54"/>
    <mergeCell ref="H54:I54"/>
    <mergeCell ref="H55:I55"/>
    <mergeCell ref="H56:I56"/>
    <mergeCell ref="C55:G55"/>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5"/>
    </row>
    <row r="3" spans="2:16" ht="36.75" customHeight="1">
      <c r="B3" s="25"/>
      <c r="C3" s="436" t="s">
        <v>0</v>
      </c>
      <c r="D3" s="436"/>
      <c r="E3" s="436"/>
      <c r="F3" s="436"/>
      <c r="P3" s="26"/>
    </row>
    <row r="4" spans="2:16">
      <c r="B4" s="25"/>
      <c r="C4" s="212" t="s">
        <v>1</v>
      </c>
      <c r="D4" s="213" t="s">
        <v>2</v>
      </c>
      <c r="E4" s="212" t="s">
        <v>3</v>
      </c>
      <c r="F4" s="213">
        <v>4</v>
      </c>
      <c r="P4" s="26"/>
    </row>
    <row r="5" spans="2:16">
      <c r="B5" s="25"/>
      <c r="C5" s="133"/>
      <c r="D5" s="134"/>
      <c r="E5" s="133"/>
      <c r="F5" s="134"/>
      <c r="P5" s="26"/>
    </row>
    <row r="6" spans="2:16" ht="48" customHeight="1">
      <c r="B6" s="25"/>
      <c r="C6" s="437" t="s">
        <v>41</v>
      </c>
      <c r="D6" s="437"/>
      <c r="E6" s="437"/>
      <c r="F6" s="437"/>
      <c r="G6" s="437"/>
      <c r="H6" s="437"/>
      <c r="I6" s="437"/>
      <c r="J6" s="437"/>
      <c r="K6" s="437"/>
      <c r="L6" s="437"/>
      <c r="M6" s="437"/>
      <c r="N6" s="437"/>
      <c r="O6" s="437"/>
      <c r="P6" s="27"/>
    </row>
    <row r="7" spans="2:16" ht="15" thickBot="1">
      <c r="B7" s="25"/>
      <c r="C7" s="52"/>
      <c r="D7" s="52"/>
      <c r="E7" s="52"/>
      <c r="F7" s="52"/>
      <c r="G7" s="52"/>
      <c r="H7" s="52"/>
      <c r="I7" s="52"/>
      <c r="J7" s="52"/>
      <c r="K7" s="52"/>
      <c r="L7" s="52"/>
      <c r="M7" s="52"/>
      <c r="N7" s="52"/>
      <c r="O7" s="52"/>
      <c r="P7" s="26"/>
    </row>
    <row r="8" spans="2:16" ht="14.4">
      <c r="B8" s="25"/>
      <c r="C8" s="395"/>
      <c r="D8" s="397"/>
      <c r="E8" s="398"/>
      <c r="F8" s="398"/>
      <c r="G8" s="398"/>
      <c r="H8" s="398"/>
      <c r="I8" s="398"/>
      <c r="J8" s="398"/>
      <c r="K8" s="399"/>
      <c r="L8" s="410"/>
      <c r="M8" s="411"/>
      <c r="N8" s="411"/>
      <c r="O8" s="412"/>
      <c r="P8" s="28"/>
    </row>
    <row r="9" spans="2:16" ht="14.4">
      <c r="B9" s="25"/>
      <c r="C9" s="396"/>
      <c r="D9" s="400" t="s">
        <v>42</v>
      </c>
      <c r="E9" s="401"/>
      <c r="F9" s="401"/>
      <c r="G9" s="401"/>
      <c r="H9" s="401"/>
      <c r="I9" s="401"/>
      <c r="J9" s="401"/>
      <c r="K9" s="402"/>
      <c r="L9" s="413"/>
      <c r="M9" s="414"/>
      <c r="N9" s="414"/>
      <c r="O9" s="415"/>
      <c r="P9" s="28"/>
    </row>
    <row r="10" spans="2:16" ht="14.4">
      <c r="B10" s="25"/>
      <c r="C10" s="396"/>
      <c r="D10" s="400"/>
      <c r="E10" s="401"/>
      <c r="F10" s="401"/>
      <c r="G10" s="401"/>
      <c r="H10" s="401"/>
      <c r="I10" s="401"/>
      <c r="J10" s="401"/>
      <c r="K10" s="402"/>
      <c r="L10" s="403" t="s">
        <v>43</v>
      </c>
      <c r="M10" s="416"/>
      <c r="N10" s="417"/>
      <c r="O10" s="418"/>
      <c r="P10" s="28"/>
    </row>
    <row r="11" spans="2:16" ht="14.4">
      <c r="B11" s="25"/>
      <c r="C11" s="396"/>
      <c r="D11" s="400" t="s">
        <v>44</v>
      </c>
      <c r="E11" s="401"/>
      <c r="F11" s="401"/>
      <c r="G11" s="401"/>
      <c r="H11" s="401"/>
      <c r="I11" s="401"/>
      <c r="J11" s="401"/>
      <c r="K11" s="402"/>
      <c r="L11" s="404"/>
      <c r="M11" s="419"/>
      <c r="N11" s="420"/>
      <c r="O11" s="421"/>
      <c r="P11" s="29"/>
    </row>
    <row r="12" spans="2:16" ht="12.75" customHeight="1">
      <c r="B12" s="25"/>
      <c r="C12" s="396"/>
      <c r="D12" s="438"/>
      <c r="E12" s="439"/>
      <c r="F12" s="439"/>
      <c r="G12" s="439"/>
      <c r="H12" s="439"/>
      <c r="I12" s="439"/>
      <c r="J12" s="439"/>
      <c r="K12" s="440"/>
      <c r="L12" s="403" t="s">
        <v>45</v>
      </c>
      <c r="M12" s="403">
        <v>1</v>
      </c>
      <c r="N12" s="403" t="s">
        <v>46</v>
      </c>
      <c r="O12" s="408">
        <v>1</v>
      </c>
      <c r="P12" s="28"/>
    </row>
    <row r="13" spans="2:16">
      <c r="B13" s="25"/>
      <c r="C13" s="396"/>
      <c r="D13" s="438"/>
      <c r="E13" s="439"/>
      <c r="F13" s="439"/>
      <c r="G13" s="439"/>
      <c r="H13" s="439"/>
      <c r="I13" s="439"/>
      <c r="J13" s="439"/>
      <c r="K13" s="440"/>
      <c r="L13" s="422"/>
      <c r="M13" s="422"/>
      <c r="N13" s="422"/>
      <c r="O13" s="409"/>
      <c r="P13" s="28"/>
    </row>
    <row r="14" spans="2:16" ht="14.4">
      <c r="B14" s="25"/>
      <c r="C14" s="396"/>
      <c r="D14" s="400" t="s">
        <v>47</v>
      </c>
      <c r="E14" s="401"/>
      <c r="F14" s="401"/>
      <c r="G14" s="401"/>
      <c r="H14" s="401"/>
      <c r="I14" s="401"/>
      <c r="J14" s="401"/>
      <c r="K14" s="402"/>
      <c r="L14" s="422"/>
      <c r="M14" s="422"/>
      <c r="N14" s="422"/>
      <c r="O14" s="40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48</v>
      </c>
      <c r="M16" s="60" t="s">
        <v>49</v>
      </c>
      <c r="N16" s="60" t="s">
        <v>50</v>
      </c>
      <c r="O16" s="61" t="s">
        <v>51</v>
      </c>
      <c r="P16" s="29"/>
    </row>
    <row r="17" spans="2:16" ht="14.4">
      <c r="B17" s="25"/>
      <c r="C17" s="62"/>
      <c r="D17" s="63"/>
      <c r="E17" s="63"/>
      <c r="F17" s="63"/>
      <c r="G17" s="63"/>
      <c r="H17" s="63"/>
      <c r="I17" s="63"/>
      <c r="J17" s="63"/>
      <c r="K17" s="63"/>
      <c r="L17" s="64"/>
      <c r="M17" s="65"/>
      <c r="N17" s="65"/>
      <c r="O17" s="66"/>
      <c r="P17" s="31"/>
    </row>
    <row r="18" spans="2:16" ht="18" customHeight="1">
      <c r="B18" s="25"/>
      <c r="C18" s="343" t="s">
        <v>52</v>
      </c>
      <c r="D18" s="344"/>
      <c r="E18" s="344"/>
      <c r="F18" s="344"/>
      <c r="G18" s="63"/>
      <c r="H18" s="63"/>
      <c r="I18" s="63" t="s">
        <v>53</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425" t="s">
        <v>54</v>
      </c>
      <c r="D22" s="426"/>
      <c r="E22" s="426"/>
      <c r="F22" s="426"/>
      <c r="G22" s="426"/>
      <c r="H22" s="426"/>
      <c r="I22" s="426"/>
      <c r="J22" s="426"/>
      <c r="K22" s="426"/>
      <c r="L22" s="426"/>
      <c r="M22" s="426"/>
      <c r="N22" s="426"/>
      <c r="O22" s="427"/>
      <c r="P22" s="33"/>
    </row>
    <row r="23" spans="2:16" ht="15" thickBot="1">
      <c r="B23" s="25"/>
      <c r="C23" s="77"/>
      <c r="D23" s="52"/>
      <c r="E23" s="52"/>
      <c r="F23" s="52"/>
      <c r="G23" s="52"/>
      <c r="H23" s="52"/>
      <c r="I23" s="52"/>
      <c r="J23" s="52"/>
      <c r="K23" s="52"/>
      <c r="L23" s="52"/>
      <c r="M23" s="52"/>
      <c r="N23" s="52"/>
      <c r="O23" s="78"/>
      <c r="P23" s="26"/>
    </row>
    <row r="24" spans="2:16">
      <c r="B24" s="25"/>
      <c r="C24" s="79" t="s">
        <v>55</v>
      </c>
      <c r="D24" s="405" t="s">
        <v>11</v>
      </c>
      <c r="E24" s="406"/>
      <c r="F24" s="406"/>
      <c r="G24" s="406"/>
      <c r="H24" s="406"/>
      <c r="I24" s="406"/>
      <c r="J24" s="406"/>
      <c r="K24" s="406"/>
      <c r="L24" s="407"/>
      <c r="M24" s="423" t="s">
        <v>56</v>
      </c>
      <c r="N24" s="424"/>
      <c r="O24" s="79" t="s">
        <v>13</v>
      </c>
      <c r="P24" s="34"/>
    </row>
    <row r="25" spans="2:16" ht="14.4" thickBot="1">
      <c r="B25" s="25"/>
      <c r="C25" s="80"/>
      <c r="D25" s="379"/>
      <c r="E25" s="380"/>
      <c r="F25" s="380"/>
      <c r="G25" s="380"/>
      <c r="H25" s="380"/>
      <c r="I25" s="380"/>
      <c r="J25" s="380"/>
      <c r="K25" s="380"/>
      <c r="L25" s="381"/>
      <c r="M25" s="379"/>
      <c r="N25" s="381"/>
      <c r="O25" s="81"/>
      <c r="P25" s="35"/>
    </row>
    <row r="26" spans="2:16">
      <c r="B26" s="25"/>
      <c r="C26" s="382" t="s">
        <v>57</v>
      </c>
      <c r="D26" s="383"/>
      <c r="E26" s="383"/>
      <c r="F26" s="383"/>
      <c r="G26" s="383"/>
      <c r="H26" s="383"/>
      <c r="I26" s="383"/>
      <c r="J26" s="383"/>
      <c r="K26" s="383"/>
      <c r="L26" s="383"/>
      <c r="M26" s="383"/>
      <c r="N26" s="383"/>
      <c r="O26" s="384"/>
      <c r="P26" s="36"/>
    </row>
    <row r="27" spans="2:16">
      <c r="B27" s="25"/>
      <c r="C27" s="385"/>
      <c r="D27" s="386"/>
      <c r="E27" s="386"/>
      <c r="F27" s="386"/>
      <c r="G27" s="386"/>
      <c r="H27" s="386"/>
      <c r="I27" s="386"/>
      <c r="J27" s="386"/>
      <c r="K27" s="386"/>
      <c r="L27" s="386"/>
      <c r="M27" s="386"/>
      <c r="N27" s="386"/>
      <c r="O27" s="387"/>
      <c r="P27" s="36"/>
    </row>
    <row r="28" spans="2:16" ht="14.4" thickBot="1">
      <c r="B28" s="25"/>
      <c r="C28" s="388"/>
      <c r="D28" s="389"/>
      <c r="E28" s="389"/>
      <c r="F28" s="389"/>
      <c r="G28" s="389"/>
      <c r="H28" s="389"/>
      <c r="I28" s="389"/>
      <c r="J28" s="389"/>
      <c r="K28" s="389"/>
      <c r="L28" s="389"/>
      <c r="M28" s="389"/>
      <c r="N28" s="389"/>
      <c r="O28" s="390"/>
      <c r="P28" s="36"/>
    </row>
    <row r="29" spans="2:16" ht="14.4">
      <c r="B29" s="25"/>
      <c r="C29" s="367" t="s">
        <v>11</v>
      </c>
      <c r="D29" s="434"/>
      <c r="E29" s="434"/>
      <c r="F29" s="434"/>
      <c r="G29" s="435"/>
      <c r="H29" s="373" t="s">
        <v>58</v>
      </c>
      <c r="I29" s="434"/>
      <c r="J29" s="377" t="s">
        <v>59</v>
      </c>
      <c r="K29" s="378"/>
      <c r="L29" s="82" t="s">
        <v>60</v>
      </c>
      <c r="M29" s="373" t="s">
        <v>61</v>
      </c>
      <c r="N29" s="374"/>
      <c r="O29" s="83" t="s">
        <v>62</v>
      </c>
      <c r="P29" s="37"/>
    </row>
    <row r="30" spans="2:16" ht="14.4">
      <c r="B30" s="25"/>
      <c r="C30" s="351"/>
      <c r="D30" s="352"/>
      <c r="E30" s="352"/>
      <c r="F30" s="352"/>
      <c r="G30" s="428"/>
      <c r="H30" s="429"/>
      <c r="I30" s="428"/>
      <c r="J30" s="429"/>
      <c r="K30" s="428"/>
      <c r="L30" s="84"/>
      <c r="M30" s="430"/>
      <c r="N30" s="431"/>
      <c r="O30" s="85"/>
      <c r="P30" s="38"/>
    </row>
    <row r="31" spans="2:16" ht="14.4">
      <c r="B31" s="25"/>
      <c r="C31" s="86"/>
      <c r="D31" s="87"/>
      <c r="E31" s="87"/>
      <c r="F31" s="87"/>
      <c r="G31" s="88"/>
      <c r="H31" s="89"/>
      <c r="I31" s="88"/>
      <c r="J31" s="89"/>
      <c r="K31" s="88"/>
      <c r="L31" s="84"/>
      <c r="M31" s="430"/>
      <c r="N31" s="431"/>
      <c r="O31" s="85"/>
      <c r="P31" s="38"/>
    </row>
    <row r="32" spans="2:16" ht="15" thickBot="1">
      <c r="B32" s="25"/>
      <c r="C32" s="363"/>
      <c r="D32" s="364"/>
      <c r="E32" s="364"/>
      <c r="F32" s="364"/>
      <c r="G32" s="391"/>
      <c r="H32" s="392"/>
      <c r="I32" s="391"/>
      <c r="J32" s="392"/>
      <c r="K32" s="391"/>
      <c r="L32" s="90"/>
      <c r="M32" s="393"/>
      <c r="N32" s="394"/>
      <c r="O32" s="85"/>
      <c r="P32" s="38"/>
    </row>
    <row r="33" spans="2:16" ht="15" thickBot="1">
      <c r="B33" s="25"/>
      <c r="C33" s="357" t="s">
        <v>63</v>
      </c>
      <c r="D33" s="358"/>
      <c r="E33" s="358"/>
      <c r="F33" s="358"/>
      <c r="G33" s="358"/>
      <c r="H33" s="358"/>
      <c r="I33" s="358"/>
      <c r="J33" s="358"/>
      <c r="K33" s="358"/>
      <c r="L33" s="358"/>
      <c r="M33" s="358"/>
      <c r="N33" s="359"/>
      <c r="O33" s="91"/>
      <c r="P33" s="39"/>
    </row>
    <row r="34" spans="2:16" ht="13.5" customHeight="1">
      <c r="B34" s="25"/>
      <c r="C34" s="382" t="s">
        <v>64</v>
      </c>
      <c r="D34" s="383"/>
      <c r="E34" s="383"/>
      <c r="F34" s="383"/>
      <c r="G34" s="383"/>
      <c r="H34" s="383"/>
      <c r="I34" s="383"/>
      <c r="J34" s="383"/>
      <c r="K34" s="383"/>
      <c r="L34" s="383"/>
      <c r="M34" s="383"/>
      <c r="N34" s="383"/>
      <c r="O34" s="384"/>
      <c r="P34" s="36"/>
    </row>
    <row r="35" spans="2:16">
      <c r="B35" s="25"/>
      <c r="C35" s="385"/>
      <c r="D35" s="386"/>
      <c r="E35" s="386"/>
      <c r="F35" s="386"/>
      <c r="G35" s="386"/>
      <c r="H35" s="386"/>
      <c r="I35" s="386"/>
      <c r="J35" s="386"/>
      <c r="K35" s="386"/>
      <c r="L35" s="386"/>
      <c r="M35" s="386"/>
      <c r="N35" s="386"/>
      <c r="O35" s="387"/>
      <c r="P35" s="36"/>
    </row>
    <row r="36" spans="2:16" ht="14.4" thickBot="1">
      <c r="B36" s="25"/>
      <c r="C36" s="388"/>
      <c r="D36" s="389"/>
      <c r="E36" s="389"/>
      <c r="F36" s="389"/>
      <c r="G36" s="389"/>
      <c r="H36" s="389"/>
      <c r="I36" s="389"/>
      <c r="J36" s="389"/>
      <c r="K36" s="389"/>
      <c r="L36" s="389"/>
      <c r="M36" s="389"/>
      <c r="N36" s="389"/>
      <c r="O36" s="390"/>
      <c r="P36" s="36"/>
    </row>
    <row r="37" spans="2:16" ht="14.4">
      <c r="B37" s="25"/>
      <c r="C37" s="367" t="s">
        <v>11</v>
      </c>
      <c r="D37" s="368"/>
      <c r="E37" s="368"/>
      <c r="F37" s="368"/>
      <c r="G37" s="368"/>
      <c r="H37" s="368"/>
      <c r="I37" s="368"/>
      <c r="J37" s="374"/>
      <c r="K37" s="92" t="s">
        <v>56</v>
      </c>
      <c r="L37" s="82" t="s">
        <v>13</v>
      </c>
      <c r="M37" s="373" t="s">
        <v>65</v>
      </c>
      <c r="N37" s="374"/>
      <c r="O37" s="83" t="s">
        <v>62</v>
      </c>
      <c r="P37" s="37"/>
    </row>
    <row r="38" spans="2:16" ht="14.4">
      <c r="B38" s="25"/>
      <c r="C38" s="351"/>
      <c r="D38" s="352"/>
      <c r="E38" s="352"/>
      <c r="F38" s="352"/>
      <c r="G38" s="352"/>
      <c r="H38" s="352"/>
      <c r="I38" s="352"/>
      <c r="J38" s="428"/>
      <c r="K38" s="93"/>
      <c r="L38" s="94"/>
      <c r="M38" s="432"/>
      <c r="N38" s="433"/>
      <c r="O38" s="85"/>
      <c r="P38" s="38"/>
    </row>
    <row r="39" spans="2:16" ht="15" thickBot="1">
      <c r="B39" s="25"/>
      <c r="C39" s="363"/>
      <c r="D39" s="364"/>
      <c r="E39" s="364"/>
      <c r="F39" s="364"/>
      <c r="G39" s="364"/>
      <c r="H39" s="364"/>
      <c r="I39" s="364"/>
      <c r="J39" s="391"/>
      <c r="K39" s="87"/>
      <c r="L39" s="95"/>
      <c r="M39" s="365"/>
      <c r="N39" s="366"/>
      <c r="O39" s="96"/>
      <c r="P39" s="38"/>
    </row>
    <row r="40" spans="2:16" ht="15" thickBot="1">
      <c r="B40" s="25"/>
      <c r="C40" s="357" t="s">
        <v>63</v>
      </c>
      <c r="D40" s="358"/>
      <c r="E40" s="358"/>
      <c r="F40" s="358"/>
      <c r="G40" s="358"/>
      <c r="H40" s="358"/>
      <c r="I40" s="358"/>
      <c r="J40" s="358"/>
      <c r="K40" s="358"/>
      <c r="L40" s="358"/>
      <c r="M40" s="358"/>
      <c r="N40" s="359"/>
      <c r="O40" s="97">
        <v>0</v>
      </c>
      <c r="P40" s="38"/>
    </row>
    <row r="41" spans="2:16">
      <c r="B41" s="25"/>
      <c r="C41" s="382" t="s">
        <v>66</v>
      </c>
      <c r="D41" s="383"/>
      <c r="E41" s="383"/>
      <c r="F41" s="383"/>
      <c r="G41" s="383"/>
      <c r="H41" s="383"/>
      <c r="I41" s="383"/>
      <c r="J41" s="383"/>
      <c r="K41" s="383"/>
      <c r="L41" s="383"/>
      <c r="M41" s="383"/>
      <c r="N41" s="383"/>
      <c r="O41" s="384"/>
      <c r="P41" s="36"/>
    </row>
    <row r="42" spans="2:16">
      <c r="B42" s="25"/>
      <c r="C42" s="385"/>
      <c r="D42" s="386"/>
      <c r="E42" s="386"/>
      <c r="F42" s="386"/>
      <c r="G42" s="386"/>
      <c r="H42" s="386"/>
      <c r="I42" s="386"/>
      <c r="J42" s="386"/>
      <c r="K42" s="386"/>
      <c r="L42" s="386"/>
      <c r="M42" s="386"/>
      <c r="N42" s="386"/>
      <c r="O42" s="387"/>
      <c r="P42" s="36"/>
    </row>
    <row r="43" spans="2:16" ht="14.4" thickBot="1">
      <c r="B43" s="25"/>
      <c r="C43" s="388"/>
      <c r="D43" s="389"/>
      <c r="E43" s="389"/>
      <c r="F43" s="389"/>
      <c r="G43" s="389"/>
      <c r="H43" s="389"/>
      <c r="I43" s="389"/>
      <c r="J43" s="389"/>
      <c r="K43" s="389"/>
      <c r="L43" s="389"/>
      <c r="M43" s="389"/>
      <c r="N43" s="389"/>
      <c r="O43" s="390"/>
      <c r="P43" s="36"/>
    </row>
    <row r="44" spans="2:16" ht="16.8">
      <c r="B44" s="25"/>
      <c r="C44" s="367" t="s">
        <v>67</v>
      </c>
      <c r="D44" s="368"/>
      <c r="E44" s="368"/>
      <c r="F44" s="368"/>
      <c r="G44" s="368"/>
      <c r="H44" s="368"/>
      <c r="I44" s="368"/>
      <c r="J44" s="82" t="s">
        <v>68</v>
      </c>
      <c r="K44" s="98" t="s">
        <v>69</v>
      </c>
      <c r="L44" s="99" t="s">
        <v>70</v>
      </c>
      <c r="M44" s="373" t="s">
        <v>71</v>
      </c>
      <c r="N44" s="374"/>
      <c r="O44" s="83" t="s">
        <v>62</v>
      </c>
      <c r="P44" s="37"/>
    </row>
    <row r="45" spans="2:16" ht="14.4">
      <c r="B45" s="25"/>
      <c r="C45" s="351"/>
      <c r="D45" s="352"/>
      <c r="E45" s="352"/>
      <c r="F45" s="352"/>
      <c r="G45" s="352"/>
      <c r="H45" s="352"/>
      <c r="I45" s="352"/>
      <c r="J45" s="100"/>
      <c r="K45" s="101"/>
      <c r="L45" s="100"/>
      <c r="M45" s="371"/>
      <c r="N45" s="372"/>
      <c r="O45" s="85"/>
      <c r="P45" s="38"/>
    </row>
    <row r="46" spans="2:16" ht="15" thickBot="1">
      <c r="B46" s="25"/>
      <c r="C46" s="363"/>
      <c r="D46" s="364"/>
      <c r="E46" s="364"/>
      <c r="F46" s="364"/>
      <c r="G46" s="364"/>
      <c r="H46" s="364"/>
      <c r="I46" s="364"/>
      <c r="J46" s="102"/>
      <c r="K46" s="103"/>
      <c r="L46" s="102"/>
      <c r="M46" s="365"/>
      <c r="N46" s="366"/>
      <c r="O46" s="104"/>
      <c r="P46" s="38"/>
    </row>
    <row r="47" spans="2:16" ht="15" thickBot="1">
      <c r="B47" s="25"/>
      <c r="C47" s="357" t="s">
        <v>63</v>
      </c>
      <c r="D47" s="358"/>
      <c r="E47" s="358"/>
      <c r="F47" s="358"/>
      <c r="G47" s="358"/>
      <c r="H47" s="358"/>
      <c r="I47" s="358"/>
      <c r="J47" s="358"/>
      <c r="K47" s="358"/>
      <c r="L47" s="358"/>
      <c r="M47" s="358"/>
      <c r="N47" s="359"/>
      <c r="O47" s="91"/>
      <c r="P47" s="39"/>
    </row>
    <row r="48" spans="2:16">
      <c r="B48" s="25"/>
      <c r="C48" s="382" t="s">
        <v>72</v>
      </c>
      <c r="D48" s="383"/>
      <c r="E48" s="383"/>
      <c r="F48" s="383"/>
      <c r="G48" s="383"/>
      <c r="H48" s="383"/>
      <c r="I48" s="383"/>
      <c r="J48" s="383"/>
      <c r="K48" s="383"/>
      <c r="L48" s="383"/>
      <c r="M48" s="383"/>
      <c r="N48" s="383"/>
      <c r="O48" s="384"/>
      <c r="P48" s="36"/>
    </row>
    <row r="49" spans="2:16">
      <c r="B49" s="25"/>
      <c r="C49" s="385"/>
      <c r="D49" s="386"/>
      <c r="E49" s="386"/>
      <c r="F49" s="386"/>
      <c r="G49" s="386"/>
      <c r="H49" s="386"/>
      <c r="I49" s="386"/>
      <c r="J49" s="386"/>
      <c r="K49" s="386"/>
      <c r="L49" s="386"/>
      <c r="M49" s="386"/>
      <c r="N49" s="386"/>
      <c r="O49" s="387"/>
      <c r="P49" s="36"/>
    </row>
    <row r="50" spans="2:16" ht="14.4" thickBot="1">
      <c r="B50" s="25"/>
      <c r="C50" s="388"/>
      <c r="D50" s="389"/>
      <c r="E50" s="389"/>
      <c r="F50" s="389"/>
      <c r="G50" s="389"/>
      <c r="H50" s="389"/>
      <c r="I50" s="389"/>
      <c r="J50" s="389"/>
      <c r="K50" s="389"/>
      <c r="L50" s="389"/>
      <c r="M50" s="389"/>
      <c r="N50" s="389"/>
      <c r="O50" s="390"/>
      <c r="P50" s="36"/>
    </row>
    <row r="51" spans="2:16" ht="28.2">
      <c r="B51" s="25"/>
      <c r="C51" s="367" t="s">
        <v>73</v>
      </c>
      <c r="D51" s="368"/>
      <c r="E51" s="368"/>
      <c r="F51" s="368"/>
      <c r="G51" s="368"/>
      <c r="H51" s="368"/>
      <c r="I51" s="368"/>
      <c r="J51" s="82" t="s">
        <v>74</v>
      </c>
      <c r="K51" s="105" t="s">
        <v>75</v>
      </c>
      <c r="L51" s="106" t="s">
        <v>76</v>
      </c>
      <c r="M51" s="369" t="s">
        <v>61</v>
      </c>
      <c r="N51" s="370"/>
      <c r="O51" s="107" t="s">
        <v>62</v>
      </c>
      <c r="P51" s="40"/>
    </row>
    <row r="52" spans="2:16" ht="14.4">
      <c r="B52" s="25"/>
      <c r="C52" s="108"/>
      <c r="D52" s="109"/>
      <c r="E52" s="109"/>
      <c r="F52" s="109"/>
      <c r="G52" s="109"/>
      <c r="H52" s="109"/>
      <c r="I52" s="109"/>
      <c r="J52" s="110"/>
      <c r="K52" s="111"/>
      <c r="L52" s="112"/>
      <c r="M52" s="375"/>
      <c r="N52" s="376"/>
      <c r="O52" s="113"/>
      <c r="P52" s="41"/>
    </row>
    <row r="53" spans="2:16" ht="14.4">
      <c r="B53" s="25"/>
      <c r="C53" s="108"/>
      <c r="D53" s="109"/>
      <c r="E53" s="109"/>
      <c r="F53" s="109"/>
      <c r="G53" s="109"/>
      <c r="H53" s="109"/>
      <c r="I53" s="109"/>
      <c r="J53" s="110"/>
      <c r="K53" s="111"/>
      <c r="L53" s="112"/>
      <c r="M53" s="375"/>
      <c r="N53" s="376"/>
      <c r="O53" s="113"/>
      <c r="P53" s="41"/>
    </row>
    <row r="54" spans="2:16" ht="14.4">
      <c r="B54" s="25"/>
      <c r="C54" s="108"/>
      <c r="D54" s="109"/>
      <c r="E54" s="109"/>
      <c r="F54" s="109"/>
      <c r="G54" s="109"/>
      <c r="H54" s="109"/>
      <c r="I54" s="109"/>
      <c r="J54" s="110"/>
      <c r="K54" s="111"/>
      <c r="L54" s="112"/>
      <c r="M54" s="371"/>
      <c r="N54" s="372"/>
      <c r="O54" s="113"/>
      <c r="P54" s="41"/>
    </row>
    <row r="55" spans="2:16" ht="15" thickBot="1">
      <c r="B55" s="25"/>
      <c r="C55" s="363"/>
      <c r="D55" s="364"/>
      <c r="E55" s="364"/>
      <c r="F55" s="364"/>
      <c r="G55" s="364"/>
      <c r="H55" s="364"/>
      <c r="I55" s="364"/>
      <c r="J55" s="102"/>
      <c r="K55" s="103"/>
      <c r="L55" s="102"/>
      <c r="M55" s="365"/>
      <c r="N55" s="366"/>
      <c r="O55" s="104"/>
      <c r="P55" s="38"/>
    </row>
    <row r="56" spans="2:16" ht="15" thickBot="1">
      <c r="B56" s="25"/>
      <c r="C56" s="357" t="s">
        <v>63</v>
      </c>
      <c r="D56" s="358"/>
      <c r="E56" s="358"/>
      <c r="F56" s="358"/>
      <c r="G56" s="358"/>
      <c r="H56" s="358"/>
      <c r="I56" s="358"/>
      <c r="J56" s="358"/>
      <c r="K56" s="358"/>
      <c r="L56" s="358"/>
      <c r="M56" s="358"/>
      <c r="N56" s="359"/>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60" t="s">
        <v>77</v>
      </c>
      <c r="D58" s="361"/>
      <c r="E58" s="361"/>
      <c r="F58" s="361"/>
      <c r="G58" s="361"/>
      <c r="H58" s="361"/>
      <c r="I58" s="361"/>
      <c r="J58" s="361"/>
      <c r="K58" s="361"/>
      <c r="L58" s="361"/>
      <c r="M58" s="361"/>
      <c r="N58" s="362"/>
      <c r="O58" s="114"/>
      <c r="P58" s="42"/>
    </row>
    <row r="59" spans="2:16">
      <c r="B59" s="25"/>
      <c r="C59" s="382" t="s">
        <v>78</v>
      </c>
      <c r="D59" s="383"/>
      <c r="E59" s="383"/>
      <c r="F59" s="383"/>
      <c r="G59" s="383"/>
      <c r="H59" s="383"/>
      <c r="I59" s="383"/>
      <c r="J59" s="383"/>
      <c r="K59" s="383"/>
      <c r="L59" s="383"/>
      <c r="M59" s="383"/>
      <c r="N59" s="383"/>
      <c r="O59" s="384"/>
      <c r="P59" s="36"/>
    </row>
    <row r="60" spans="2:16">
      <c r="B60" s="25"/>
      <c r="C60" s="385"/>
      <c r="D60" s="386"/>
      <c r="E60" s="386"/>
      <c r="F60" s="386"/>
      <c r="G60" s="386"/>
      <c r="H60" s="386"/>
      <c r="I60" s="386"/>
      <c r="J60" s="386"/>
      <c r="K60" s="386"/>
      <c r="L60" s="386"/>
      <c r="M60" s="386"/>
      <c r="N60" s="386"/>
      <c r="O60" s="387"/>
      <c r="P60" s="36"/>
    </row>
    <row r="61" spans="2:16" ht="14.4" thickBot="1">
      <c r="B61" s="25"/>
      <c r="C61" s="388"/>
      <c r="D61" s="389"/>
      <c r="E61" s="389"/>
      <c r="F61" s="389"/>
      <c r="G61" s="389"/>
      <c r="H61" s="389"/>
      <c r="I61" s="389"/>
      <c r="J61" s="389"/>
      <c r="K61" s="389"/>
      <c r="L61" s="389"/>
      <c r="M61" s="389"/>
      <c r="N61" s="389"/>
      <c r="O61" s="390"/>
      <c r="P61" s="36"/>
    </row>
    <row r="62" spans="2:16" ht="14.4">
      <c r="B62" s="25"/>
      <c r="C62" s="367" t="s">
        <v>79</v>
      </c>
      <c r="D62" s="368"/>
      <c r="E62" s="368"/>
      <c r="F62" s="368"/>
      <c r="G62" s="368"/>
      <c r="H62" s="368"/>
      <c r="I62" s="368"/>
      <c r="J62" s="98"/>
      <c r="K62" s="115"/>
      <c r="L62" s="106" t="s">
        <v>80</v>
      </c>
      <c r="M62" s="369" t="s">
        <v>81</v>
      </c>
      <c r="N62" s="370"/>
      <c r="O62" s="107"/>
      <c r="P62" s="40"/>
    </row>
    <row r="63" spans="2:16" ht="14.4">
      <c r="B63" s="25"/>
      <c r="C63" s="351" t="s">
        <v>82</v>
      </c>
      <c r="D63" s="352"/>
      <c r="E63" s="352"/>
      <c r="F63" s="352"/>
      <c r="G63" s="352"/>
      <c r="H63" s="352"/>
      <c r="I63" s="352"/>
      <c r="J63" s="116"/>
      <c r="K63" s="117"/>
      <c r="L63" s="118"/>
      <c r="M63" s="353"/>
      <c r="N63" s="354"/>
      <c r="O63" s="119"/>
      <c r="P63" s="43"/>
    </row>
    <row r="64" spans="2:16" ht="14.4">
      <c r="B64" s="25"/>
      <c r="C64" s="86" t="s">
        <v>83</v>
      </c>
      <c r="D64" s="87"/>
      <c r="E64" s="87"/>
      <c r="F64" s="87"/>
      <c r="G64" s="87"/>
      <c r="H64" s="87"/>
      <c r="I64" s="87"/>
      <c r="J64" s="116"/>
      <c r="K64" s="117"/>
      <c r="L64" s="118"/>
      <c r="M64" s="353"/>
      <c r="N64" s="354"/>
      <c r="O64" s="119"/>
      <c r="P64" s="43"/>
    </row>
    <row r="65" spans="2:16" ht="15" thickBot="1">
      <c r="B65" s="25"/>
      <c r="C65" s="71" t="s">
        <v>84</v>
      </c>
      <c r="D65" s="72"/>
      <c r="E65" s="72"/>
      <c r="F65" s="72"/>
      <c r="G65" s="72"/>
      <c r="H65" s="72"/>
      <c r="I65" s="72"/>
      <c r="J65" s="120"/>
      <c r="K65" s="121"/>
      <c r="L65" s="118"/>
      <c r="M65" s="355"/>
      <c r="N65" s="356"/>
      <c r="O65" s="119"/>
      <c r="P65" s="43"/>
    </row>
    <row r="66" spans="2:16" ht="15" thickBot="1">
      <c r="B66" s="25"/>
      <c r="C66" s="357" t="s">
        <v>63</v>
      </c>
      <c r="D66" s="358"/>
      <c r="E66" s="358"/>
      <c r="F66" s="358"/>
      <c r="G66" s="358"/>
      <c r="H66" s="358"/>
      <c r="I66" s="358"/>
      <c r="J66" s="358"/>
      <c r="K66" s="358"/>
      <c r="L66" s="358"/>
      <c r="M66" s="358"/>
      <c r="N66" s="359"/>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60" t="s">
        <v>85</v>
      </c>
      <c r="D68" s="361"/>
      <c r="E68" s="361"/>
      <c r="F68" s="361"/>
      <c r="G68" s="361"/>
      <c r="H68" s="361"/>
      <c r="I68" s="361"/>
      <c r="J68" s="361"/>
      <c r="K68" s="361"/>
      <c r="L68" s="361"/>
      <c r="M68" s="361"/>
      <c r="N68" s="362"/>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86</v>
      </c>
      <c r="I72" s="124"/>
      <c r="J72" s="124"/>
      <c r="K72" s="124"/>
      <c r="L72" s="52"/>
      <c r="M72" s="52"/>
      <c r="N72" s="52"/>
      <c r="O72" s="78"/>
      <c r="P72" s="26"/>
    </row>
    <row r="73" spans="2:16" ht="14.4">
      <c r="B73" s="25"/>
      <c r="C73" s="77"/>
      <c r="D73" s="52"/>
      <c r="E73" s="52"/>
      <c r="F73" s="52"/>
      <c r="G73" s="52"/>
      <c r="H73" s="124" t="s">
        <v>87</v>
      </c>
      <c r="I73" s="52"/>
      <c r="J73" s="52"/>
      <c r="K73" s="52"/>
      <c r="L73" s="52"/>
      <c r="M73" s="52"/>
      <c r="N73" s="52"/>
      <c r="O73" s="78"/>
      <c r="P73" s="45"/>
    </row>
    <row r="74" spans="2:16" ht="14.4">
      <c r="B74" s="25"/>
      <c r="C74" s="77"/>
      <c r="D74" s="52"/>
      <c r="E74" s="52"/>
      <c r="F74" s="52"/>
      <c r="G74" s="52"/>
      <c r="H74" s="124" t="s">
        <v>88</v>
      </c>
      <c r="I74" s="52"/>
      <c r="J74" s="52"/>
      <c r="K74" s="52"/>
      <c r="L74" s="52"/>
      <c r="M74" s="52"/>
      <c r="N74" s="52"/>
      <c r="O74" s="78"/>
      <c r="P74" s="45"/>
    </row>
    <row r="75" spans="2:16" ht="14.4">
      <c r="B75" s="25"/>
      <c r="C75" s="62"/>
      <c r="D75" s="125"/>
      <c r="E75" s="125"/>
      <c r="F75" s="125"/>
      <c r="G75" s="125"/>
      <c r="H75" s="124" t="s">
        <v>89</v>
      </c>
      <c r="I75" s="125"/>
      <c r="J75" s="125"/>
      <c r="K75" s="125"/>
      <c r="L75" s="125"/>
      <c r="M75" s="125"/>
      <c r="N75" s="125"/>
      <c r="O75" s="126"/>
      <c r="P75" s="46"/>
    </row>
    <row r="76" spans="2:16" ht="14.4">
      <c r="B76" s="25"/>
      <c r="C76" s="77"/>
      <c r="D76" s="52"/>
      <c r="E76" s="52"/>
      <c r="F76" s="52"/>
      <c r="G76" s="52"/>
      <c r="H76" s="52" t="s">
        <v>90</v>
      </c>
      <c r="I76" s="52"/>
      <c r="J76" s="52"/>
      <c r="K76" s="52"/>
      <c r="L76" s="52"/>
      <c r="M76" s="52"/>
      <c r="N76" s="52"/>
      <c r="O76" s="78"/>
      <c r="P76" s="26"/>
    </row>
    <row r="77" spans="2:16" ht="14.4">
      <c r="B77" s="25"/>
      <c r="C77" s="127" t="s">
        <v>91</v>
      </c>
      <c r="D77" s="128"/>
      <c r="E77" s="128"/>
      <c r="F77" s="128"/>
      <c r="G77" s="128"/>
      <c r="H77" s="128"/>
      <c r="I77" s="128"/>
      <c r="J77" s="128"/>
      <c r="K77" s="128"/>
      <c r="L77" s="128"/>
      <c r="M77" s="128"/>
      <c r="N77" s="128"/>
      <c r="O77" s="129"/>
      <c r="P77" s="26"/>
    </row>
    <row r="78" spans="2:16" ht="14.4">
      <c r="B78" s="25"/>
      <c r="C78" s="348"/>
      <c r="D78" s="349"/>
      <c r="E78" s="349"/>
      <c r="F78" s="349"/>
      <c r="G78" s="349"/>
      <c r="H78" s="349"/>
      <c r="I78" s="349"/>
      <c r="J78" s="349"/>
      <c r="K78" s="349"/>
      <c r="L78" s="349"/>
      <c r="M78" s="349"/>
      <c r="N78" s="349"/>
      <c r="O78" s="350"/>
      <c r="P78" s="46"/>
    </row>
    <row r="79" spans="2:16" ht="14.4">
      <c r="B79" s="25"/>
      <c r="C79" s="348"/>
      <c r="D79" s="349"/>
      <c r="E79" s="349"/>
      <c r="F79" s="349"/>
      <c r="G79" s="349"/>
      <c r="H79" s="349"/>
      <c r="I79" s="349"/>
      <c r="J79" s="349"/>
      <c r="K79" s="349"/>
      <c r="L79" s="349"/>
      <c r="M79" s="349"/>
      <c r="N79" s="349"/>
      <c r="O79" s="350"/>
      <c r="P79" s="46"/>
    </row>
    <row r="80" spans="2:16" ht="14.4">
      <c r="B80" s="25"/>
      <c r="C80" s="62"/>
      <c r="D80" s="125"/>
      <c r="E80" s="125"/>
      <c r="F80" s="125"/>
      <c r="G80" s="125"/>
      <c r="H80" s="125"/>
      <c r="I80" s="125"/>
      <c r="J80" s="125"/>
      <c r="K80" s="125"/>
      <c r="L80" s="125"/>
      <c r="M80" s="125"/>
      <c r="N80" s="125"/>
      <c r="O80" s="126"/>
      <c r="P80" s="46"/>
    </row>
    <row r="81" spans="2:16" ht="14.4">
      <c r="B81" s="25"/>
      <c r="C81" s="130" t="s">
        <v>92</v>
      </c>
      <c r="D81" s="125"/>
      <c r="E81" s="125"/>
      <c r="F81" s="125"/>
      <c r="G81" s="125"/>
      <c r="H81" s="125"/>
      <c r="I81" s="125"/>
      <c r="J81" s="125"/>
      <c r="K81" s="125"/>
      <c r="L81" s="125"/>
      <c r="M81" s="125"/>
      <c r="N81" s="125"/>
      <c r="O81" s="126"/>
      <c r="P81" s="46"/>
    </row>
    <row r="82" spans="2:16" ht="12.75" customHeight="1">
      <c r="B82" s="25"/>
      <c r="C82" s="345" t="s">
        <v>93</v>
      </c>
      <c r="D82" s="346"/>
      <c r="E82" s="346"/>
      <c r="F82" s="346"/>
      <c r="G82" s="346"/>
      <c r="H82" s="346"/>
      <c r="I82" s="346"/>
      <c r="J82" s="346"/>
      <c r="K82" s="346"/>
      <c r="L82" s="346"/>
      <c r="M82" s="346"/>
      <c r="N82" s="346"/>
      <c r="O82" s="347"/>
      <c r="P82" s="47"/>
    </row>
    <row r="83" spans="2:16">
      <c r="B83" s="25"/>
      <c r="C83" s="345"/>
      <c r="D83" s="346"/>
      <c r="E83" s="346"/>
      <c r="F83" s="346"/>
      <c r="G83" s="346"/>
      <c r="H83" s="346"/>
      <c r="I83" s="346"/>
      <c r="J83" s="346"/>
      <c r="K83" s="346"/>
      <c r="L83" s="346"/>
      <c r="M83" s="346"/>
      <c r="N83" s="346"/>
      <c r="O83" s="347"/>
      <c r="P83" s="47"/>
    </row>
    <row r="84" spans="2:16" ht="12.9" customHeight="1">
      <c r="B84" s="25"/>
      <c r="C84" s="345" t="s">
        <v>94</v>
      </c>
      <c r="D84" s="346"/>
      <c r="E84" s="346"/>
      <c r="F84" s="346"/>
      <c r="G84" s="346"/>
      <c r="H84" s="346"/>
      <c r="I84" s="346"/>
      <c r="J84" s="346"/>
      <c r="K84" s="346"/>
      <c r="L84" s="346"/>
      <c r="M84" s="346"/>
      <c r="N84" s="346"/>
      <c r="O84" s="347"/>
      <c r="P84" s="47"/>
    </row>
    <row r="85" spans="2:16">
      <c r="B85" s="25"/>
      <c r="C85" s="345"/>
      <c r="D85" s="346"/>
      <c r="E85" s="346"/>
      <c r="F85" s="346"/>
      <c r="G85" s="346"/>
      <c r="H85" s="346"/>
      <c r="I85" s="346"/>
      <c r="J85" s="346"/>
      <c r="K85" s="346"/>
      <c r="L85" s="346"/>
      <c r="M85" s="346"/>
      <c r="N85" s="346"/>
      <c r="O85" s="347"/>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86</v>
      </c>
      <c r="I87" s="52"/>
      <c r="J87" s="52"/>
      <c r="K87" s="52"/>
      <c r="L87" s="52"/>
      <c r="M87" s="52"/>
      <c r="N87" s="52"/>
      <c r="O87" s="78"/>
      <c r="P87" s="26"/>
    </row>
    <row r="88" spans="2:16" ht="14.4">
      <c r="B88" s="25"/>
      <c r="C88" s="77"/>
      <c r="D88" s="52"/>
      <c r="E88" s="52"/>
      <c r="F88" s="52"/>
      <c r="G88" s="52"/>
      <c r="H88" s="52" t="s">
        <v>87</v>
      </c>
      <c r="I88" s="87"/>
      <c r="J88" s="87"/>
      <c r="K88" s="87"/>
      <c r="L88" s="52"/>
      <c r="M88" s="52"/>
      <c r="N88" s="52"/>
      <c r="O88" s="78"/>
      <c r="P88" s="26"/>
    </row>
    <row r="89" spans="2:16" ht="14.4">
      <c r="B89" s="25"/>
      <c r="C89" s="77"/>
      <c r="D89" s="52"/>
      <c r="E89" s="52"/>
      <c r="F89" s="52"/>
      <c r="G89" s="52"/>
      <c r="H89" s="52" t="s">
        <v>95</v>
      </c>
      <c r="I89" s="131"/>
      <c r="J89" s="131"/>
      <c r="K89" s="131"/>
      <c r="L89" s="52"/>
      <c r="M89" s="52"/>
      <c r="N89" s="52"/>
      <c r="O89" s="78"/>
      <c r="P89" s="26"/>
    </row>
    <row r="90" spans="2:16" ht="14.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37"/>
      <c r="L91" s="337"/>
      <c r="M91" s="337"/>
      <c r="N91" s="337"/>
      <c r="O91" s="338"/>
      <c r="P91" s="48"/>
    </row>
    <row r="92" spans="2:16" ht="18.75" customHeight="1" thickBot="1">
      <c r="B92" s="25"/>
      <c r="C92" s="341"/>
      <c r="D92" s="342"/>
      <c r="E92" s="342"/>
      <c r="F92" s="103"/>
      <c r="G92" s="103"/>
      <c r="H92" s="103"/>
      <c r="I92" s="103"/>
      <c r="J92" s="103"/>
      <c r="K92" s="339"/>
      <c r="L92" s="339"/>
      <c r="M92" s="339"/>
      <c r="N92" s="339"/>
      <c r="O92" s="340"/>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60F8C-DCA6-40BD-B912-2933DE9D131B}">
  <dimension ref="A1"/>
  <sheetViews>
    <sheetView workbookViewId="0"/>
  </sheetViews>
  <sheetFormatPr baseColWidth="10" defaultRowHeight="13.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1</vt:lpstr>
      <vt:lpstr>PROPUESTA ECONOMICA(Entidad)</vt:lpstr>
      <vt:lpstr>ju</vt:lpstr>
      <vt:lpstr>PRESUPUESTO OFICIAL (Proponente</vt:lpstr>
      <vt:lpstr>INDICAR CÓDIGO DEL ITEM DE PAGO</vt:lpstr>
      <vt:lpstr>Hoja1</vt:lpstr>
      <vt:lpstr>_GoBack</vt:lpstr>
      <vt:lpstr>'1'!Área_de_impresión</vt:lpstr>
      <vt:lpstr>'INDICAR CÓDIGO DEL ITEM DE PAGO'!Área_de_impresión</vt:lpstr>
      <vt:lpstr>ju!Área_de_impresión</vt:lpstr>
      <vt:lpstr>'PRESUPUESTO OFICIAL (Proponente'!Área_de_impresión</vt:lpstr>
      <vt:lpstr>'PROPUESTA ECONOMICA(Entidad)'!Área_de_impresión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 Sebastian Gutierrez Riveros</cp:lastModifiedBy>
  <cp:revision/>
  <cp:lastPrinted>2026-07-15T22:45:19Z</cp:lastPrinted>
  <dcterms:created xsi:type="dcterms:W3CDTF">2006-06-27T16:47:25Z</dcterms:created>
  <dcterms:modified xsi:type="dcterms:W3CDTF">2026-07-16T21:00:12Z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