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rabajos\Trabajo\ICCU\2026\198-2026\Obras\Guacheta - Capellania\Docs previos v2\"/>
    </mc:Choice>
  </mc:AlternateContent>
  <xr:revisionPtr revIDLastSave="0" documentId="13_ncr:1_{DDEAF474-3009-48B7-9E61-2B08392F4E14}" xr6:coauthVersionLast="47" xr6:coauthVersionMax="47" xr10:uidLastSave="{00000000-0000-0000-0000-000000000000}"/>
  <bookViews>
    <workbookView xWindow="10455" yWindow="3240" windowWidth="17280" windowHeight="8880" xr2:uid="{C9A5C1DB-DDB1-4084-9C5F-1081240717DC}"/>
  </bookViews>
  <sheets>
    <sheet name="Analisis numerico" sheetId="1" r:id="rId1"/>
    <sheet name="Busqueda" sheetId="6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PU221">#REF!</definedName>
    <definedName name="__________________i1">#REF!</definedName>
    <definedName name="__________________PJ50">#REF!</definedName>
    <definedName name="__________________pj51">#REF!</definedName>
    <definedName name="_________________APU221">#REF!</definedName>
    <definedName name="_________________i1">#REF!</definedName>
    <definedName name="_________________PJ50">#REF!</definedName>
    <definedName name="_________________pj51">#REF!</definedName>
    <definedName name="________________APU465">#REF!</definedName>
    <definedName name="________________i1">#REF!</definedName>
    <definedName name="_______________AFC1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oa55">#REF!</definedName>
    <definedName name="_______________PJ50">#REF!</definedName>
    <definedName name="_______________pj51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oa55">#REF!</definedName>
    <definedName name="______________PJ50">#REF!</definedName>
    <definedName name="______________pj51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oa55">#REF!</definedName>
    <definedName name="_____________PJ50">#REF!</definedName>
    <definedName name="_____________pj51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i1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cc4">#REF!</definedName>
    <definedName name="_________acc6">#REF!</definedName>
    <definedName name="_________acc8">#REF!</definedName>
    <definedName name="_________AFC1">#REF!</definedName>
    <definedName name="_________AFC3">#REF!</definedName>
    <definedName name="_________AFC5">#REF!</definedName>
    <definedName name="_________ALL2">#REF!</definedName>
    <definedName name="_________all3">#REF!</definedName>
    <definedName name="_________ALL4">#REF!</definedName>
    <definedName name="_________APU221">#REF!</definedName>
    <definedName name="_________APU465">#REF!</definedName>
    <definedName name="_________AWG1">#REF!</definedName>
    <definedName name="_________AWG12">#REF!</definedName>
    <definedName name="_________AWG14">#REF!</definedName>
    <definedName name="_________AWG2">#REF!</definedName>
    <definedName name="_________awg4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AN90">#REF!</definedName>
    <definedName name="_________CAN90375">#REF!</definedName>
    <definedName name="_________CAN90525">#REF!</definedName>
    <definedName name="_________CAN90600">#REF!</definedName>
    <definedName name="_________CAN90750">#REF!</definedName>
    <definedName name="_________geo4000">#REF!</definedName>
    <definedName name="_________i1">#REF!</definedName>
    <definedName name="_________INT2">#REF!</definedName>
    <definedName name="_________key2" hidden="1">#REF!</definedName>
    <definedName name="_________MA2">#REF!</definedName>
    <definedName name="_________mdc1">#REF!</definedName>
    <definedName name="_________mdc2">#REF!</definedName>
    <definedName name="_________MQ2">#REF!</definedName>
    <definedName name="_________MQ5">#REF!</definedName>
    <definedName name="_________oa55">#REF!</definedName>
    <definedName name="_________ORI886">#REF!</definedName>
    <definedName name="_________PAG23018">#REF!</definedName>
    <definedName name="_________PJ50">#REF!</definedName>
    <definedName name="_________pj51">#REF!</definedName>
    <definedName name="_________psi2000">#REF!</definedName>
    <definedName name="_________psi2500">#REF!</definedName>
    <definedName name="_________psi3000">#REF!</definedName>
    <definedName name="_________psi350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n4">#REF!</definedName>
    <definedName name="_________TN6">#REF!</definedName>
    <definedName name="_________TUB3">#REF!</definedName>
    <definedName name="_________TUB4">#REF!</definedName>
    <definedName name="________acc4">#REF!</definedName>
    <definedName name="________acc6">#REF!</definedName>
    <definedName name="________acc8">#REF!</definedName>
    <definedName name="________AFC1">#REF!</definedName>
    <definedName name="________AFC3">#REF!</definedName>
    <definedName name="________AFC5">#REF!</definedName>
    <definedName name="________ALL2">#REF!</definedName>
    <definedName name="________all3">#REF!</definedName>
    <definedName name="________ALL4">#REF!</definedName>
    <definedName name="________APU221">#REF!</definedName>
    <definedName name="________APU465">#REF!</definedName>
    <definedName name="________AWG1">#REF!</definedName>
    <definedName name="________AWG12">#REF!</definedName>
    <definedName name="________AWG14">#REF!</definedName>
    <definedName name="________AWG2">#REF!</definedName>
    <definedName name="________awg4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AN90">#REF!</definedName>
    <definedName name="________CAN90375">#REF!</definedName>
    <definedName name="________CAN90525">#REF!</definedName>
    <definedName name="________CAN90600">#REF!</definedName>
    <definedName name="________CAN90750">#REF!</definedName>
    <definedName name="________geo4000">#REF!</definedName>
    <definedName name="________i1">#REF!</definedName>
    <definedName name="________INT2">#REF!</definedName>
    <definedName name="________key2" hidden="1">#REF!</definedName>
    <definedName name="________key3" hidden="1">#REF!</definedName>
    <definedName name="________MA2">#REF!</definedName>
    <definedName name="________mdc1">#REF!</definedName>
    <definedName name="________mdc2">#REF!</definedName>
    <definedName name="________MQ2">#REF!</definedName>
    <definedName name="________MQ5">#REF!</definedName>
    <definedName name="________oa55">#REF!</definedName>
    <definedName name="________ORI886">#REF!</definedName>
    <definedName name="________PAG23018">#REF!</definedName>
    <definedName name="________PJ50">#REF!</definedName>
    <definedName name="________pj51">#REF!</definedName>
    <definedName name="________psi2000">#REF!</definedName>
    <definedName name="________psi2500">#REF!</definedName>
    <definedName name="________psi3000">#REF!</definedName>
    <definedName name="________psi350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tn4">#REF!</definedName>
    <definedName name="________TN6">#REF!</definedName>
    <definedName name="________TUB3">#REF!</definedName>
    <definedName name="________TUB4">#REF!</definedName>
    <definedName name="________tub91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ub91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cc4">#REF!</definedName>
    <definedName name="______acc6">#REF!</definedName>
    <definedName name="______acc8">#REF!</definedName>
    <definedName name="______AFC1">#REF!</definedName>
    <definedName name="______AFC3">#REF!</definedName>
    <definedName name="______AFC5">#REF!</definedName>
    <definedName name="______ALL2">#REF!</definedName>
    <definedName name="______all3">#REF!</definedName>
    <definedName name="______ALL4">#REF!</definedName>
    <definedName name="______APU221">#REF!</definedName>
    <definedName name="______APU465">#REF!</definedName>
    <definedName name="______AWG1">#REF!</definedName>
    <definedName name="______AWG12">#REF!</definedName>
    <definedName name="______AWG14">#REF!</definedName>
    <definedName name="______AWG2">#REF!</definedName>
    <definedName name="______awg4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AN90">#REF!</definedName>
    <definedName name="______CAN90375">#REF!</definedName>
    <definedName name="______CAN90525">#REF!</definedName>
    <definedName name="______CAN90600">#REF!</definedName>
    <definedName name="______CAN90750">#REF!</definedName>
    <definedName name="______COD1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eo4000">#REF!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NT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dc1">#REF!</definedName>
    <definedName name="______mdc2">#REF!</definedName>
    <definedName name="______MQ2">#REF!</definedName>
    <definedName name="______MQ5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I886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2301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si2000">#REF!</definedName>
    <definedName name="______psi2500">#REF!</definedName>
    <definedName name="______psi3000">#REF!</definedName>
    <definedName name="______psi350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n4">#REF!</definedName>
    <definedName name="______TN6">#REF!</definedName>
    <definedName name="______TUB3">#REF!</definedName>
    <definedName name="______TUB4">#REF!</definedName>
    <definedName name="______tub91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cc4">#REF!</definedName>
    <definedName name="_____acc6">#REF!</definedName>
    <definedName name="_____acc8">#REF!</definedName>
    <definedName name="_____AFC1">#REF!</definedName>
    <definedName name="_____AFC3">#REF!</definedName>
    <definedName name="_____AFC5">#REF!</definedName>
    <definedName name="_____ALL2">#REF!</definedName>
    <definedName name="_____all3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AWG1">#REF!</definedName>
    <definedName name="_____AWG12">#REF!</definedName>
    <definedName name="_____AWG14">#REF!</definedName>
    <definedName name="_____AWG2">#REF!</definedName>
    <definedName name="_____awg4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90">#REF!</definedName>
    <definedName name="_____CAN90375">#REF!</definedName>
    <definedName name="_____CAN90525">#REF!</definedName>
    <definedName name="_____CAN90600">#REF!</definedName>
    <definedName name="_____CAN90750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eo4000">#REF!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T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dc1">#REF!</definedName>
    <definedName name="_____mdc2">#REF!</definedName>
    <definedName name="_____MQ2">#REF!</definedName>
    <definedName name="_____MQ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I886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2301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si2000">#REF!</definedName>
    <definedName name="_____psi2500">#REF!</definedName>
    <definedName name="_____psi3000">#REF!</definedName>
    <definedName name="_____psi350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n4">#REF!</definedName>
    <definedName name="_____TN6">#REF!</definedName>
    <definedName name="_____TUB3">#REF!</definedName>
    <definedName name="_____TUB4">#REF!</definedName>
    <definedName name="_____tub91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cc4">#REF!</definedName>
    <definedName name="____acc6">#REF!</definedName>
    <definedName name="____acc8">#REF!</definedName>
    <definedName name="____AFC1">#REF!</definedName>
    <definedName name="____AFC3">#REF!</definedName>
    <definedName name="____AFC5">#REF!</definedName>
    <definedName name="____ALL2">#REF!</definedName>
    <definedName name="____all3">#REF!</definedName>
    <definedName name="____ALL4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AWG1">#REF!</definedName>
    <definedName name="____AWG12">#REF!</definedName>
    <definedName name="____AWG14">#REF!</definedName>
    <definedName name="____AWG2">#REF!</definedName>
    <definedName name="____awg4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N90">#REF!</definedName>
    <definedName name="____CAN90375">#REF!</definedName>
    <definedName name="____CAN90525">#REF!</definedName>
    <definedName name="____CAN90600">#REF!</definedName>
    <definedName name="____CAN90750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eo4000">#REF!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T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dc1">#REF!</definedName>
    <definedName name="____mdc2">#REF!</definedName>
    <definedName name="____MQ2">#REF!</definedName>
    <definedName name="____MQ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I886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2301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si2000">#REF!</definedName>
    <definedName name="____psi2500">#REF!</definedName>
    <definedName name="____psi3000">#REF!</definedName>
    <definedName name="____psi350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n4">#REF!</definedName>
    <definedName name="____TN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UB3">#REF!</definedName>
    <definedName name="____TUB4">#REF!</definedName>
    <definedName name="____tub91">#REF!</definedName>
    <definedName name="____TYW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c4">#REF!</definedName>
    <definedName name="___acc6">#REF!</definedName>
    <definedName name="___acc8">#REF!</definedName>
    <definedName name="___AFC1">#REF!</definedName>
    <definedName name="___AFC3">#REF!</definedName>
    <definedName name="___AFC5">#REF!</definedName>
    <definedName name="___ALL2">#REF!</definedName>
    <definedName name="___all3">#REF!</definedName>
    <definedName name="___ALL4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AWG1">#REF!</definedName>
    <definedName name="___AWG12">#REF!</definedName>
    <definedName name="___AWG14">#REF!</definedName>
    <definedName name="___AWG2">#REF!</definedName>
    <definedName name="___awg4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90">#REF!</definedName>
    <definedName name="___CAN90375">#REF!</definedName>
    <definedName name="___CAN90525">#REF!</definedName>
    <definedName name="___CAN90600">#REF!</definedName>
    <definedName name="___CAN9075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NE16" hidden="1">{#N/A,#N/A,FALSE,"Hoja1";#N/A,#N/A,FALSE,"Hoja2"}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eo4000">#REF!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NT2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1">#REF!</definedName>
    <definedName name="___mdc2">#REF!</definedName>
    <definedName name="___mov1" hidden="1">{#N/A,#N/A,FALSE,"Hoja1";#N/A,#N/A,FALSE,"Hoja2"}</definedName>
    <definedName name="___MQ2">#REF!</definedName>
    <definedName name="___MQ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RI886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2301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si2000">#REF!</definedName>
    <definedName name="___psi2500">#REF!</definedName>
    <definedName name="___psi3000">#REF!</definedName>
    <definedName name="___psi350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n4">#REF!</definedName>
    <definedName name="___TN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UB3">#REF!</definedName>
    <definedName name="___TUB4">#REF!</definedName>
    <definedName name="___tub91">#REF!</definedName>
    <definedName name="___TYW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Excel_BuiltIn_Print_Area_2_1_1">#REF!</definedName>
    <definedName name="__3Excel_BuiltIn_Print_Area_1_1">#REF!</definedName>
    <definedName name="__6Excel_BuiltIn_Print_Area_1_1_1">#REF!</definedName>
    <definedName name="__9Excel_BuiltIn_Print_Area_2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FC1">#REF!</definedName>
    <definedName name="__AFC3">#REF!</definedName>
    <definedName name="__AFC5">#REF!</definedName>
    <definedName name="__aiu2">#REF!</definedName>
    <definedName name="__ALL2">#REF!</definedName>
    <definedName name="__all3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16" hidden="1">{#N/A,#N/A,FALSE,"Hoja1";#N/A,#N/A,FALSE,"Hoja2"}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eo4000">#REF!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NT2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1">#REF!</definedName>
    <definedName name="__mdc2">#REF!</definedName>
    <definedName name="__mes1">#REF!</definedName>
    <definedName name="__Mes2">#REF!</definedName>
    <definedName name="__Mes3">#REF!</definedName>
    <definedName name="__mov1" hidden="1">{#N/A,#N/A,FALSE,"Hoja1";#N/A,#N/A,FALSE,"Hoja2"}</definedName>
    <definedName name="__MQ2">#REF!</definedName>
    <definedName name="__MQ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RI886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23018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si2000">#REF!</definedName>
    <definedName name="__psi2500">#REF!</definedName>
    <definedName name="__psi3000">#REF!</definedName>
    <definedName name="__psi350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n4">#REF!</definedName>
    <definedName name="__TN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3">#REF!</definedName>
    <definedName name="__TUB4">#REF!</definedName>
    <definedName name="__tub91">#REF!</definedName>
    <definedName name="__TYW6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Excel_BuiltIn_Print_Area_1_1">#REF!</definedName>
    <definedName name="_1_25">#REF!</definedName>
    <definedName name="_10_PR64_500_–_PR_69_541.49">#REF!</definedName>
    <definedName name="_10Excel_BuiltIn_Print_Area_4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Excel_BuiltIn_Print_Area_2_1_1">#REF!</definedName>
    <definedName name="_12Excel_BuiltIn_Print_Area_4_1_1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Excel_BuiltIn_Print_Area_1_1">#REF!</definedName>
    <definedName name="_14Excel_BuiltIn_Print_Area_4_1">#REF!</definedName>
    <definedName name="_14Excel_BuiltIn_Print_Area_5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5Excel_BuiltIn_Print_Area_4_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6Excel_BuiltIn_Print_Area_4_1_1">#REF!</definedName>
    <definedName name="_16Excel_BuiltIn_Print_Area_5_1_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8Excel_BuiltIn_Print_Area_4_1_1">#REF!</definedName>
    <definedName name="_18Excel_BuiltIn_Print_Area_5_1">#REF!</definedName>
    <definedName name="_18Sin_nombre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Sin_nombre">#REF!</definedName>
    <definedName name="_2__123Graph_BCart_Utilidad" hidden="1">#REF!</definedName>
    <definedName name="_2__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1Excel_BuiltIn_Print_Area_5_1">#REF!</definedName>
    <definedName name="_21Excel_BuiltIn_Print_Area_5_1_1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Excel_BuiltIn_Print_Area_2_1">#REF!</definedName>
    <definedName name="_24Excel_BuiltIn_Print_Area_5_1_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Sin_nombre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Sin_nombre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9Excel_BuiltIn_Print_Area_2_1_1">#REF!</definedName>
    <definedName name="_2Excel_BuiltIn_Print_Area_1_1">#REF!</definedName>
    <definedName name="_2Sin_nombre">#REF!</definedName>
    <definedName name="_3" hidden="1">#REF!</definedName>
    <definedName name="_3__123Graph_CCart_Utilidad" hidden="1">#REF!</definedName>
    <definedName name="_3__Excel_BuiltIn_Print_Area_2_1">#REF!</definedName>
    <definedName name="_33Excel_BuiltIn_Print_Area_4_1">#REF!</definedName>
    <definedName name="_37Excel_BuiltIn_Print_Area_4_1_1">#REF!</definedName>
    <definedName name="_3ane_o10">#REF!</definedName>
    <definedName name="_3Excel_BuiltIn_Print_Area_1_1">#REF!</definedName>
    <definedName name="_4">#REF!</definedName>
    <definedName name="_4__123Graph_LBL_ACart_Utilidad" hidden="1">#REF!</definedName>
    <definedName name="_4__Excel_BuiltIn_Print_Area_2_1_1">#REF!</definedName>
    <definedName name="_41Excel_BuiltIn_Print_Area_5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6Excel_BuiltIn_Print_Area_5_1_1">#REF!</definedName>
    <definedName name="_4Excel_BuiltIn_Print_Area_1_1_1">#REF!</definedName>
    <definedName name="_5__123Graph_LBL_BCart_Utilidad" hidden="1">#REF!</definedName>
    <definedName name="_5__Excel_BuiltIn_Print_Area_4_1">#REF!</definedName>
    <definedName name="_53Sin_nombre">#REF!</definedName>
    <definedName name="_6__123Graph_LBL_CCart_Utilidad" hidden="1">#REF!</definedName>
    <definedName name="_6__Excel_BuiltIn_Print_Area_4_1_1">#REF!</definedName>
    <definedName name="_6Excel_BuiltIn_Print_Area_1_1_1">#REF!</definedName>
    <definedName name="_6Excel_BuiltIn_Print_Area_2_1">#REF!</definedName>
    <definedName name="_7__123Graph_XCart_Utilidad" hidden="1">#REF!</definedName>
    <definedName name="_7__Excel_BuiltIn_Print_Area_5_1">#REF!</definedName>
    <definedName name="_8__Excel_BuiltIn_Print_Area_5_1_1">#REF!</definedName>
    <definedName name="_8Acti_osdeobra">#REF!</definedName>
    <definedName name="_8Excel_BuiltIn_Print_Area_2_1_1">#REF!</definedName>
    <definedName name="_9__Sin_nombre">#REF!</definedName>
    <definedName name="_911A">#REF!</definedName>
    <definedName name="_912A">#REF!</definedName>
    <definedName name="_921A">#REF!</definedName>
    <definedName name="_922A">#REF!</definedName>
    <definedName name="_9Excel_BuiltIn_Print_Area_2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cc4">#REF!</definedName>
    <definedName name="_acc6">#REF!</definedName>
    <definedName name="_acc8">#REF!</definedName>
    <definedName name="_AFC1">#REF!</definedName>
    <definedName name="_AFC3">#REF!</definedName>
    <definedName name="_AFC5">#REF!</definedName>
    <definedName name="_AFI10">#REF!</definedName>
    <definedName name="_aiu2">#REF!</definedName>
    <definedName name="_ALL2">#REF!</definedName>
    <definedName name="_all3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EC5">#REF!,#REF!</definedName>
    <definedName name="_Fill" hidden="1">#REF!</definedName>
    <definedName name="_xlnm._FilterDatabase" localSheetId="0" hidden="1">'Analisis numerico'!$H$12:$H$29</definedName>
    <definedName name="_xlnm._FilterDatabase" hidden="1">#REF!</definedName>
    <definedName name="_FS01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2">#REF!</definedName>
    <definedName name="_inf1">#REF!</definedName>
    <definedName name="_INT2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es1">#REF!</definedName>
    <definedName name="_Mes2">#REF!</definedName>
    <definedName name="_Mes3">#REF!</definedName>
    <definedName name="_MOD1">#REF!</definedName>
    <definedName name="_mov1" hidden="1">{#N/A,#N/A,FALSE,"Hoja1";#N/A,#N/A,FALSE,"Hoja2"}</definedName>
    <definedName name="_MQ2">#REF!</definedName>
    <definedName name="_MQ5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ORI886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23018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si2000">#REF!</definedName>
    <definedName name="_psi2500">#REF!</definedName>
    <definedName name="_psi3000">#REF!</definedName>
    <definedName name="_psi3500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ort1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FT">#REF!</definedName>
    <definedName name="_tn4">#REF!</definedName>
    <definedName name="_TN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3">#REF!</definedName>
    <definedName name="_TUB4">#REF!</definedName>
    <definedName name="_tub91">#REF!</definedName>
    <definedName name="_TYW6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c.4">#REF!</definedName>
    <definedName name="A.I.U">#REF!</definedName>
    <definedName name="A.N.2">#REF!</definedName>
    <definedName name="A.N.3">#REF!</definedName>
    <definedName name="A.N.4">#REF!</definedName>
    <definedName name="A.N.6">#REF!</definedName>
    <definedName name="A_1">#REF!</definedName>
    <definedName name="a_facturar">#REF!</definedName>
    <definedName name="A_impresión_IM">#REF!</definedName>
    <definedName name="A_IMPRESIÚ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REA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ARCO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sc">#N/A</definedName>
    <definedName name="absc_">#REF!</definedName>
    <definedName name="absc_1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cessDatabase" hidden="1">"C:\C-314\VOLUMENES\volfin4.mdb"</definedName>
    <definedName name="ace">#REF!</definedName>
    <definedName name="Acefy4200">#REF!</definedName>
    <definedName name="ACEITES">#REF!,#REF!,#REF!,#REF!,#REF!</definedName>
    <definedName name="Acero">#REF!</definedName>
    <definedName name="Acero_corrugado">#REF!</definedName>
    <definedName name="ACERO2">#REF!</definedName>
    <definedName name="acerorefuerzo">#REF!</definedName>
    <definedName name="Acopla_sanitario_grival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9">#REF!</definedName>
    <definedName name="ACTAAJUSTE3" hidden="1">{"via1",#N/A,TRUE,"general";"via2",#N/A,TRUE,"general";"via3",#N/A,TRUE,"general"}</definedName>
    <definedName name="actas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aptador_pvc">#REF!</definedName>
    <definedName name="adasd">#REF!</definedName>
    <definedName name="Adecueinstalacion">#REF!</definedName>
    <definedName name="Adei2">#REF!</definedName>
    <definedName name="ADFGSDB" hidden="1">{"via1",#N/A,TRUE,"general";"via2",#N/A,TRUE,"general";"via3",#N/A,TRUE,"general"}</definedName>
    <definedName name="ADI">#REF!</definedName>
    <definedName name="aditivo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hidden="1">{"via1",#N/A,TRUE,"general";"via2",#N/A,TRUE,"general";"via3",#N/A,TRUE,"general"}</definedName>
    <definedName name="Agregado_Grueso">#REF!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RE">#REF!</definedName>
    <definedName name="Aire_Acondicionado_Inverter_12000_btu">#REF!</definedName>
    <definedName name="Aire_Acondicionado_Inverter_9000_btu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#REF!</definedName>
    <definedName name="AJUSTES4B" hidden="1">#REF!</definedName>
    <definedName name="ala">#REF!</definedName>
    <definedName name="alam">#REF!</definedName>
    <definedName name="alambre">#REF!</definedName>
    <definedName name="Alambre_de_pua_calibre_14">#REF!</definedName>
    <definedName name="Alambre_negro">#REF!</definedName>
    <definedName name="alambredepua">#REF!</definedName>
    <definedName name="alambrenegro">#REF!</definedName>
    <definedName name="alc">#REF!</definedName>
    <definedName name="ALCANCE">'Analisis numerico'!#REF!</definedName>
    <definedName name="AlcanceProyecto">#REF!</definedName>
    <definedName name="alcantarillas">#REF!</definedName>
    <definedName name="ALCANTARILLASS7">#REF!</definedName>
    <definedName name="alejo">#REF!</definedName>
    <definedName name="alfajor">#REF!</definedName>
    <definedName name="ALFONSO">#REF!</definedName>
    <definedName name="ALM">#REF!</definedName>
    <definedName name="alquiler">#REF!</definedName>
    <definedName name="ALTO">#REF!</definedName>
    <definedName name="Ambien" hidden="1">#REF!</definedName>
    <definedName name="amortiguador">#REF!</definedName>
    <definedName name="Amount">#REF!</definedName>
    <definedName name="analequipo">#REF!</definedName>
    <definedName name="ANCLAJE">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2x8">#REF!</definedName>
    <definedName name="ang3.4x8">#REF!</definedName>
    <definedName name="angulo_6_metros_3__16_x_2_pulgadas_g___50">#REF!</definedName>
    <definedName name="Angulo_de_platina__1_x1_x1_8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rosivo">#REF!</definedName>
    <definedName name="ANTIROJ">#REF!</definedName>
    <definedName name="ANTONIA">#N/A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.Sanitarios">#REF!</definedName>
    <definedName name="APELLIDOS">#REF!</definedName>
    <definedName name="API">#REF!</definedName>
    <definedName name="APLICA">#REF!</definedName>
    <definedName name="APPROVER">#REF!</definedName>
    <definedName name="APU">#REF!</definedName>
    <definedName name="APU_directos">#REF!</definedName>
    <definedName name="APU221.1">#REF!</definedName>
    <definedName name="APU221.2">#REF!</definedName>
    <definedName name="apua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_xlnm.Extract">#REF!</definedName>
    <definedName name="_xlnm.Print_Area" localSheetId="0">'Analisis numerico'!$A$1:$AH$41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R">#REF!</definedName>
    <definedName name="arg1.2">#REF!</definedName>
    <definedName name="armuve">#REF!</definedName>
    <definedName name="ARP">#REF!</definedName>
    <definedName name="Arrendamientos">#REF!</definedName>
    <definedName name="ARS">#REF!</definedName>
    <definedName name="ARTURO">#REF!</definedName>
    <definedName name="as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dfñk">#REF!</definedName>
    <definedName name="Aseguracalidad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B">#REF!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_Programado">#REF!</definedName>
    <definedName name="Avance_total">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d">#REF!</definedName>
    <definedName name="bandera">#REF!</definedName>
    <definedName name="Base">#REF!</definedName>
    <definedName name="Base_datos_IM">#REF!</definedName>
    <definedName name="base_datos_t45">#REF!</definedName>
    <definedName name="base_VaR">#REF!</definedName>
    <definedName name="base1">#REF!</definedName>
    <definedName name="BASE1000">#REF!</definedName>
    <definedName name="base2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ranular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APU">#REF!</definedName>
    <definedName name="BD_EQUIPO">#REF!</definedName>
    <definedName name="BD_MANODEOBRA">#REF!</definedName>
    <definedName name="BD_MATERIALES">#REF!</definedName>
    <definedName name="BD_TRANSPORTES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">#REF!</definedName>
    <definedName name="BGFBFH" hidden="1">{"via1",#N/A,TRUE,"general";"via2",#N/A,TRUE,"general";"via3",#N/A,TRUE,"general"}</definedName>
    <definedName name="BGFBG">#REF!</definedName>
    <definedName name="bgh">#REF!</definedName>
    <definedName name="BGN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m">#REF!</definedName>
    <definedName name="bobcat">#REF!</definedName>
    <definedName name="bombaconcreto">#REF!</definedName>
    <definedName name="Bombas">#REF!</definedName>
    <definedName name="BON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otadero">#REF!</definedName>
    <definedName name="box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#REF!</definedName>
    <definedName name="buld">#REF!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X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ARQ">#REF!</definedName>
    <definedName name="Cable__10">#REF!</definedName>
    <definedName name="Cable__12">#REF!</definedName>
    <definedName name="Cable__14">#REF!</definedName>
    <definedName name="Cableado">#REF!</definedName>
    <definedName name="CABLETEL">#REF!</definedName>
    <definedName name="cabt">#REF!</definedName>
    <definedName name="cad">#REF!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GAL">#REF!</definedName>
    <definedName name="cajoct">#REF!</definedName>
    <definedName name="CAJTACO">#REF!</definedName>
    <definedName name="CALEND">#REF!</definedName>
    <definedName name="CALENDARIO">#REF!</definedName>
    <definedName name="CALENDARIO1">#REF!</definedName>
    <definedName name="Caliche">#REF!</definedName>
    <definedName name="CALN">#REF!</definedName>
    <definedName name="camioneta">#REF!</definedName>
    <definedName name="camisapilotes">#REF!</definedName>
    <definedName name="CAMPO">#REF!</definedName>
    <definedName name="cancha">#REF!</definedName>
    <definedName name="CANDADO">#REF!</definedName>
    <definedName name="cang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">#REF!</definedName>
    <definedName name="capt">#REF!</definedName>
    <definedName name="CapTecnica1">#REF!</definedName>
    <definedName name="CapTecnica2">#REF!</definedName>
    <definedName name="CARBURO">#REF!</definedName>
    <definedName name="carg">#REF!</definedName>
    <definedName name="CARGA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l1">#REF!</definedName>
    <definedName name="Carp.Aluminio">#REF!</definedName>
    <definedName name="Carp.Metalica">#REF!</definedName>
    <definedName name="CARRETERA">#REF!</definedName>
    <definedName name="CARRETERAS">#REF!</definedName>
    <definedName name="CARRO">#REF!</definedName>
    <definedName name="carroirrigador">#REF!</definedName>
    <definedName name="carrotanque">#REF!</definedName>
    <definedName name="cas">#REF!</definedName>
    <definedName name="Catalogo_Cargos_Metro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>#REF!</definedName>
    <definedName name="CCT">#REF!</definedName>
    <definedName name="ccto210">#REF!</definedName>
    <definedName name="CCXC2">#REF!</definedName>
    <definedName name="ccxc3">#REF!</definedName>
    <definedName name="ccxc4">#REF!</definedName>
    <definedName name="cd">#REF!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O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m">#REF!</definedName>
    <definedName name="CEMBLANC">#REF!</definedName>
    <definedName name="CEMENTO">#REF!</definedName>
    <definedName name="Cemento_Blanco">#REF!</definedName>
    <definedName name="cementoasfaltico">#REF!</definedName>
    <definedName name="CEMGRIS">#REF!</definedName>
    <definedName name="Cera_para_pisos">#REF!</definedName>
    <definedName name="Cerrajeria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_PUNTILLA_ANCLAJES">#REF!</definedName>
    <definedName name="ChequeoCantidades">#REF!</definedName>
    <definedName name="CHK_PU">#REF!</definedName>
    <definedName name="CHP">#REF!</definedName>
    <definedName name="ci">#REF!</definedName>
    <definedName name="cid">#REF!</definedName>
    <definedName name="Cierrapuerta_hidraulico_ajustable_hasta_80_kilos">#REF!</definedName>
    <definedName name="CIERRELIC">#REF!</definedName>
    <definedName name="CINTA_MALLA_ADHESIVA_X_90M">#REF!</definedName>
    <definedName name="CIRCUITOS">#REF!</definedName>
    <definedName name="CISNEROS">#REF!</definedName>
    <definedName name="Ciudade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s_costos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DOS">#REF!</definedName>
    <definedName name="Codos_PVC_3">#REF!</definedName>
    <definedName name="CODSEC">#REF!</definedName>
    <definedName name="cogvsiruj">#REF!</definedName>
    <definedName name="COLON">#REF!</definedName>
    <definedName name="ColTap">#REF!</definedName>
    <definedName name="Com">#REF!</definedName>
    <definedName name="Combo_Sanitario_manantial_corona">#REF!</definedName>
    <definedName name="Combustible">#REF!</definedName>
    <definedName name="COMIDA">#REF!</definedName>
    <definedName name="COMP">#REF!</definedName>
    <definedName name="compactadorneumatico">#REF!</definedName>
    <definedName name="compneu">#REF!</definedName>
    <definedName name="COMPRE">#REF!</definedName>
    <definedName name="COMPRESOR">#REF!</definedName>
    <definedName name="COMPRESOR_DE_250_CMP">#REF!</definedName>
    <definedName name="compresor250cpm">#REF!</definedName>
    <definedName name="compresorbarrido">#REF!</definedName>
    <definedName name="Compresores">#REF!</definedName>
    <definedName name="COMPROBANTE_DE_PAGO">#REF!</definedName>
    <definedName name="CON">#REF!</definedName>
    <definedName name="conc">#REF!</definedName>
    <definedName name="Conc.2000">#REF!</definedName>
    <definedName name="Conc.2500">#REF!</definedName>
    <definedName name="Conc.3000">#REF!</definedName>
    <definedName name="CONC2000">#REF!</definedName>
    <definedName name="CONC3000">#REF!</definedName>
    <definedName name="concreto2000psi">#REF!</definedName>
    <definedName name="concreto2500">#REF!</definedName>
    <definedName name="concreto3000psi">#REF!</definedName>
    <definedName name="Concretos">#REF!</definedName>
    <definedName name="COND1.2">#REF!</definedName>
    <definedName name="COND1.4">#REF!</definedName>
    <definedName name="conoseñalizacion">#REF!</definedName>
    <definedName name="CONSENT">#REF!</definedName>
    <definedName name="ConseqCat">0</definedName>
    <definedName name="ConseqForMitRisk">3</definedName>
    <definedName name="constante">#REF!</definedName>
    <definedName name="Consultor">#REF!</definedName>
    <definedName name="CONT">#REF!</definedName>
    <definedName name="contador" hidden="1">1</definedName>
    <definedName name="contra">#REF!</definedName>
    <definedName name="Contratante">#REF!</definedName>
    <definedName name="CONTRATO">#REF!</definedName>
    <definedName name="COPIA">#REF!</definedName>
    <definedName name="COPIA1">#REF!</definedName>
    <definedName name="COPIA2">#REF!</definedName>
    <definedName name="copiao4">#REF!</definedName>
    <definedName name="Coraza">#REF!</definedName>
    <definedName name="Corona">#REF!</definedName>
    <definedName name="correctivos">#REF!</definedName>
    <definedName name="corri">#REF!</definedName>
    <definedName name="cortadorapavimento">#REF!</definedName>
    <definedName name="costo_estimado">#REF!</definedName>
    <definedName name="costo_explorer">#REF!</definedName>
    <definedName name="COSTO_FRENTE">#REF!</definedName>
    <definedName name="costo_total">#REF!</definedName>
    <definedName name="costo2" hidden="1">#REF!</definedName>
    <definedName name="CostoAnsermaCartago">#REF!</definedName>
    <definedName name="COSTODIRECTO">#REF!</definedName>
    <definedName name="CostoMediacanoaAnserma">#REF!</definedName>
    <definedName name="COSTOS">#REF!</definedName>
    <definedName name="COSTOS_DIRECTOS">#REF!</definedName>
    <definedName name="cp">#REF!</definedName>
    <definedName name="cpd">#REF!</definedName>
    <definedName name="CPoblado" hidden="1">""</definedName>
    <definedName name="credito_completa">#REF!</definedName>
    <definedName name="CRIST90350">#REF!</definedName>
    <definedName name="CRIST90525">#REF!</definedName>
    <definedName name="CRIST90600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scond">#REF!</definedName>
    <definedName name="csd">#REF!</definedName>
    <definedName name="CTA">#REF!</definedName>
    <definedName name="CTE">#REF!</definedName>
    <definedName name="CTISTA">#REF!</definedName>
    <definedName name="CTODE">#REF!</definedName>
    <definedName name="CTR">#REF!</definedName>
    <definedName name="CTRL">#REF!</definedName>
    <definedName name="CTRPAG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L">#REF!</definedName>
    <definedName name="CUBARQ">#REF!</definedName>
    <definedName name="Cubierta">#REF!</definedName>
    <definedName name="CUBS">#REF!</definedName>
    <definedName name="cuentas">#REF!</definedName>
    <definedName name="CUNET" hidden="1">{"via1",#N/A,TRUE,"general";"via2",#N/A,TRUE,"general";"via3",#N/A,TRUE,"general"}</definedName>
    <definedName name="Curva_conduit_pvc_1_2">#REF!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10">#REF!</definedName>
    <definedName name="d_percápita">#REF!</definedName>
    <definedName name="DAFT">#REF!</definedName>
    <definedName name="DANDADO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REV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hidden="1">#REF!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fensametalica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anto">#REF!</definedName>
    <definedName name="demanto_51">#REF!</definedName>
    <definedName name="demarc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#REF!</definedName>
    <definedName name="DERFE">#REF!</definedName>
    <definedName name="deriv">#REF!</definedName>
    <definedName name="desarrolladas">#REF!,#REF!,#REF!,#REF!</definedName>
    <definedName name="descapote" hidden="1">{"TAB1",#N/A,TRUE,"GENERAL";"TAB2",#N/A,TRUE,"GENERAL";"TAB3",#N/A,TRUE,"GENERAL";"TAB4",#N/A,TRUE,"GENERAL";"TAB5",#N/A,TRUE,"GENERAL"}</definedName>
    <definedName name="DESCRIPCION">#REF!</definedName>
    <definedName name="DescripcionVenta">#REF!</definedName>
    <definedName name="DESCUNMI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kjrekjrjr">#REF!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_operacion">#REF!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">#REF!</definedName>
    <definedName name="DIRTERRITORIAL">#REF!</definedName>
    <definedName name="DISP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en">#REF!</definedName>
    <definedName name="dren4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G">#REF!</definedName>
    <definedName name="DSP">#REF!</definedName>
    <definedName name="DSP1_1">#REF!</definedName>
    <definedName name="DSP1_1_1">#REF!</definedName>
    <definedName name="DSV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T">#REF!</definedName>
    <definedName name="Duracion">#REF!</definedName>
    <definedName name="DURMIENT4">#REF!</definedName>
    <definedName name="DURMIENTE">#REF!</definedName>
    <definedName name="DUROPISO">#REF!</definedName>
    <definedName name="Dv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5UYU">#REF!</definedName>
    <definedName name="E60.13">#REF!</definedName>
    <definedName name="ECP">#REF!</definedName>
    <definedName name="ECP1_1">#REF!</definedName>
    <definedName name="ECP1_1_1">#REF!</definedName>
    <definedName name="EDA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W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ABORATOR">#REF!</definedName>
    <definedName name="ELECTRICA">#REF!</definedName>
    <definedName name="ELECTRICAS">#REF!</definedName>
    <definedName name="ELIMINACIONPROYC">#REF!</definedName>
    <definedName name="emanto">#REF!</definedName>
    <definedName name="emanto_51">#REF!</definedName>
    <definedName name="eme">#REF!</definedName>
    <definedName name="EMPLEADO">#REF!</definedName>
    <definedName name="Empresa">#REF!</definedName>
    <definedName name="emu">#REF!</definedName>
    <definedName name="emul">#REF!</definedName>
    <definedName name="EMULSION">#REF!</definedName>
    <definedName name="emulsionasfaltica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">#REF!</definedName>
    <definedName name="equip">#REF!</definedName>
    <definedName name="equipo">#REF!</definedName>
    <definedName name="EQUIPO_1">#REF!</definedName>
    <definedName name="Equipo_de_soldadura">#REF!</definedName>
    <definedName name="EQUIPO1">#REF!</definedName>
    <definedName name="equipo2">#REF!</definedName>
    <definedName name="equipooxicorte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ewfwef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">#REF!</definedName>
    <definedName name="Est_total">#REF!</definedName>
    <definedName name="ESTA">#REF!</definedName>
    <definedName name="Estabilidad">#REF!</definedName>
    <definedName name="Estabilidad2">#REF!</definedName>
    <definedName name="Estabilidad3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stuco_gl">#REF!</definedName>
    <definedName name="ETAP">#REF!</definedName>
    <definedName name="ETAPA_PACC">#REF!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EYT6Y">#REF!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ilidades">#REF!</definedName>
    <definedName name="factor">#REF!</definedName>
    <definedName name="FACTOR0">#REF!</definedName>
    <definedName name="FACTOR1">#REF!</definedName>
    <definedName name="FACTOR2">#REF!</definedName>
    <definedName name="factor3">#REF!</definedName>
    <definedName name="FACTOR4">#REF!</definedName>
    <definedName name="factura">#REF!</definedName>
    <definedName name="factura_del_mes">#REF!</definedName>
    <definedName name="FACTURADO">#REF!</definedName>
    <definedName name="fafssdfasfd">#REF!</definedName>
    <definedName name="FareWellStmnt">#REF!</definedName>
    <definedName name="FaseProyect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FB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">#REF!</definedName>
    <definedName name="FECH">#REF!</definedName>
    <definedName name="Fecha">#REF!</definedName>
    <definedName name="Fecha.ini">#REF!</definedName>
    <definedName name="Fecha_canti">#REF!</definedName>
    <definedName name="FECHA5">#REF!,#REF!</definedName>
    <definedName name="FechaInicio">#REF!</definedName>
    <definedName name="FechaTermina">#REF!</definedName>
    <definedName name="FechaTerminacion">#REF!</definedName>
    <definedName name="FEFE">#REF!</definedName>
    <definedName name="fer">#REF!</definedName>
    <definedName name="ferfer" hidden="1">{"via1",#N/A,TRUE,"general";"via2",#N/A,TRUE,"general";"via3",#N/A,TRUE,"general"}</definedName>
    <definedName name="fermel">#REF!</definedName>
    <definedName name="Ferreteria">#REF!</definedName>
    <definedName name="fertilizantes">#REF!</definedName>
    <definedName name="Festivos">#REF!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AS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xf">#N/A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gxh">#N/A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#REF!</definedName>
    <definedName name="FinePrint">#REF!</definedName>
    <definedName name="FINI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1.18</definedName>
    <definedName name="fnic">#REF!</definedName>
    <definedName name="FO">1.32</definedName>
    <definedName name="Fondo">#REF!</definedName>
    <definedName name="FORDESCR">#REF!</definedName>
    <definedName name="form">#REF!</definedName>
    <definedName name="FORM_C3">#REF!</definedName>
    <definedName name="FORMALE">#REF!</definedName>
    <definedName name="Formaleta">#REF!</definedName>
    <definedName name="formaletaconcreto">#REF!</definedName>
    <definedName name="formaletajuntas">#REF!</definedName>
    <definedName name="Formaletas">#REF!</definedName>
    <definedName name="FORMOLT">#REF!</definedName>
    <definedName name="formu">#REF!</definedName>
    <definedName name="Formulario">+#REF!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CR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ente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NCHOTEJ">#REF!</definedName>
    <definedName name="GAS">#REF!</definedName>
    <definedName name="Gastosbancarios">#REF!</definedName>
    <definedName name="Gastoslegales">#REF!</definedName>
    <definedName name="Gastosviaje">#REF!</definedName>
    <definedName name="gav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ren">#REF!</definedName>
    <definedName name="geomalla">#REF!</definedName>
    <definedName name="Geosinteticos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MAN">#REF!</definedName>
    <definedName name="GESTORTECNICO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R">#REF!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#N/A</definedName>
    <definedName name="giovapg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TH">#REF!</definedName>
    <definedName name="gñ">#REF!</definedName>
    <definedName name="GOR">#REF!</definedName>
    <definedName name="GOT">#REF!</definedName>
    <definedName name="gp">#REF!</definedName>
    <definedName name="gph">#REF!</definedName>
    <definedName name="GPO">#REF!</definedName>
    <definedName name="GPR">#REF!</definedName>
    <definedName name="GR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o">#REF!</definedName>
    <definedName name="grap">#REF!</definedName>
    <definedName name="grapa">#REF!</definedName>
    <definedName name="grapas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YT">#REF!</definedName>
    <definedName name="GUADAÑADORA">#REF!</definedName>
    <definedName name="GUANTESCA">#REF!</definedName>
    <definedName name="GUANTESCU">#REF!</definedName>
    <definedName name="GVGVG">#REF!</definedName>
    <definedName name="gy">#REF!</definedName>
    <definedName name="h">#REF!</definedName>
    <definedName name="H_pump">#REF!</definedName>
    <definedName name="h2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jo11" hidden="1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DURA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lopoliester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1">#REF!</definedName>
    <definedName name="HOJA444">DATE(YEAR([0]!Loan_Start),MONTH([0]!Loan_Start)+Payment_Number,DAY([0]!Loan_Start))</definedName>
    <definedName name="HOJA8">#REF!</definedName>
    <definedName name="Honorari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s">#REF!</definedName>
    <definedName name="IMPRE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">#REF!</definedName>
    <definedName name="INDI">#REF!</definedName>
    <definedName name="Indicadores" hidden="1">{#N/A,#N/A,FALSE,"Hoja1";#N/A,#N/A,FALSE,"Hoja2"}</definedName>
    <definedName name="INDICE">#REF!</definedName>
    <definedName name="INDICES">#REF!</definedName>
    <definedName name="indirectos">#REF!</definedName>
    <definedName name="inf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">#REF!</definedName>
    <definedName name="iniciales">#REF!,#REF!,#REF!,#REF!</definedName>
    <definedName name="Inicio">#REF!</definedName>
    <definedName name="INMEL">#REF!</definedName>
    <definedName name="INPU">#REF!</definedName>
    <definedName name="INPUT">#REF!</definedName>
    <definedName name="insecticida">#REF!</definedName>
    <definedName name="Inst.Electricas">#REF!</definedName>
    <definedName name="Inst.Hidrosanitarias">#REF!</definedName>
    <definedName name="Instalación_TM_incluye15Breake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R">#REF!</definedName>
    <definedName name="Interruptor_Doble">#REF!</definedName>
    <definedName name="Interruptor_sencillo">#REF!</definedName>
    <definedName name="Interventor">#REF!</definedName>
    <definedName name="INTERVENTORIA" hidden="1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DE_PAGO">#REF!</definedName>
    <definedName name="ITEM1">#REF!</definedName>
    <definedName name="ITEM1.1">#REF!</definedName>
    <definedName name="ITEM1.1CD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17">#REF!</definedName>
    <definedName name="ITEM19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">#REF!</definedName>
    <definedName name="item210.3">#REF!</definedName>
    <definedName name="ITEM23">#REF!</definedName>
    <definedName name="item230.1">#REF!</definedName>
    <definedName name="ITEM24">#REF!</definedName>
    <definedName name="ITEM25">#REF!</definedName>
    <definedName name="ITEM28">#REF!</definedName>
    <definedName name="ITEM29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0">#REF!</definedName>
    <definedName name="item320.2">#REF!</definedName>
    <definedName name="item330.1">#REF!</definedName>
    <definedName name="ITEM39">#REF!</definedName>
    <definedName name="ITEM4">#REF!</definedName>
    <definedName name="ITEM40">#REF!</definedName>
    <definedName name="ITEM41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8">#REF!</definedName>
    <definedName name="ITEM9">#REF!</definedName>
    <definedName name="item900.2">#REF!</definedName>
    <definedName name="ItemCodos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JI">#REF!</definedName>
    <definedName name="JIK" hidden="1">#REF!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#REF!</definedName>
    <definedName name="jojo">#REF!</definedName>
    <definedName name="JOTA">#N/A</definedName>
    <definedName name="JP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desiembra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jwhdfnñewkrgnwekñl" hidden="1">{"TAB1",#N/A,TRUE,"GENERAL";"TAB2",#N/A,TRUE,"GENERAL";"TAB3",#N/A,TRUE,"GENERAL";"TAB4",#N/A,TRUE,"GENERAL";"TAB5",#N/A,TRUE,"GENERAL"}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UK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#REF!</definedName>
    <definedName name="LAD9X15X29">#REF!</definedName>
    <definedName name="LADO">#REF!</definedName>
    <definedName name="ladrec">#REF!</definedName>
    <definedName name="Ladrillos">#REF!</definedName>
    <definedName name="LAF">#REF!</definedName>
    <definedName name="LAMCOLDROLL">#REF!</definedName>
    <definedName name="lame" hidden="1">#REF!</definedName>
    <definedName name="Lamina_superboard">#REF!</definedName>
    <definedName name="LAMINA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chada_juntas">#REF!</definedName>
    <definedName name="LENCY">#REF!</definedName>
    <definedName name="lia">#REF!</definedName>
    <definedName name="Libro1_Hoja1_Lista">#REF!</definedName>
    <definedName name="LICITACION">#REF!</definedName>
    <definedName name="Líder">#REF!</definedName>
    <definedName name="LIJA">#REF!</definedName>
    <definedName name="LIMP">#REF!</definedName>
    <definedName name="LINEA">#REF!</definedName>
    <definedName name="lista">#REF!</definedName>
    <definedName name="LISTA_DE_EQUIPOS">#REF!</definedName>
    <definedName name="listaaguas">#REF!</definedName>
    <definedName name="ListaCantidad">#REF!</definedName>
    <definedName name="Listado">#REF!</definedName>
    <definedName name="LISTADO_DE_MATERIALES">#REF!</definedName>
    <definedName name="LISTADO_MANO_DE_OBRA">#REF!</definedName>
    <definedName name="Listado1">#REF!</definedName>
    <definedName name="listados">#REF!</definedName>
    <definedName name="listaelec">#REF!</definedName>
    <definedName name="ListaItem">#REF!</definedName>
    <definedName name="ListaUni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LIZACION_Y_REPLANTEO">#REF!</definedName>
    <definedName name="LOCALIZACIÓN_Y_REPLANTEO._ESTRUCTURAS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v">#REF!</definedName>
    <definedName name="m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laelectrosoldada">#REF!</definedName>
    <definedName name="MALLAOND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odeobra">#REF!</definedName>
    <definedName name="Mantenyreparacion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gen">#REF!</definedName>
    <definedName name="margen_total">#REF!</definedName>
    <definedName name="marina">#REF!</definedName>
    <definedName name="MARMOLINA">#REF!</definedName>
    <definedName name="MARTA">IF(Loan_Amount*Interest_Rate*Loan_Years*Loan_Start&gt;0,1,0)</definedName>
    <definedName name="MARTHA">#REF!</definedName>
    <definedName name="martillodemoledor">#REF!</definedName>
    <definedName name="MARYLUZ" hidden="1">{"PRES REHAB ARM-PER POR ITEMS  KM A KM",#N/A,TRUE,"Rehabilitacion Arm-Per"}</definedName>
    <definedName name="MASILL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seleccionado">#REF!</definedName>
    <definedName name="materiales">#REF!</definedName>
    <definedName name="materiales1">#REF!</definedName>
    <definedName name="materialtrituradofiltro">#REF!</definedName>
    <definedName name="MaterialTub">#REF!</definedName>
    <definedName name="MatProdesional">#REF!</definedName>
    <definedName name="MATRIZ">#REF!</definedName>
    <definedName name="MATRIZ_DE_DATOS">#REF!</definedName>
    <definedName name="MATRIZ_ITEMS">#REF!</definedName>
    <definedName name="MATRIZRICS">#REF!</definedName>
    <definedName name="matseleccionadorelleno">#REF!</definedName>
    <definedName name="MAU">#REF!</definedName>
    <definedName name="MAX">#REF!</definedName>
    <definedName name="MCCs">#REF!</definedName>
    <definedName name="mdc">#REF!</definedName>
    <definedName name="mdc2a">#REF!</definedName>
    <definedName name="mdd" hidden="1">{"via1",#N/A,TRUE,"general";"via2",#N/A,TRUE,"general";"via3",#N/A,TRUE,"general"}</definedName>
    <definedName name="MediacanoaAnserma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m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croelementos">#REF!</definedName>
    <definedName name="microesferas">#REF!</definedName>
    <definedName name="MIN_MAX_sma">#REF!</definedName>
    <definedName name="Minimo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elo2">#REF!</definedName>
    <definedName name="modi1">#REF!</definedName>
    <definedName name="MODIF1">#REF!</definedName>
    <definedName name="MODIF1_2">#REF!</definedName>
    <definedName name="MODIF1_7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10">#REF!</definedName>
    <definedName name="Mortero_1_5">#REF!</definedName>
    <definedName name="Mortero_1_6">#REF!</definedName>
    <definedName name="mortero13">#REF!</definedName>
    <definedName name="moto">#REF!</definedName>
    <definedName name="MOTOBOMBA">#REF!</definedName>
    <definedName name="motoniveladora">#REF!</definedName>
    <definedName name="motosierra">#REF!</definedName>
    <definedName name="MOV" hidden="1">{#N/A,#N/A,FALSE,"Hoja1";#N/A,#N/A,FALSE,"Hoja2"}</definedName>
    <definedName name="mr">#REF!</definedName>
    <definedName name="MRLART">#REF!</definedName>
    <definedName name="MRSUPDET">#REF!</definedName>
    <definedName name="Mtz_Avance">#REF!</definedName>
    <definedName name="MUEST">#REF!</definedName>
    <definedName name="MuestNo">#REF!</definedName>
    <definedName name="muestra">#REF!</definedName>
    <definedName name="MuestraNo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TALIA">#REF!</definedName>
    <definedName name="NATALIA2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HM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THN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INTERVENTOR">#REF!</definedName>
    <definedName name="NombreProyecto">#REF!</definedName>
    <definedName name="NombreVicepresidencia">#REF!</definedName>
    <definedName name="NORDEN">#REF!</definedName>
    <definedName name="Norte">#REF!</definedName>
    <definedName name="NPAGE">#REF!</definedName>
    <definedName name="nr">#REF!</definedName>
    <definedName name="nt">#REF!</definedName>
    <definedName name="NUCLEO">#REF!</definedName>
    <definedName name="NUCNUM">#REF!</definedName>
    <definedName name="NUEVA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 hidden="1">#REF!</definedName>
    <definedName name="º1">#REF!</definedName>
    <definedName name="Ø5.8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lote2">#REF!</definedName>
    <definedName name="obr">#REF!</definedName>
    <definedName name="Obra">#REF!</definedName>
    <definedName name="obra_mes">#REF!</definedName>
    <definedName name="obra_pendiente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">#REF!</definedName>
    <definedName name="of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e">#REF!</definedName>
    <definedName name="OnceThru">0</definedName>
    <definedName name="OÑ">#REF!</definedName>
    <definedName name="oo">#REF!</definedName>
    <definedName name="OOMOO">#REF!</definedName>
    <definedName name="OOMOO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DOP">#REF!</definedName>
    <definedName name="Operario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BMERIL">#REF!</definedName>
    <definedName name="Page____1____of____2">#REF!</definedName>
    <definedName name="PÁGINA_DOS">#REF!</definedName>
    <definedName name="PÁGINA_UNO">#REF!</definedName>
    <definedName name="PAJARITA">#REF!</definedName>
    <definedName name="Panel_Led_Plano_de_18w">#REF!</definedName>
    <definedName name="par">#REF!</definedName>
    <definedName name="PARAFINA">#REF!</definedName>
    <definedName name="PARAL">#REF!</definedName>
    <definedName name="Parametro_Peso">#REF!</definedName>
    <definedName name="PARTICULAR">#REF!</definedName>
    <definedName name="pasav">#REF!</definedName>
    <definedName name="pasavia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dro">#REF!</definedName>
    <definedName name="Pegante_PVC">#REF!</definedName>
    <definedName name="pegatachas">#REF!</definedName>
    <definedName name="pendiente" hidden="1">#REF!</definedName>
    <definedName name="PEPE">#REF!</definedName>
    <definedName name="PERC3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FILW">#REF!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sonal">#REF!</definedName>
    <definedName name="PESMAL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TRIL">#REF!</definedName>
    <definedName name="phed">#REF!</definedName>
    <definedName name="phen">#REF!</definedName>
    <definedName name="pi">#REF!</definedName>
    <definedName name="pie">#REF!</definedName>
    <definedName name="pied">#REF!</definedName>
    <definedName name="piedeamigos">#REF!</definedName>
    <definedName name="PIEDRA">#REF!</definedName>
    <definedName name="piedragav">#REF!</definedName>
    <definedName name="PILOTE">#REF!</definedName>
    <definedName name="Pin">#REF!</definedName>
    <definedName name="Pindis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uras">#REF!</definedName>
    <definedName name="pinturatipotrafico">#REF!</definedName>
    <definedName name="pintyura">#REF!</definedName>
    <definedName name="PIP">#REF!</definedName>
    <definedName name="Piscinas">#REF!</definedName>
    <definedName name="Piso">#REF!</definedName>
    <definedName name="PISOS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CHON">#REF!</definedName>
    <definedName name="planta">#REF!</definedName>
    <definedName name="plantula">#REF!</definedName>
    <definedName name="PLATINA1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azoM1">#REF!</definedName>
    <definedName name="PlazoM2">#REF!</definedName>
    <definedName name="PlazoM3">#REF!</definedName>
    <definedName name="PlazoM4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luma">#REF!</definedName>
    <definedName name="PMCC">#REF!</definedName>
    <definedName name="PMP">#REF!</definedName>
    <definedName name="pneu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RV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cerca">#REF!</definedName>
    <definedName name="postedefensamet">#REF!</definedName>
    <definedName name="post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_INICIAL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MIR">#REF!</definedName>
    <definedName name="PRESION1">#REF!</definedName>
    <definedName name="PRESION1.2">#REF!</definedName>
    <definedName name="PRESION1.5">#REF!</definedName>
    <definedName name="PRESION3.4">#REF!</definedName>
    <definedName name="PREST">#REF!</definedName>
    <definedName name="PRESTACIONES">#REF!</definedName>
    <definedName name="Prestaciones_sociales">#REF!</definedName>
    <definedName name="PRESUPNORTE">#REF!</definedName>
    <definedName name="PRESUPSUR">#REF!</definedName>
    <definedName name="Presupuesto" hidden="1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_mes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esionales">#REF!</definedName>
    <definedName name="PrOfic">#REF!</definedName>
    <definedName name="PROG" hidden="1">#REF!</definedName>
    <definedName name="PROGDES">#REF!</definedName>
    <definedName name="Programa">#REF!</definedName>
    <definedName name="programainv">#REF!</definedName>
    <definedName name="propiedad">#REF!</definedName>
    <definedName name="propieRep">#REF!</definedName>
    <definedName name="Proponente">#REF!</definedName>
    <definedName name="PROVISIONALES" hidden="1">#REF!</definedName>
    <definedName name="PROYAL">#REF!</definedName>
    <definedName name="PRUE" hidden="1">{#N/A,#N/A,FALSE,"Hoja1";#N/A,#N/A,FALSE,"Hoja2"}</definedName>
    <definedName name="PRUEBA">#REF!</definedName>
    <definedName name="prueba1">#REF!</definedName>
    <definedName name="PRUEBA2">#REF!</definedName>
    <definedName name="PRUNIT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lidora">#REF!</definedName>
    <definedName name="Puntilla_x_500gr">#REF!</definedName>
    <definedName name="PUNTILLA2">#REF!</definedName>
    <definedName name="pvc200mm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EQWE">#REF!</definedName>
    <definedName name="QQQ">#N/A</definedName>
    <definedName name="qqqqqw" hidden="1">{"via1",#N/A,TRUE,"general";"via2",#N/A,TRUE,"general";"via3",#N/A,TRUE,"general"}</definedName>
    <definedName name="QQQR">#REF!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jon">#REF!</definedName>
    <definedName name="RAN">#REF!</definedName>
    <definedName name="Rana_o_canguro">#REF!</definedName>
    <definedName name="RANGO_FECHA">#REF!</definedName>
    <definedName name="rango1">#REF!</definedName>
    <definedName name="rangofin">#REF!,#REF!</definedName>
    <definedName name="rastrillero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_mes">#REF!</definedName>
    <definedName name="reajustes_pendientes">#REF!</definedName>
    <definedName name="Recall_2">#REF!</definedName>
    <definedName name="Recall_3">#REF!</definedName>
    <definedName name="RECEBO">#REF!</definedName>
    <definedName name="recebocomun">#REF!</definedName>
    <definedName name="Recorder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jn">#REF!</definedName>
    <definedName name="RELACUION">#REF!</definedName>
    <definedName name="rell">#REF!</definedName>
    <definedName name="RELLG">#REF!</definedName>
    <definedName name="REMACHE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aracion">#REF!</definedName>
    <definedName name="reparaciones">#REF!</definedName>
    <definedName name="REPISA">#REF!</definedName>
    <definedName name="REPRESENTANTE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1_Ed">#REF!</definedName>
    <definedName name="Res_A2Ed">#REF!</definedName>
    <definedName name="Res_A3Ed">#REF!</definedName>
    <definedName name="residente">#REF!</definedName>
    <definedName name="resinatermoplastic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RO">#REF!</definedName>
    <definedName name="retroexcavadora">#REF!</definedName>
    <definedName name="retroorugas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OSETA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cuario">#REF!</definedName>
    <definedName name="sacuaro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CTUAL">#REF!</definedName>
    <definedName name="salarios">#REF!</definedName>
    <definedName name="SalConv">#REF!</definedName>
    <definedName name="SALID1">#REF!</definedName>
    <definedName name="SalMinimo">#REF!</definedName>
    <definedName name="SANDRA">#REF!</definedName>
    <definedName name="sasas" hidden="1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cionfinaldefensa">#REF!</definedName>
    <definedName name="SECTOR">#REF!</definedName>
    <definedName name="segueta">#REF!</definedName>
    <definedName name="SEGUNDO">#REF!</definedName>
    <definedName name="Segurambiensalud">#REF!</definedName>
    <definedName name="SELLADOR">#REF!</definedName>
    <definedName name="sem">#REF!</definedName>
    <definedName name="SEM_DEL_MES">#REF!</definedName>
    <definedName name="SEMANA_C3">#REF!</definedName>
    <definedName name="Semanas_mes">#REF!</definedName>
    <definedName name="semilla">#REF!</definedName>
    <definedName name="sena">#REF!</definedName>
    <definedName name="señ">#REF!</definedName>
    <definedName name="señal14">#REF!</definedName>
    <definedName name="señalgrupo1">#REF!</definedName>
    <definedName name="señv">#REF!</definedName>
    <definedName name="SERO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KA1">#REF!</definedName>
    <definedName name="SIKAFLEX">#REF!</definedName>
    <definedName name="SIKASET">#REF!</definedName>
    <definedName name="Sin_nombre">#REF!</definedName>
    <definedName name="sin_nombre_2">#REF!</definedName>
    <definedName name="SINGOLO">#REF!</definedName>
    <definedName name="SISISIS">#REF!</definedName>
    <definedName name="SistemasPlazos" hidden="1">1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OLE6013">#REF!</definedName>
    <definedName name="SOLLI">#REF!</definedName>
    <definedName name="SOLPVC1">#REF!</definedName>
    <definedName name="solver_adj" localSheetId="0" hidden="1">'Analisis numerico'!#REF!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'Analisis numerico'!$J$40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'Analisis numerico'!$J$40</definedName>
    <definedName name="solver_pre" localSheetId="0" hidden="1">0.000001</definedName>
    <definedName name="solver_rel1" localSheetId="0" hidden="1">2</definedName>
    <definedName name="solver_rhs1" localSheetId="0" hidden="1">'Analisis numerico'!$J$41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d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ELDECK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A">#REF!</definedName>
    <definedName name="SUBBASE">#REF!</definedName>
    <definedName name="SUBSUELO">#REF!</definedName>
    <definedName name="Subtotal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d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KP">#REF!</definedName>
    <definedName name="TABLEPRI">#REF!</definedName>
    <definedName name="Tablero_de_24_circutos_trsifasico">#REF!</definedName>
    <definedName name="Tablero_trifásico_12_circuitos">#REF!</definedName>
    <definedName name="tacha">#REF!</definedName>
    <definedName name="tachareflectiva">#REF!</definedName>
    <definedName name="TACO">#REF!</definedName>
    <definedName name="TACO30">#REF!</definedName>
    <definedName name="Tambores">#REF!</definedName>
    <definedName name="tan">#REF!</definedName>
    <definedName name="TANQUE">#REF!</definedName>
    <definedName name="Tanques">#REF!</definedName>
    <definedName name="TAREAS_INICIALES">#REF!</definedName>
    <definedName name="TARIFA">#REF!</definedName>
    <definedName name="Tarifa_km3">#REF!</definedName>
    <definedName name="TarifaPension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ZA">#REF!</definedName>
    <definedName name="tb">#REF!</definedName>
    <definedName name="TB_EVENTOS_OTS_ANUAL">#REF!</definedName>
    <definedName name="TBURRA">#REF!</definedName>
    <definedName name="tc">#REF!</definedName>
    <definedName name="TCHAPA">#REF!</definedName>
    <definedName name="tcmacho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DATE(YEAR(Loan_Start),MONTH(Loan_Start)+Payment_Number,DAY(Loan_Start))</definedName>
    <definedName name="Teja_metalica_arquitectonica_trapez__0_73_3_66">#REF!</definedName>
    <definedName name="TEJALIT4">#REF!</definedName>
    <definedName name="tejalit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L">#REF!</definedName>
    <definedName name="TEMPS">#REF!</definedName>
    <definedName name="TER">#REF!</definedName>
    <definedName name="tercond">#REF!</definedName>
    <definedName name="TERM">#REF!</definedName>
    <definedName name="terminadora">#REF!</definedName>
    <definedName name="terminadoraasfalto">#REF!</definedName>
    <definedName name="terminales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2">#REF!</definedName>
    <definedName name="TGB">#REF!</definedName>
    <definedName name="TGRES12">#REF!</definedName>
    <definedName name="TGRES25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#REF!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GC">#REF!</definedName>
    <definedName name="tipoint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MADO">#REF!</definedName>
    <definedName name="TOMATEL">#REF!</definedName>
    <definedName name="TOMATRI">#REF!</definedName>
    <definedName name="TOPGENER">#REF!</definedName>
    <definedName name="TOPGENER1">#REF!</definedName>
    <definedName name="TOPMENU">#REF!</definedName>
    <definedName name="topodefensametalica">#REF!</definedName>
    <definedName name="TOR5.8">#REF!</definedName>
    <definedName name="TORCAN90">#REF!</definedName>
    <definedName name="TORMAD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o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es">#REF!</definedName>
    <definedName name="Totalgastosvario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HTRHTGER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">#REF!</definedName>
    <definedName name="trjfgjh" hidden="1">{"via1",#N/A,TRUE,"general";"via2",#N/A,TRUE,"general";"via3",#N/A,TRUE,"general"}</definedName>
    <definedName name="TRM">#REF!</definedName>
    <definedName name="trompo2sacos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o_conduit_pvc_1">#REF!</definedName>
    <definedName name="tuboconcreto90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53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TYTY">#REF!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">#REF!</definedName>
    <definedName name="UN_PRI">#REF!</definedName>
    <definedName name="UNID">#REF!</definedName>
    <definedName name="UNIDADEJECUTORA">#REF!</definedName>
    <definedName name="Unidades">#REF!</definedName>
    <definedName name="unidades_real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DE">#REF!</definedName>
    <definedName name="VALDES">#REF!</definedName>
    <definedName name="VALNG">#REF!</definedName>
    <definedName name="Valor_paga">#REF!</definedName>
    <definedName name="valor_tot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#REF!</definedName>
    <definedName name="vaquita" hidden="1">{"PRES REHAB ARM-PER POR ITEMS  KM A KM",#N/A,TRUE,"Rehabilitacion Arm-Per"}</definedName>
    <definedName name="Var">#REF!</definedName>
    <definedName name="vara">#REF!</definedName>
    <definedName name="VARIACION1">#REF!</definedName>
    <definedName name="Varios">#REF!</definedName>
    <definedName name="Varios2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LAV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or_Avan_Diario">#REF!</definedName>
    <definedName name="Vector_Avan_Obra">#REF!</definedName>
    <definedName name="Vector_Fecha">#REF!</definedName>
    <definedName name="Vector_Programado">#REF!</definedName>
    <definedName name="vehiculodelineador">#REF!</definedName>
    <definedName name="VentaAiu">#REF!</definedName>
    <definedName name="VentaAnsermaCartago">#REF!</definedName>
    <definedName name="VentaMediacanoaAnserma">#REF!</definedName>
    <definedName name="Ventana_de_aluminio">#REF!</definedName>
    <definedName name="VENTANAS">#REF!</definedName>
    <definedName name="VentaVenta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s">#REF!</definedName>
    <definedName name="vib">#REF!</definedName>
    <definedName name="vibr">#REF!</definedName>
    <definedName name="VIBRA">#REF!</definedName>
    <definedName name="vibradorconcretohr">#REF!</definedName>
    <definedName name="vibro">#REF!</definedName>
    <definedName name="vibrorana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lla">#REF!</definedName>
    <definedName name="VINILTEX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>#REF!</definedName>
    <definedName name="volm3km">#REF!</definedName>
    <definedName name="volqueta">#REF!</definedName>
    <definedName name="Volume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ERTEG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EW">#REF!</definedName>
    <definedName name="yery" hidden="1">{"via1",#N/A,TRUE,"general";"via2",#N/A,TRUE,"general";"via3",#N/A,TRUE,"general"}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IKU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1" l="1" a="1"/>
  <c r="M13" i="1" s="1"/>
  <c r="K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V13" i="1" l="1"/>
  <c r="K14" i="1" l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13" i="1"/>
  <c r="AJ37" i="1" l="1"/>
  <c r="AJ38" i="1"/>
  <c r="AJ39" i="1" s="1"/>
  <c r="W13" i="1" l="1"/>
  <c r="V14" i="1"/>
  <c r="W14" i="1" s="1"/>
  <c r="V15" i="1" l="1"/>
  <c r="W15" i="1" s="1"/>
  <c r="V16" i="1" l="1"/>
  <c r="W16" i="1" l="1"/>
  <c r="V17" i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W17" i="1" l="1"/>
  <c r="W18" i="1"/>
  <c r="W19" i="1" l="1"/>
  <c r="W20" i="1" l="1"/>
  <c r="W21" i="1" l="1"/>
  <c r="W22" i="1" l="1"/>
  <c r="W23" i="1" l="1"/>
  <c r="W24" i="1" l="1"/>
  <c r="W25" i="1" l="1"/>
  <c r="W26" i="1" l="1"/>
  <c r="W27" i="1" l="1"/>
  <c r="W28" i="1" l="1"/>
  <c r="W29" i="1" l="1"/>
  <c r="W30" i="1" l="1"/>
  <c r="W31" i="1" l="1"/>
  <c r="W32" i="1" l="1"/>
  <c r="W33" i="1" l="1"/>
  <c r="W34" i="1" l="1"/>
  <c r="W35" i="1" l="1"/>
  <c r="W36" i="1" l="1"/>
  <c r="X13" i="1" l="1"/>
  <c r="Y13" i="1" l="1"/>
  <c r="Y42" i="1"/>
  <c r="Y29" i="1"/>
  <c r="Y17" i="1"/>
  <c r="Y33" i="1"/>
  <c r="Y31" i="1"/>
  <c r="Y30" i="1"/>
  <c r="Y36" i="1"/>
  <c r="Y25" i="1"/>
  <c r="Y21" i="1"/>
  <c r="Y27" i="1"/>
  <c r="Y19" i="1"/>
  <c r="Y22" i="1"/>
  <c r="Y34" i="1"/>
  <c r="Y20" i="1"/>
  <c r="Y23" i="1"/>
  <c r="Y24" i="1"/>
  <c r="Y26" i="1"/>
  <c r="Y28" i="1"/>
  <c r="Y18" i="1"/>
  <c r="Y35" i="1"/>
  <c r="Y32" i="1"/>
  <c r="Y14" i="1"/>
  <c r="Y16" i="1"/>
  <c r="Y15" i="1"/>
  <c r="AA13" i="1" l="1" a="1"/>
  <c r="AA13" i="1" s="1"/>
  <c r="V42" i="1" l="1"/>
  <c r="W4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<sst xmlns="http://schemas.openxmlformats.org/spreadsheetml/2006/main" count="146" uniqueCount="91">
  <si>
    <t>INSTITUTO DE CAMINOS Y CONSTRUCCIONES DE CUNDINAMARCA - ICCU</t>
  </si>
  <si>
    <t xml:space="preserve">SUBGERENCIA DE INFRAESTRUCTURA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</si>
  <si>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</si>
  <si>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</si>
  <si>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</si>
  <si>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</si>
  <si>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</si>
  <si>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</si>
  <si>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</si>
  <si>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</si>
  <si>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APU CREADO</t>
  </si>
  <si>
    <t>SUMINISTRO FIGURADO Y ARMADO DE ACERO DE REFUERZO 60000 PSI</t>
  </si>
  <si>
    <t>%participacion</t>
  </si>
  <si>
    <t>%acumulado</t>
  </si>
  <si>
    <t>&lt;80%</t>
  </si>
  <si>
    <t>Promedio de los itmes con mayor relevancia (80%)</t>
  </si>
  <si>
    <t>Bien relevante ?</t>
  </si>
  <si>
    <t>ANALISIS BIENES RELEVANTES</t>
  </si>
  <si>
    <t>M3</t>
  </si>
  <si>
    <t>KG</t>
  </si>
  <si>
    <t>EXCAVACIONES VARIAS SIN CLASIFICAR (INCLUYE RETIRO DE SOBRANTES A UNA DISTANCIA MENOR DE 5 KM)</t>
  </si>
  <si>
    <t>***</t>
  </si>
  <si>
    <t>M3-KM</t>
  </si>
  <si>
    <t>M2</t>
  </si>
  <si>
    <t>APU 2</t>
  </si>
  <si>
    <t>APU 1</t>
  </si>
  <si>
    <t>APU 3</t>
  </si>
  <si>
    <t>CONCRETO CLASE F, 2000 PSI PARA SOLADOS Y ATRAQUES</t>
  </si>
  <si>
    <t>APU 4</t>
  </si>
  <si>
    <t>RIEGO DE IMPRIMACIÓN</t>
  </si>
  <si>
    <t>RIEGO DE LIGA CON EMULSIÓN ASFÁLTICA CRR-1</t>
  </si>
  <si>
    <t>DEMOLICIÓN CONCRETO ESTRUCTURAL (INCLUYE CARGUE Y RETIRO DE SOBRANTES A UNA DISTANCIA DE 5KM)</t>
  </si>
  <si>
    <t>APU 6</t>
  </si>
  <si>
    <t>APU 7</t>
  </si>
  <si>
    <t>APU 5</t>
  </si>
  <si>
    <t>APU 8</t>
  </si>
  <si>
    <t>APU 9</t>
  </si>
  <si>
    <t>1.1</t>
  </si>
  <si>
    <t>2.9</t>
  </si>
  <si>
    <t>INV 600.1</t>
  </si>
  <si>
    <t>INV 600.4</t>
  </si>
  <si>
    <t>EXCAVACIONES VARIAS EN MATERIAL COMÚN SECO A MANO (INCLUYE RETIRO DE SOBRANTES A UNA DISTANCIA MENOR DE 5 KM)</t>
  </si>
  <si>
    <t>201P</t>
  </si>
  <si>
    <t>1.6</t>
  </si>
  <si>
    <t>TRANSPORTE DE MATERIALES PROV. DE EXLANACIÓN, CANALES, PRESTAMOS, SOBREACARREOS Y DERRUMBES</t>
  </si>
  <si>
    <t>INV 460.1</t>
  </si>
  <si>
    <t>FRESADO CONCRETO ASFÁLTICO (E=5-15 cm)</t>
  </si>
  <si>
    <t>RAJÓN PARA MEJORAMIENTO DE LA SUBRASANTE</t>
  </si>
  <si>
    <t>INV 311.1</t>
  </si>
  <si>
    <t>AFIRMADO</t>
  </si>
  <si>
    <t>APU 11</t>
  </si>
  <si>
    <t>GEOMALLA DE FIBRA DE VIDRIO RT110</t>
  </si>
  <si>
    <t>INV 320.1</t>
  </si>
  <si>
    <t>SUB BASE GRANULAR</t>
  </si>
  <si>
    <t>BASE ESTABILIZADA EN CALIENTE CON ADICION DE CEMENTO ASFALTICO AL 4%, TRATADA EN PLANTA</t>
  </si>
  <si>
    <t>INV 420.1</t>
  </si>
  <si>
    <t>INV 450.1P</t>
  </si>
  <si>
    <t>MEZCLA DENSA EN CALIENTE TIPO MDC-25 (INCLUYE CEMENTO ASFÁLTICO)</t>
  </si>
  <si>
    <t>INV 421.1</t>
  </si>
  <si>
    <t>INV 450.2P</t>
  </si>
  <si>
    <t>MEZCLA DENSA EN CALIENTE TIPO MDC-19 (INCLUYE CEMENTO ASFÁLTICO)</t>
  </si>
  <si>
    <t>4.42</t>
  </si>
  <si>
    <t>SUMINISTRO E INSTALACIÓN DE GEOTEXTIL NT 2500 (ESTABILIZACIÓN, FILTRO Y SEPARACIÓN)</t>
  </si>
  <si>
    <t>TUBERÍA DRENAJE PVC 160, INC TRITURADO</t>
  </si>
  <si>
    <t>M</t>
  </si>
  <si>
    <t>MATERIAL GRANULAR FILTRANTE</t>
  </si>
  <si>
    <t xml:space="preserve">CUNETA DE CONCRETO CLASE E, 3500 PSI FUNDIDA EN EL LUGAR </t>
  </si>
  <si>
    <t>4.24</t>
  </si>
  <si>
    <t>630.6-07</t>
  </si>
  <si>
    <t>CONCRETOS CLASE D, f´c =4000 psi (bases)</t>
  </si>
  <si>
    <t>APU 10</t>
  </si>
  <si>
    <t>CONCRETOS CLASE D, f´c =4000 psi (elevaciones)</t>
  </si>
  <si>
    <t>4.48</t>
  </si>
  <si>
    <t>661.1-07</t>
  </si>
  <si>
    <t>SUMINISTRO E INSTALACIÓN DE TUBERÍA DE CONCRETO REFORZADO Ø=36" CLASE I, INCLUYE EMBOQUILLADA</t>
  </si>
  <si>
    <t>4.52</t>
  </si>
  <si>
    <t>640-22</t>
  </si>
  <si>
    <t>RELLENO PARA ESTRUCTURAS (AFIRMADO)</t>
  </si>
  <si>
    <t>INV 700.1</t>
  </si>
  <si>
    <t>LINEAS DE DEMARCACION CON PINTURA EN FRIO</t>
  </si>
  <si>
    <t>SEÑALIZACION VERTICAL GRUPO I 060X0,60 POSTE 3,5M</t>
  </si>
  <si>
    <t>UND</t>
  </si>
  <si>
    <t>6.6.</t>
  </si>
  <si>
    <t>INV 801.4</t>
  </si>
  <si>
    <t xml:space="preserve"> LIMPIEZA A MANO DE CUNETAS EN CONCRETO (INCLUYE RETIRO DE SOBRANTES A UNA DISTANCIA DE 5 KM)</t>
  </si>
  <si>
    <t>INV 801.6</t>
  </si>
  <si>
    <t xml:space="preserve"> LIMPIEZA DE ALCANTARILLAS CON DIÁMETRO MENOR O IGUAL A Ø= 36",  INCLUYE RECTIFICACIÓN DE DESCOLES Y RETIRO DE SOBRANTES A UNA DISTANCIA DE 5 KM</t>
  </si>
  <si>
    <t>5.6.</t>
  </si>
  <si>
    <t>INV 701.1</t>
  </si>
  <si>
    <t xml:space="preserve"> SUMINISTRO E INSTALACIÓN DE TACHAS REFLECTIVAS UNIDIRECCIONALES</t>
  </si>
  <si>
    <t xml:space="preserve">MANTENIMIENTO Y REHABILITACIÓN DE LA VÍA DESDE EL SECTOR LA MARIA HACIA EL CASCO URBANO DEL MUNICIPIO DE NIMAIMA, DEPARTAMENTO DE CUNDINAMARCA.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</si>
</sst>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&quot;$&quot;\ #,##0.00;[Red]\-&quot;$&quot;\ #,##0.00"/>
    <numFmt numFmtId="42" formatCode="_-&quot;$&quot;\ * #,##0_-;\-&quot;$&quot;\ * #,##0_-;_-&quot;$&quot;\ * &quot;-&quot;_-;_-@_-"/>
    <numFmt numFmtId="164" formatCode="_-* #,##0.00\ _€_-;\-* #,##0.00\ _€_-;_-* &quot;-&quot;??\ _€_-;_-@"/>
    <numFmt numFmtId="165" formatCode="_-&quot;$&quot;* #,##0.00_-;\-&quot;$&quot;* #,##0.00_-;_-&quot;$&quot;* &quot;-&quot;??_-;_-@_-"/>
    <numFmt numFmtId="166" formatCode="&quot;$&quot;\ #,##0.00;[Red]&quot;$&quot;\ \-#,##0.00"/>
    <numFmt numFmtId="167" formatCode="_ * #,##0.00_ ;_ * \-#,##0.00_ ;_ * &quot;-&quot;??_ ;_ @_ "/>
    <numFmt numFmtId="168" formatCode="_ &quot;$&quot;\ * #,##0_ ;_ &quot;$&quot;\ * \-#,##0_ ;_ &quot;$&quot;\ * &quot;-&quot;_ ;_ @_ "/>
    <numFmt numFmtId="169" formatCode="_([$$-240A]\ * #,##0_);_([$$-240A]\ * \(#,##0\);_([$$-240A]\ * &quot;-&quot;??_);_(@_)"/>
    <numFmt numFmtId="170" formatCode="_-* #,##0.00\ &quot;Pts&quot;_-;\-* #,##0.00\ &quot;Pts&quot;_-;_-* &quot;-&quot;??\ &quot;Pts&quot;_-;_-@_-"/>
    <numFmt numFmtId="171" formatCode="_-[$$-240A]\ * #,##0.00_-;\-[$$-240A]\ * #,##0.00_-;_-[$$-240A]\ * &quot;-&quot;??_-;_-@_-"/>
    <numFmt numFmtId="172" formatCode="_-[$$-240A]* #,##0.00_-;\-[$$-240A]* #,##0.00_-;_-[$$-240A]* &quot;-&quot;??_-;_-@_-"/>
    <numFmt numFmtId="173" formatCode="_-&quot;$&quot;* #,##0_-;\-&quot;$&quot;* #,##0_-;_-&quot;$&quot;* &quot;-&quot;_-;_-@_-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u/>
      <sz val="10"/>
      <color indexed="12"/>
      <name val="Arial"/>
      <family val="2"/>
    </font>
    <font>
      <sz val="14"/>
      <color indexed="12"/>
      <name val="Arial"/>
      <family val="2"/>
    </font>
    <font>
      <sz val="14"/>
      <name val="Arial Narrow"/>
      <family val="2"/>
    </font>
    <font>
      <b/>
      <sz val="22"/>
      <name val="Arial Narrow"/>
      <family val="2"/>
    </font>
    <font>
      <b/>
      <sz val="24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7">
    <xf numFmtId="0" fontId="0" fillId="0" borderId="0"/>
    <xf numFmtId="16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  <xf numFmtId="167" fontId="6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3">
    <xf numFmtId="0" fontId="0" fillId="0" borderId="0" xfId="0"/>
    <xf numFmtId="0" fontId="4" fillId="0" borderId="1" xfId="5" applyFont="1" applyBorder="1"/>
    <xf numFmtId="0" fontId="4" fillId="0" borderId="0" xfId="5" applyFont="1"/>
    <xf numFmtId="0" fontId="5" fillId="0" borderId="0" xfId="5" applyFont="1"/>
    <xf numFmtId="0" fontId="5" fillId="0" borderId="0" xfId="5" applyFont="1" applyAlignment="1">
      <alignment horizontal="left" wrapText="1"/>
    </xf>
    <xf numFmtId="164" fontId="5" fillId="0" borderId="0" xfId="5" applyNumberFormat="1" applyFont="1"/>
    <xf numFmtId="165" fontId="5" fillId="0" borderId="0" xfId="2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8" fillId="0" borderId="5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9" fillId="0" borderId="0" xfId="5" applyFont="1" applyAlignment="1">
      <alignment horizontal="left" wrapText="1"/>
    </xf>
    <xf numFmtId="164" fontId="9" fillId="0" borderId="0" xfId="5" applyNumberFormat="1" applyFont="1" applyAlignment="1">
      <alignment horizontal="center"/>
    </xf>
    <xf numFmtId="165" fontId="9" fillId="0" borderId="0" xfId="2" applyFont="1" applyAlignment="1">
      <alignment horizontal="center"/>
    </xf>
    <xf numFmtId="0" fontId="9" fillId="0" borderId="6" xfId="5" applyFont="1" applyBorder="1" applyAlignment="1">
      <alignment horizontal="center"/>
    </xf>
    <xf numFmtId="0" fontId="10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4" fillId="0" borderId="5" xfId="5" applyFont="1" applyBorder="1"/>
    <xf numFmtId="0" fontId="5" fillId="0" borderId="6" xfId="5" applyFont="1" applyBorder="1"/>
    <xf numFmtId="0" fontId="9" fillId="0" borderId="0" xfId="5" applyFont="1" applyAlignment="1">
      <alignment horizontal="centerContinuous" wrapText="1"/>
    </xf>
    <xf numFmtId="0" fontId="5" fillId="0" borderId="0" xfId="5" applyFont="1" applyAlignment="1">
      <alignment horizontal="centerContinuous" wrapText="1"/>
    </xf>
    <xf numFmtId="164" fontId="5" fillId="0" borderId="0" xfId="5" applyNumberFormat="1" applyFont="1" applyAlignment="1">
      <alignment horizontal="centerContinuous" wrapText="1"/>
    </xf>
    <xf numFmtId="165" fontId="5" fillId="0" borderId="0" xfId="2" applyFont="1" applyAlignment="1">
      <alignment horizontal="centerContinuous" wrapText="1"/>
    </xf>
    <xf numFmtId="0" fontId="9" fillId="2" borderId="7" xfId="0" applyFont="1" applyFill="1" applyBorder="1" applyAlignment="1">
      <alignment vertical="center"/>
    </xf>
    <xf numFmtId="0" fontId="5" fillId="2" borderId="8" xfId="0" applyFont="1" applyFill="1" applyBorder="1"/>
    <xf numFmtId="0" fontId="5" fillId="2" borderId="8" xfId="5" applyFont="1" applyFill="1" applyBorder="1" applyAlignment="1">
      <alignment horizontal="left" wrapText="1"/>
    </xf>
    <xf numFmtId="0" fontId="5" fillId="2" borderId="8" xfId="5" applyFont="1" applyFill="1" applyBorder="1"/>
    <xf numFmtId="164" fontId="5" fillId="2" borderId="8" xfId="5" applyNumberFormat="1" applyFont="1" applyFill="1" applyBorder="1"/>
    <xf numFmtId="165" fontId="5" fillId="2" borderId="8" xfId="2" applyFont="1" applyFill="1" applyBorder="1"/>
    <xf numFmtId="0" fontId="5" fillId="2" borderId="9" xfId="5" applyFont="1" applyFill="1" applyBorder="1"/>
    <xf numFmtId="0" fontId="9" fillId="3" borderId="10" xfId="6" applyFont="1" applyFill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3" borderId="10" xfId="6" applyFont="1" applyFill="1" applyBorder="1" applyAlignment="1">
      <alignment horizontal="left" vertical="center" wrapText="1"/>
    </xf>
    <xf numFmtId="164" fontId="9" fillId="3" borderId="10" xfId="6" applyNumberFormat="1" applyFont="1" applyFill="1" applyBorder="1" applyAlignment="1">
      <alignment horizontal="center" vertical="center" wrapText="1"/>
    </xf>
    <xf numFmtId="165" fontId="9" fillId="3" borderId="10" xfId="2" applyFont="1" applyFill="1" applyBorder="1" applyAlignment="1">
      <alignment horizontal="center" vertical="center" wrapText="1"/>
    </xf>
    <xf numFmtId="42" fontId="5" fillId="0" borderId="0" xfId="3" applyFont="1" applyAlignment="1">
      <alignment vertical="center"/>
    </xf>
    <xf numFmtId="0" fontId="4" fillId="0" borderId="0" xfId="14" applyFont="1"/>
    <xf numFmtId="0" fontId="4" fillId="0" borderId="5" xfId="14" applyFont="1" applyBorder="1"/>
    <xf numFmtId="0" fontId="5" fillId="0" borderId="0" xfId="14" applyFont="1"/>
    <xf numFmtId="0" fontId="12" fillId="0" borderId="0" xfId="14" applyFont="1"/>
    <xf numFmtId="171" fontId="6" fillId="0" borderId="0" xfId="14" applyNumberFormat="1"/>
    <xf numFmtId="172" fontId="13" fillId="0" borderId="0" xfId="14" applyNumberFormat="1" applyFont="1"/>
    <xf numFmtId="0" fontId="6" fillId="0" borderId="0" xfId="14"/>
    <xf numFmtId="0" fontId="5" fillId="0" borderId="11" xfId="5" applyFont="1" applyBorder="1"/>
    <xf numFmtId="10" fontId="5" fillId="0" borderId="11" xfId="5" applyNumberFormat="1" applyFont="1" applyBorder="1"/>
    <xf numFmtId="10" fontId="5" fillId="0" borderId="15" xfId="5" applyNumberFormat="1" applyFont="1" applyBorder="1"/>
    <xf numFmtId="0" fontId="5" fillId="0" borderId="15" xfId="5" applyFont="1" applyBorder="1"/>
    <xf numFmtId="0" fontId="9" fillId="3" borderId="18" xfId="6" applyFont="1" applyFill="1" applyBorder="1" applyAlignment="1">
      <alignment horizontal="center" vertical="center" wrapText="1"/>
    </xf>
    <xf numFmtId="0" fontId="9" fillId="3" borderId="19" xfId="6" applyFont="1" applyFill="1" applyBorder="1" applyAlignment="1">
      <alignment horizontal="center" vertical="center" wrapText="1"/>
    </xf>
    <xf numFmtId="0" fontId="9" fillId="0" borderId="19" xfId="7" applyFont="1" applyBorder="1" applyAlignment="1">
      <alignment horizontal="center" vertical="center" wrapText="1"/>
    </xf>
    <xf numFmtId="0" fontId="9" fillId="3" borderId="19" xfId="6" applyFont="1" applyFill="1" applyBorder="1" applyAlignment="1">
      <alignment horizontal="left" vertical="center" wrapText="1"/>
    </xf>
    <xf numFmtId="164" fontId="9" fillId="3" borderId="19" xfId="6" applyNumberFormat="1" applyFont="1" applyFill="1" applyBorder="1" applyAlignment="1">
      <alignment horizontal="center" vertical="center" wrapText="1"/>
    </xf>
    <xf numFmtId="165" fontId="9" fillId="3" borderId="19" xfId="2" applyFont="1" applyFill="1" applyBorder="1" applyAlignment="1">
      <alignment horizontal="center" vertical="center" wrapText="1"/>
    </xf>
    <xf numFmtId="4" fontId="9" fillId="3" borderId="19" xfId="6" applyNumberFormat="1" applyFont="1" applyFill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center" vertical="center" wrapText="1"/>
    </xf>
    <xf numFmtId="0" fontId="5" fillId="0" borderId="15" xfId="7" applyFont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left" vertical="center" wrapText="1"/>
    </xf>
    <xf numFmtId="164" fontId="5" fillId="3" borderId="15" xfId="6" applyNumberFormat="1" applyFont="1" applyFill="1" applyBorder="1" applyAlignment="1">
      <alignment horizontal="center" vertical="center" wrapText="1"/>
    </xf>
    <xf numFmtId="165" fontId="5" fillId="3" borderId="15" xfId="2" applyFont="1" applyFill="1" applyBorder="1" applyAlignment="1">
      <alignment horizontal="center" vertical="center" wrapText="1"/>
    </xf>
    <xf numFmtId="4" fontId="5" fillId="3" borderId="15" xfId="6" applyNumberFormat="1" applyFont="1" applyFill="1" applyBorder="1" applyAlignment="1">
      <alignment horizontal="center" vertical="center" wrapText="1"/>
    </xf>
    <xf numFmtId="10" fontId="5" fillId="3" borderId="15" xfId="6" applyNumberFormat="1" applyFont="1" applyFill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left" vertical="center" wrapText="1"/>
    </xf>
    <xf numFmtId="164" fontId="5" fillId="3" borderId="11" xfId="6" applyNumberFormat="1" applyFont="1" applyFill="1" applyBorder="1" applyAlignment="1">
      <alignment horizontal="center" vertical="center" wrapText="1"/>
    </xf>
    <xf numFmtId="165" fontId="5" fillId="3" borderId="11" xfId="2" applyFont="1" applyFill="1" applyBorder="1" applyAlignment="1">
      <alignment horizontal="center" vertical="center" wrapText="1"/>
    </xf>
    <xf numFmtId="4" fontId="5" fillId="3" borderId="11" xfId="6" applyNumberFormat="1" applyFont="1" applyFill="1" applyBorder="1" applyAlignment="1">
      <alignment horizontal="center" vertical="center" wrapText="1"/>
    </xf>
    <xf numFmtId="10" fontId="5" fillId="3" borderId="11" xfId="6" applyNumberFormat="1" applyFont="1" applyFill="1" applyBorder="1" applyAlignment="1">
      <alignment horizontal="center" vertical="center" wrapText="1"/>
    </xf>
    <xf numFmtId="0" fontId="9" fillId="0" borderId="19" xfId="5" applyFont="1" applyBorder="1"/>
    <xf numFmtId="0" fontId="9" fillId="0" borderId="20" xfId="5" applyFont="1" applyBorder="1"/>
    <xf numFmtId="0" fontId="5" fillId="0" borderId="17" xfId="5" applyFont="1" applyBorder="1"/>
    <xf numFmtId="4" fontId="9" fillId="3" borderId="13" xfId="6" applyNumberFormat="1" applyFont="1" applyFill="1" applyBorder="1" applyAlignment="1">
      <alignment horizontal="center" vertical="center" wrapText="1"/>
    </xf>
    <xf numFmtId="0" fontId="9" fillId="0" borderId="18" xfId="6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 wrapText="1"/>
    </xf>
    <xf numFmtId="0" fontId="9" fillId="0" borderId="19" xfId="6" applyFont="1" applyBorder="1" applyAlignment="1">
      <alignment horizontal="left" vertical="center" wrapText="1"/>
    </xf>
    <xf numFmtId="164" fontId="9" fillId="0" borderId="19" xfId="6" applyNumberFormat="1" applyFont="1" applyBorder="1" applyAlignment="1">
      <alignment horizontal="center" vertical="center" wrapText="1"/>
    </xf>
    <xf numFmtId="165" fontId="9" fillId="0" borderId="19" xfId="2" applyFont="1" applyFill="1" applyBorder="1" applyAlignment="1">
      <alignment horizontal="center" vertical="center" wrapText="1"/>
    </xf>
    <xf numFmtId="4" fontId="9" fillId="0" borderId="20" xfId="6" applyNumberFormat="1" applyFont="1" applyBorder="1" applyAlignment="1">
      <alignment horizontal="center" vertical="center" wrapText="1"/>
    </xf>
    <xf numFmtId="167" fontId="4" fillId="0" borderId="15" xfId="1" applyFont="1" applyFill="1" applyBorder="1"/>
    <xf numFmtId="167" fontId="4" fillId="0" borderId="15" xfId="1" applyFont="1" applyFill="1" applyBorder="1" applyAlignment="1">
      <alignment wrapText="1"/>
    </xf>
    <xf numFmtId="167" fontId="4" fillId="0" borderId="0" xfId="1" applyFont="1" applyFill="1"/>
    <xf numFmtId="3" fontId="4" fillId="0" borderId="0" xfId="1" applyNumberFormat="1" applyFont="1" applyFill="1"/>
    <xf numFmtId="42" fontId="5" fillId="0" borderId="0" xfId="3" applyFont="1" applyFill="1" applyAlignment="1">
      <alignment horizontal="center" vertical="center"/>
    </xf>
    <xf numFmtId="167" fontId="4" fillId="0" borderId="11" xfId="1" applyFont="1" applyFill="1" applyBorder="1"/>
    <xf numFmtId="167" fontId="4" fillId="0" borderId="11" xfId="1" applyFont="1" applyFill="1" applyBorder="1" applyAlignment="1">
      <alignment wrapText="1"/>
    </xf>
    <xf numFmtId="9" fontId="4" fillId="0" borderId="0" xfId="4" applyFont="1" applyFill="1"/>
    <xf numFmtId="42" fontId="5" fillId="0" borderId="0" xfId="3" applyFont="1" applyFill="1" applyAlignment="1">
      <alignment vertical="center"/>
    </xf>
    <xf numFmtId="3" fontId="11" fillId="0" borderId="0" xfId="1" applyNumberFormat="1" applyFont="1" applyFill="1"/>
    <xf numFmtId="169" fontId="4" fillId="0" borderId="0" xfId="14" applyNumberFormat="1" applyFont="1"/>
    <xf numFmtId="165" fontId="5" fillId="0" borderId="0" xfId="2" applyFont="1" applyFill="1" applyAlignment="1">
      <alignment horizontal="center" vertical="center"/>
    </xf>
    <xf numFmtId="171" fontId="6" fillId="0" borderId="0" xfId="0" applyNumberFormat="1" applyFont="1"/>
    <xf numFmtId="9" fontId="5" fillId="0" borderId="0" xfId="4" applyFont="1" applyFill="1" applyAlignment="1">
      <alignment horizontal="center" vertical="center"/>
    </xf>
    <xf numFmtId="165" fontId="4" fillId="0" borderId="0" xfId="2" applyFont="1" applyFill="1"/>
    <xf numFmtId="0" fontId="5" fillId="0" borderId="0" xfId="14" applyFont="1" applyAlignment="1">
      <alignment horizontal="center" vertical="center"/>
    </xf>
    <xf numFmtId="172" fontId="5" fillId="0" borderId="0" xfId="14" applyNumberFormat="1" applyFont="1" applyAlignment="1">
      <alignment horizontal="center" vertical="center"/>
    </xf>
    <xf numFmtId="172" fontId="6" fillId="0" borderId="0" xfId="14" applyNumberFormat="1"/>
    <xf numFmtId="0" fontId="5" fillId="0" borderId="0" xfId="5" applyFont="1" applyAlignment="1">
      <alignment horizontal="center" vertical="center"/>
    </xf>
    <xf numFmtId="0" fontId="5" fillId="0" borderId="21" xfId="5" applyFont="1" applyBorder="1"/>
    <xf numFmtId="167" fontId="4" fillId="0" borderId="16" xfId="1" applyFont="1" applyFill="1" applyBorder="1"/>
    <xf numFmtId="0" fontId="5" fillId="0" borderId="14" xfId="5" applyFont="1" applyBorder="1"/>
    <xf numFmtId="167" fontId="4" fillId="0" borderId="12" xfId="1" applyFont="1" applyFill="1" applyBorder="1"/>
    <xf numFmtId="0" fontId="16" fillId="0" borderId="14" xfId="20" applyFont="1" applyFill="1" applyBorder="1" applyAlignment="1" applyProtection="1">
      <alignment horizontal="center" vertical="center"/>
    </xf>
    <xf numFmtId="0" fontId="17" fillId="0" borderId="11" xfId="7" applyFont="1" applyBorder="1" applyAlignment="1">
      <alignment horizontal="justify" vertical="center" wrapText="1"/>
    </xf>
    <xf numFmtId="0" fontId="17" fillId="0" borderId="11" xfId="7" applyFont="1" applyBorder="1" applyAlignment="1">
      <alignment horizontal="center" vertical="center" wrapText="1"/>
    </xf>
    <xf numFmtId="0" fontId="16" fillId="0" borderId="21" xfId="20" applyFont="1" applyFill="1" applyBorder="1" applyAlignment="1" applyProtection="1">
      <alignment horizontal="center" vertical="center"/>
    </xf>
    <xf numFmtId="0" fontId="17" fillId="0" borderId="23" xfId="7" applyFont="1" applyBorder="1" applyAlignment="1">
      <alignment horizontal="justify" vertical="center" wrapText="1"/>
    </xf>
    <xf numFmtId="0" fontId="17" fillId="0" borderId="24" xfId="7" applyFont="1" applyBorder="1" applyAlignment="1">
      <alignment horizontal="center" vertical="center" wrapText="1"/>
    </xf>
    <xf numFmtId="4" fontId="17" fillId="0" borderId="15" xfId="12" applyNumberFormat="1" applyFont="1" applyFill="1" applyBorder="1" applyAlignment="1" applyProtection="1">
      <alignment vertical="center" wrapText="1"/>
    </xf>
    <xf numFmtId="8" fontId="17" fillId="0" borderId="23" xfId="3" applyNumberFormat="1" applyFont="1" applyFill="1" applyBorder="1" applyAlignment="1" applyProtection="1">
      <alignment horizontal="right" vertical="center" wrapText="1"/>
    </xf>
    <xf numFmtId="2" fontId="17" fillId="0" borderId="11" xfId="7" applyNumberFormat="1" applyFont="1" applyBorder="1" applyAlignment="1">
      <alignment horizontal="justify" vertical="center" wrapText="1"/>
    </xf>
    <xf numFmtId="4" fontId="17" fillId="0" borderId="11" xfId="12" applyNumberFormat="1" applyFont="1" applyFill="1" applyBorder="1" applyAlignment="1" applyProtection="1">
      <alignment vertical="center" wrapText="1"/>
    </xf>
    <xf numFmtId="8" fontId="17" fillId="0" borderId="11" xfId="3" applyNumberFormat="1" applyFont="1" applyFill="1" applyBorder="1" applyAlignment="1" applyProtection="1">
      <alignment horizontal="right" vertical="center" wrapText="1"/>
    </xf>
    <xf numFmtId="49" fontId="17" fillId="0" borderId="11" xfId="7" applyNumberFormat="1" applyFont="1" applyBorder="1" applyAlignment="1">
      <alignment horizontal="justify" vertical="center" wrapText="1"/>
    </xf>
    <xf numFmtId="0" fontId="17" fillId="0" borderId="15" xfId="7" applyFont="1" applyBorder="1" applyAlignment="1">
      <alignment horizontal="center" vertical="center" wrapText="1"/>
    </xf>
    <xf numFmtId="0" fontId="17" fillId="0" borderId="22" xfId="7" applyFont="1" applyBorder="1" applyAlignment="1">
      <alignment horizontal="left" vertical="center" wrapText="1"/>
    </xf>
    <xf numFmtId="0" fontId="17" fillId="0" borderId="11" xfId="7" applyFont="1" applyBorder="1" applyAlignment="1">
      <alignment horizontal="left" vertical="center" wrapText="1"/>
    </xf>
    <xf numFmtId="0" fontId="20" fillId="0" borderId="11" xfId="5" applyFont="1" applyBorder="1"/>
    <xf numFmtId="8" fontId="17" fillId="0" borderId="15" xfId="3" applyNumberFormat="1" applyFont="1" applyFill="1" applyBorder="1" applyAlignment="1" applyProtection="1">
      <alignment horizontal="right" vertical="center" wrapText="1"/>
    </xf>
    <xf numFmtId="2" fontId="17" fillId="0" borderId="23" xfId="7" applyNumberFormat="1" applyFont="1" applyBorder="1" applyAlignment="1">
      <alignment horizontal="justify" vertical="center" wrapText="1"/>
    </xf>
    <xf numFmtId="8" fontId="5" fillId="0" borderId="0" xfId="5" applyNumberFormat="1" applyFont="1"/>
    <xf numFmtId="0" fontId="19" fillId="0" borderId="0" xfId="18" applyFont="1" applyAlignment="1">
      <alignment horizontal="center" vertical="center" wrapText="1"/>
    </xf>
    <xf numFmtId="167" fontId="18" fillId="4" borderId="0" xfId="18" applyNumberFormat="1" applyFont="1" applyFill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7" fillId="0" borderId="2" xfId="5" applyFont="1" applyBorder="1" applyAlignment="1">
      <alignment horizontal="center"/>
    </xf>
    <xf numFmtId="0" fontId="7" fillId="0" borderId="3" xfId="5" applyFont="1" applyBorder="1" applyAlignment="1">
      <alignment horizontal="center"/>
    </xf>
    <xf numFmtId="0" fontId="7" fillId="0" borderId="4" xfId="5" applyFont="1" applyBorder="1" applyAlignment="1">
      <alignment horizontal="center"/>
    </xf>
    <xf numFmtId="0" fontId="4" fillId="0" borderId="5" xfId="5" applyFont="1" applyBorder="1" applyAlignment="1">
      <alignment horizontal="center"/>
    </xf>
    <xf numFmtId="0" fontId="4" fillId="0" borderId="0" xfId="5" applyFont="1" applyAlignment="1">
      <alignment horizontal="center"/>
    </xf>
    <xf numFmtId="0" fontId="4" fillId="0" borderId="6" xfId="5" applyFont="1" applyBorder="1" applyAlignment="1">
      <alignment horizontal="center"/>
    </xf>
    <xf numFmtId="0" fontId="7" fillId="0" borderId="5" xfId="5" applyFont="1" applyBorder="1" applyAlignment="1">
      <alignment horizontal="center"/>
    </xf>
    <xf numFmtId="0" fontId="7" fillId="0" borderId="0" xfId="5" applyFont="1" applyAlignment="1">
      <alignment horizontal="center"/>
    </xf>
    <xf numFmtId="0" fontId="7" fillId="0" borderId="6" xfId="5" applyFont="1" applyBorder="1" applyAlignment="1">
      <alignment horizontal="center"/>
    </xf>
  </cellXfs>
  <cellStyles count="27">
    <cellStyle name="Hipervínculo" xfId="20" builtinId="8"/>
    <cellStyle name="Millares" xfId="1" builtinId="3"/>
    <cellStyle name="Millares 2" xfId="21" xr:uid="{43D9ABEA-3CD1-4ECD-8A44-3F8567AC3FA1}"/>
    <cellStyle name="Millares 2 2" xfId="12" xr:uid="{49CB19DC-F365-47BA-A882-E6E43D5295E1}"/>
    <cellStyle name="Moneda" xfId="2" builtinId="4"/>
    <cellStyle name="Moneda [0]" xfId="3" builtinId="7"/>
    <cellStyle name="Moneda [0] 2" xfId="25" xr:uid="{45A586CB-CF66-49D3-A0DE-AB90A9BCB177}"/>
    <cellStyle name="Moneda 2" xfId="10" xr:uid="{7BD79A82-47F4-441B-85F2-762F900EA85E}"/>
    <cellStyle name="Moneda 2 2 2 2 2" xfId="16" xr:uid="{7FDC90EA-DE31-46A5-9AC8-8238FF911613}"/>
    <cellStyle name="Moneda 3" xfId="24" xr:uid="{4F1CEBB2-AC6B-4EB7-A0E9-B7F9F0813D52}"/>
    <cellStyle name="Normal" xfId="0" builtinId="0"/>
    <cellStyle name="Normal 2" xfId="6" xr:uid="{4AA29560-B32B-4DD3-BACC-B1F5E1C0F2BF}"/>
    <cellStyle name="Normal 2 10 2 2" xfId="11" xr:uid="{ADF2D595-A724-49E2-B8AA-26C9B7E7E1E7}"/>
    <cellStyle name="Normal 2 10 3" xfId="7" xr:uid="{D4D1EC47-96F8-44B3-AB24-CC8D35C25E9F}"/>
    <cellStyle name="Normal 2 2" xfId="19" xr:uid="{7C7BFFF5-2E53-4DFE-89E8-888A9CFE365A}"/>
    <cellStyle name="Normal 2 2 2" xfId="8" xr:uid="{CBF213B8-97EE-47A0-B8E1-0648A2A0EF02}"/>
    <cellStyle name="Normal 3" xfId="5" xr:uid="{35EE26E7-C55D-44E5-857A-BE7BC0FC4940}"/>
    <cellStyle name="Normal 3 11" xfId="18" xr:uid="{682E11D3-D882-463F-89A9-EAAC20839D48}"/>
    <cellStyle name="Normal 3 11 2" xfId="23" xr:uid="{CB7A9924-32D7-43A9-95BF-2795BDAF70BD}"/>
    <cellStyle name="Normal 3 2" xfId="14" xr:uid="{BFAEFD1C-769E-4213-B41B-E9B9A17CA893}"/>
    <cellStyle name="Normal 3 2 2" xfId="15" xr:uid="{207ABEC5-3480-42BA-B206-0F7561252BEA}"/>
    <cellStyle name="Normal 3 3" xfId="22" xr:uid="{9D07FC94-3367-4A9B-8F69-4D3258D66220}"/>
    <cellStyle name="Normal 3 4" xfId="17" xr:uid="{7FA31F12-A69E-4847-AAA9-9C9A52F42F4F}"/>
    <cellStyle name="Normal 4" xfId="9" xr:uid="{404CD92C-7040-4E6C-8EE4-A446319CF356}"/>
    <cellStyle name="Normal 4 2 2" xfId="13" xr:uid="{20024EB5-10CB-45F2-856F-24C6759DF354}"/>
    <cellStyle name="Porcentaje" xfId="4" builtinId="5"/>
    <cellStyle name="Porcentaje 2" xfId="26" xr:uid="{68BAAA60-5301-4F29-8185-62B7AD388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975731</xdr:colOff>
      <xdr:row>1</xdr:row>
      <xdr:rowOff>194944</xdr:rowOff>
    </xdr:from>
    <xdr:to>
      <xdr:col>9</xdr:col>
      <xdr:colOff>2054550</xdr:colOff>
      <xdr:row>4</xdr:row>
      <xdr:rowOff>193552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AB774E-CF99-4ED7-9753-0D346A48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9860" y="401773"/>
          <a:ext cx="1068659" cy="733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74340</xdr:colOff>
      <xdr:row>5</xdr:row>
      <xdr:rowOff>92927</xdr:rowOff>
    </xdr:from>
    <xdr:to>
      <xdr:col>9</xdr:col>
      <xdr:colOff>2174890</xdr:colOff>
      <xdr:row>7</xdr:row>
      <xdr:rowOff>149551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F0F025-21A8-4D60-B235-E3A9008A14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79" t="19426" r="46555" b="16304"/>
        <a:stretch/>
      </xdr:blipFill>
      <xdr:spPr>
        <a:xfrm>
          <a:off x="12968469" y="1235927"/>
          <a:ext cx="2109440" cy="710493"/>
        </a:xfrm>
        <a:prstGeom prst="rect">
          <a:avLst/>
        </a:prstGeom>
      </xdr:spPr>
    </xdr:pic>
    <xdr:clientData/>
  </xdr:twoCellAnchor>
  <xdr:twoCellAnchor editAs="oneCell">
    <xdr:from>
      <xdr:col>3</xdr:col>
      <xdr:colOff>96982</xdr:colOff>
      <xdr:row>1</xdr:row>
      <xdr:rowOff>13854</xdr:rowOff>
    </xdr:from>
    <xdr:to>
      <xdr:col>5</xdr:col>
      <xdr:colOff>605960</xdr:colOff>
      <xdr:row>7</xdr:row>
      <xdr:rowOff>118101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98994B-BDC4-455E-9CE0-23B85085AF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07" r="5980"/>
        <a:stretch/>
      </xdr:blipFill>
      <xdr:spPr bwMode="auto">
        <a:xfrm>
          <a:off x="1080655" y="221672"/>
          <a:ext cx="3270997" cy="17139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326571</xdr:colOff>
      <xdr:row>1</xdr:row>
      <xdr:rowOff>28314</xdr:rowOff>
    </xdr:from>
    <xdr:to>
      <xdr:col>9</xdr:col>
      <xdr:colOff>730532</xdr:colOff>
      <xdr:row>19</xdr:row>
      <xdr:rowOff>140905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FC3CB0-14BE-95B1-3CB9-F4E4A01D5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571" y="191600"/>
          <a:ext cx="7555875" cy="305173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D22EDD7-2AB8-403D-B650-7DD2A1F19FA3}">
  <we:reference id="wa200000556" version="1.1.0.0" store="en-us" storeType="OMEX"/>
  <we:alternateReferences>
    <we:reference id="WA200000556" version="1.1.0.0" store="" storeType="OMEX"/>
  </we:alternateReferences>
  <we:properties>
    <we:property name="documentId" value="&quot;f834b3a6-f602-465a-8d52-ccf1dee66603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_xldudf_JIRA_JQL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983B-E03A-4726-A9D9-BAE3C1C6AA6D}">
  <sheetPr codeName="Hoja1"/>
  <dimension ref="A1:AP42"/>
  <sheetViews>
    <sheetView showGridLines="0" tabSelected="1" zoomScale="55" zoomScaleNormal="55" zoomScaleSheetLayoutView="50" zoomScalePageLayoutView="55" workbookViewId="0">
      <selection activeCell="C10" sqref="C10"/>
    </sheetView>
  </sheetViews>
  <sheetFormatPr baseColWidth="10" defaultColWidth="11.42578125" defaultRowHeight="14.25" x14ac:dyDescent="0.2"/>
  <cols>
    <col min="1" max="2" width="3.42578125" style="3" customWidth="1"/>
    <col min="3" max="3" width="7.42578125" style="3" customWidth="1"/>
    <col min="4" max="4" width="15.7109375" style="3" bestFit="1" customWidth="1"/>
    <col min="5" max="5" width="24.5703125" style="3" bestFit="1" customWidth="1"/>
    <col min="6" max="6" width="73.140625" style="4" customWidth="1"/>
    <col min="7" max="7" width="8.85546875" style="3" customWidth="1"/>
    <col min="8" max="8" width="18.85546875" style="5" customWidth="1"/>
    <col min="9" max="9" width="26.85546875" style="6" customWidth="1"/>
    <col min="10" max="10" width="33.5703125" style="3" bestFit="1" customWidth="1"/>
    <col min="11" max="11" width="18.85546875" style="3" bestFit="1" customWidth="1"/>
    <col min="12" max="26" width="33.42578125" style="3" customWidth="1"/>
    <col min="27" max="27" width="21.42578125" style="3" customWidth="1"/>
    <col min="28" max="28" width="19.140625" style="3" bestFit="1" customWidth="1"/>
    <col min="29" max="29" width="24.5703125" style="3" customWidth="1"/>
    <col min="30" max="30" width="69.28515625" style="3" customWidth="1"/>
    <col min="31" max="31" width="9.140625" style="3" bestFit="1" customWidth="1"/>
    <col min="32" max="32" width="16.28515625" style="3" bestFit="1" customWidth="1"/>
    <col min="33" max="33" width="18.5703125" style="3" bestFit="1" customWidth="1"/>
    <col min="34" max="34" width="22.140625" style="3" bestFit="1" customWidth="1"/>
    <col min="35" max="35" width="19.7109375" style="3" customWidth="1"/>
    <col min="36" max="36" width="18.7109375" style="3" customWidth="1"/>
    <col min="37" max="37" width="18.85546875" style="97" bestFit="1" customWidth="1"/>
    <col min="38" max="38" width="17.5703125" style="3" bestFit="1" customWidth="1"/>
    <col min="39" max="39" width="16.42578125" style="3" bestFit="1" customWidth="1"/>
    <col min="40" max="40" width="20.85546875" style="3" bestFit="1" customWidth="1"/>
    <col min="41" max="41" width="39.140625" style="3" customWidth="1"/>
    <col min="42" max="42" width="36.140625" style="3" customWidth="1"/>
    <col min="43" max="16384" width="11.42578125" style="3"/>
  </cols>
  <sheetData>
    <row r="1" spans="1:41" ht="16.5" customHeight="1" thickBot="1" x14ac:dyDescent="0.25">
      <c r="A1" s="1"/>
      <c r="B1" s="2"/>
      <c r="AC1" s="2"/>
      <c r="AD1" s="2"/>
      <c r="AE1" s="2"/>
      <c r="AF1" s="2"/>
      <c r="AG1" s="2"/>
      <c r="AH1" s="2"/>
      <c r="AI1" s="2"/>
      <c r="AJ1" s="2"/>
      <c r="AK1" s="7"/>
      <c r="AL1" s="8"/>
      <c r="AM1" s="8"/>
      <c r="AN1" s="8"/>
      <c r="AO1" s="8"/>
    </row>
    <row r="2" spans="1:41" ht="26.45" customHeight="1" thickTop="1" x14ac:dyDescent="0.25">
      <c r="A2" s="2"/>
      <c r="B2" s="124" t="s">
        <v>0</v>
      </c>
      <c r="C2" s="125"/>
      <c r="D2" s="125"/>
      <c r="E2" s="125"/>
      <c r="F2" s="125"/>
      <c r="G2" s="125"/>
      <c r="H2" s="125"/>
      <c r="I2" s="125"/>
      <c r="J2" s="125"/>
      <c r="K2" s="126"/>
      <c r="AC2" s="2"/>
      <c r="AD2" s="2"/>
      <c r="AE2" s="2"/>
      <c r="AF2" s="2"/>
      <c r="AG2" s="2"/>
      <c r="AH2" s="2"/>
      <c r="AI2" s="2"/>
      <c r="AJ2" s="2"/>
      <c r="AK2" s="7"/>
      <c r="AL2" s="8"/>
      <c r="AM2" s="8"/>
      <c r="AN2" s="8"/>
      <c r="AO2" s="8"/>
    </row>
    <row r="3" spans="1:41" ht="15" x14ac:dyDescent="0.2">
      <c r="A3" s="2"/>
      <c r="B3" s="127" t="s">
        <v>1</v>
      </c>
      <c r="C3" s="128"/>
      <c r="D3" s="128"/>
      <c r="E3" s="128"/>
      <c r="F3" s="128"/>
      <c r="G3" s="128"/>
      <c r="H3" s="128"/>
      <c r="I3" s="128"/>
      <c r="J3" s="128"/>
      <c r="K3" s="129"/>
      <c r="AC3" s="2"/>
      <c r="AD3" s="2"/>
      <c r="AE3" s="2"/>
      <c r="AF3" s="2"/>
      <c r="AG3" s="2"/>
      <c r="AH3" s="2"/>
      <c r="AI3" s="2"/>
      <c r="AJ3" s="2"/>
      <c r="AK3" s="7"/>
      <c r="AL3" s="8"/>
      <c r="AM3" s="8"/>
      <c r="AN3" s="8"/>
      <c r="AO3" s="8"/>
    </row>
    <row r="4" spans="1:41" ht="16.5" customHeight="1" x14ac:dyDescent="0.2">
      <c r="A4" s="2"/>
      <c r="B4" s="127"/>
      <c r="C4" s="128"/>
      <c r="D4" s="128"/>
      <c r="E4" s="128"/>
      <c r="F4" s="128"/>
      <c r="G4" s="128"/>
      <c r="H4" s="128"/>
      <c r="I4" s="128"/>
      <c r="J4" s="128"/>
      <c r="K4" s="129"/>
      <c r="N4" s="121"/>
      <c r="O4" s="121"/>
      <c r="P4" s="121"/>
      <c r="Q4" s="121"/>
      <c r="R4" s="121"/>
      <c r="AC4" s="2"/>
      <c r="AD4" s="2"/>
      <c r="AE4" s="2"/>
      <c r="AF4" s="2"/>
      <c r="AG4" s="2"/>
      <c r="AH4" s="2"/>
      <c r="AI4" s="2"/>
      <c r="AJ4" s="2"/>
      <c r="AK4" s="7"/>
      <c r="AL4" s="8"/>
      <c r="AM4" s="8"/>
      <c r="AN4" s="8"/>
      <c r="AO4" s="8"/>
    </row>
    <row r="5" spans="1:41" ht="16.5" customHeight="1" x14ac:dyDescent="0.25">
      <c r="A5" s="2"/>
      <c r="B5" s="130" t="s">
        <v>17</v>
      </c>
      <c r="C5" s="131"/>
      <c r="D5" s="131"/>
      <c r="E5" s="131"/>
      <c r="F5" s="131"/>
      <c r="G5" s="131"/>
      <c r="H5" s="131"/>
      <c r="I5" s="131"/>
      <c r="J5" s="131"/>
      <c r="K5" s="132"/>
      <c r="AC5" s="2"/>
      <c r="AD5" s="2"/>
      <c r="AE5" s="2"/>
      <c r="AF5" s="2"/>
      <c r="AG5" s="2"/>
      <c r="AH5" s="2"/>
      <c r="AI5" s="2"/>
      <c r="AJ5" s="2"/>
      <c r="AK5" s="7"/>
      <c r="AL5" s="8"/>
      <c r="AM5" s="8"/>
      <c r="AN5" s="8"/>
      <c r="AO5" s="8"/>
    </row>
    <row r="6" spans="1:41" ht="16.5" customHeight="1" x14ac:dyDescent="0.25">
      <c r="A6" s="2"/>
      <c r="B6" s="130"/>
      <c r="C6" s="131"/>
      <c r="D6" s="131"/>
      <c r="E6" s="131"/>
      <c r="F6" s="131"/>
      <c r="G6" s="131"/>
      <c r="H6" s="131"/>
      <c r="I6" s="131"/>
      <c r="J6" s="131"/>
      <c r="K6" s="132"/>
      <c r="AC6" s="2"/>
      <c r="AD6" s="2"/>
      <c r="AE6" s="2"/>
      <c r="AF6" s="2"/>
      <c r="AG6" s="2"/>
      <c r="AH6" s="2"/>
      <c r="AI6" s="2"/>
      <c r="AJ6" s="2"/>
      <c r="AK6" s="7"/>
      <c r="AL6" s="8"/>
      <c r="AM6" s="8"/>
      <c r="AN6" s="8"/>
      <c r="AO6" s="8"/>
    </row>
    <row r="7" spans="1:41" ht="36" customHeight="1" x14ac:dyDescent="0.25">
      <c r="A7" s="2"/>
      <c r="B7" s="9"/>
      <c r="C7" s="10"/>
      <c r="D7" s="10"/>
      <c r="E7" s="10"/>
      <c r="F7" s="11"/>
      <c r="G7" s="10"/>
      <c r="H7" s="12"/>
      <c r="I7" s="13"/>
      <c r="J7" s="10"/>
      <c r="K7" s="14"/>
      <c r="AC7" s="2"/>
      <c r="AD7" s="2"/>
      <c r="AE7" s="2"/>
      <c r="AF7" s="2"/>
      <c r="AG7" s="2"/>
      <c r="AH7" s="2"/>
      <c r="AI7" s="2"/>
      <c r="AJ7" s="2"/>
      <c r="AK7" s="7"/>
      <c r="AL7" s="8"/>
      <c r="AM7" s="8"/>
      <c r="AN7" s="8"/>
      <c r="AO7" s="8"/>
    </row>
    <row r="8" spans="1:41" ht="35.25" customHeight="1" x14ac:dyDescent="0.2">
      <c r="A8" s="2"/>
      <c r="B8" s="15"/>
      <c r="C8" s="16"/>
      <c r="D8" s="16"/>
      <c r="E8" s="16"/>
      <c r="F8" s="123"/>
      <c r="G8" s="123"/>
      <c r="H8" s="123"/>
      <c r="I8" s="123"/>
      <c r="J8" s="16"/>
      <c r="K8" s="17"/>
      <c r="AC8" s="2"/>
      <c r="AD8" s="2"/>
      <c r="AE8" s="2"/>
      <c r="AF8" s="2"/>
      <c r="AG8" s="2"/>
      <c r="AH8" s="2"/>
      <c r="AI8" s="2"/>
      <c r="AJ8" s="2"/>
      <c r="AK8" s="7"/>
      <c r="AL8" s="8"/>
      <c r="AM8" s="8"/>
      <c r="AN8" s="8"/>
      <c r="AO8" s="8"/>
    </row>
    <row r="9" spans="1:41" ht="78.75" customHeight="1" x14ac:dyDescent="0.2">
      <c r="A9" s="2"/>
      <c r="B9" s="18"/>
      <c r="C9" s="122" t="s">
        <v>90</v>
      </c>
      <c r="D9" s="122"/>
      <c r="E9" s="122"/>
      <c r="F9" s="122"/>
      <c r="G9" s="122"/>
      <c r="H9" s="122"/>
      <c r="I9" s="122"/>
      <c r="J9" s="122"/>
      <c r="K9" s="19"/>
      <c r="AC9" s="2"/>
      <c r="AD9" s="2"/>
      <c r="AE9" s="2"/>
      <c r="AF9" s="2"/>
      <c r="AG9" s="2"/>
      <c r="AH9" s="2"/>
      <c r="AI9" s="2"/>
      <c r="AJ9" s="2"/>
      <c r="AK9" s="7"/>
      <c r="AL9" s="8"/>
      <c r="AM9" s="8"/>
      <c r="AN9" s="8"/>
      <c r="AO9" s="8"/>
    </row>
    <row r="10" spans="1:41" ht="16.5" thickBot="1" x14ac:dyDescent="0.3">
      <c r="A10" s="2"/>
      <c r="B10" s="18"/>
      <c r="C10" s="20"/>
      <c r="D10" s="21"/>
      <c r="E10" s="21"/>
      <c r="G10" s="21"/>
      <c r="H10" s="22"/>
      <c r="I10" s="23"/>
      <c r="J10" s="21"/>
      <c r="K10" s="19"/>
      <c r="AC10" s="2"/>
      <c r="AD10" s="2"/>
      <c r="AE10" s="2"/>
      <c r="AF10" s="2"/>
      <c r="AG10" s="2"/>
      <c r="AH10" s="2"/>
      <c r="AI10" s="2"/>
      <c r="AK10" s="7"/>
      <c r="AL10" s="8"/>
      <c r="AM10" s="8"/>
      <c r="AN10" s="8"/>
      <c r="AO10" s="8"/>
    </row>
    <row r="11" spans="1:41" ht="18" customHeight="1" thickBot="1" x14ac:dyDescent="0.25">
      <c r="A11" s="2"/>
      <c r="B11" s="18"/>
      <c r="C11" s="24"/>
      <c r="D11" s="25"/>
      <c r="E11" s="25"/>
      <c r="F11" s="26"/>
      <c r="G11" s="27"/>
      <c r="H11" s="28"/>
      <c r="I11" s="29"/>
      <c r="J11" s="30"/>
      <c r="K11" s="19"/>
      <c r="AC11" s="2"/>
      <c r="AD11" s="2"/>
      <c r="AE11" s="2"/>
      <c r="AF11" s="2"/>
      <c r="AG11" s="2"/>
      <c r="AH11" s="2"/>
      <c r="AI11" s="2"/>
      <c r="AJ11" s="2"/>
      <c r="AK11" s="7"/>
      <c r="AL11" s="8"/>
      <c r="AM11" s="8"/>
      <c r="AN11" s="8"/>
      <c r="AO11" s="8"/>
    </row>
    <row r="12" spans="1:41" ht="30.75" thickBot="1" x14ac:dyDescent="0.3">
      <c r="A12" s="2"/>
      <c r="B12" s="18"/>
      <c r="C12" s="31" t="s">
        <v>2</v>
      </c>
      <c r="D12" s="31" t="s">
        <v>3</v>
      </c>
      <c r="E12" s="32" t="s">
        <v>4</v>
      </c>
      <c r="F12" s="33" t="s">
        <v>5</v>
      </c>
      <c r="G12" s="31" t="s">
        <v>6</v>
      </c>
      <c r="H12" s="34" t="s">
        <v>7</v>
      </c>
      <c r="I12" s="35" t="s">
        <v>8</v>
      </c>
      <c r="J12" s="72" t="s">
        <v>9</v>
      </c>
      <c r="K12" s="71" t="s">
        <v>12</v>
      </c>
      <c r="M12" s="48" t="s">
        <v>2</v>
      </c>
      <c r="N12" s="49" t="s">
        <v>3</v>
      </c>
      <c r="O12" s="50" t="s">
        <v>4</v>
      </c>
      <c r="P12" s="51" t="s">
        <v>5</v>
      </c>
      <c r="Q12" s="49" t="s">
        <v>6</v>
      </c>
      <c r="R12" s="52" t="s">
        <v>7</v>
      </c>
      <c r="S12" s="53" t="s">
        <v>8</v>
      </c>
      <c r="T12" s="54" t="s">
        <v>9</v>
      </c>
      <c r="U12" s="69" t="s">
        <v>12</v>
      </c>
      <c r="V12" s="69" t="s">
        <v>13</v>
      </c>
      <c r="W12" s="69" t="s">
        <v>14</v>
      </c>
      <c r="X12" s="69" t="s">
        <v>15</v>
      </c>
      <c r="Y12" s="70" t="s">
        <v>16</v>
      </c>
      <c r="AA12" s="73" t="s">
        <v>2</v>
      </c>
      <c r="AB12" s="74" t="s">
        <v>3</v>
      </c>
      <c r="AC12" s="50" t="s">
        <v>4</v>
      </c>
      <c r="AD12" s="75" t="s">
        <v>5</v>
      </c>
      <c r="AE12" s="74" t="s">
        <v>6</v>
      </c>
      <c r="AF12" s="76" t="s">
        <v>7</v>
      </c>
      <c r="AG12" s="77" t="s">
        <v>8</v>
      </c>
      <c r="AH12" s="78" t="s">
        <v>9</v>
      </c>
      <c r="AI12" s="2"/>
      <c r="AJ12" s="2"/>
      <c r="AK12" s="7"/>
      <c r="AL12" s="8"/>
      <c r="AM12" s="8"/>
      <c r="AN12" s="8"/>
      <c r="AO12" s="8"/>
    </row>
    <row r="13" spans="1:41" ht="57" x14ac:dyDescent="0.2">
      <c r="A13" s="2"/>
      <c r="B13" s="18"/>
      <c r="C13" s="105" t="s">
        <v>37</v>
      </c>
      <c r="D13" s="106" t="s">
        <v>38</v>
      </c>
      <c r="E13" s="106" t="s">
        <v>39</v>
      </c>
      <c r="F13" s="106" t="s">
        <v>20</v>
      </c>
      <c r="G13" s="107" t="s">
        <v>18</v>
      </c>
      <c r="H13" s="108">
        <v>7421</v>
      </c>
      <c r="I13" s="109">
        <v>40205</v>
      </c>
      <c r="J13" s="118">
        <f>ROUND(H13*I13,0)</f>
        <v>298361305</v>
      </c>
      <c r="K13" s="46">
        <f t="shared" ref="K13:K41" si="0">J13/$K$42</f>
        <v>3.3726189655161241E-2</v>
      </c>
      <c r="M13" s="55" cm="1">
        <f t="array" ref="M13:U41">_xlfn._xlws.SORT(C13:K41,9,-1)</f>
        <v>2.6</v>
      </c>
      <c r="N13" s="55" t="str">
        <v>APU 4</v>
      </c>
      <c r="O13" s="56" t="str">
        <v>***</v>
      </c>
      <c r="P13" s="57" t="str">
        <v>BASE ESTABILIZADA EN CALIENTE CON ADICION DE CEMENTO ASFALTICO AL 4%, TRATADA EN PLANTA</v>
      </c>
      <c r="Q13" s="55" t="str">
        <v>M3</v>
      </c>
      <c r="R13" s="58">
        <v>2196</v>
      </c>
      <c r="S13" s="59">
        <v>1409495</v>
      </c>
      <c r="T13" s="60">
        <v>3095251020</v>
      </c>
      <c r="U13" s="61">
        <v>0.34988123855689429</v>
      </c>
      <c r="V13" s="46">
        <f>+U13</f>
        <v>0.34988123855689429</v>
      </c>
      <c r="W13" s="47" t="b">
        <f>V13&lt;0.8</f>
        <v>1</v>
      </c>
      <c r="X13" s="46">
        <f>AVERAGEIF(V13:V36,"&lt;0,8",U13:U36)</f>
        <v>0.14800512557030382</v>
      </c>
      <c r="Y13" s="47" t="b">
        <f>U13&gt;$X$13</f>
        <v>1</v>
      </c>
      <c r="AA13" s="98" cm="1">
        <f t="array" ref="AA13:AM13">_xlfn._xlws.FILTER(M13:Y36,Y13:Y36)</f>
        <v>2.6</v>
      </c>
      <c r="AB13" s="47" t="str">
        <v>APU 4</v>
      </c>
      <c r="AC13" s="79" t="str">
        <v>***</v>
      </c>
      <c r="AD13" s="80" t="str">
        <v>BASE ESTABILIZADA EN CALIENTE CON ADICION DE CEMENTO ASFALTICO AL 4%, TRATADA EN PLANTA</v>
      </c>
      <c r="AE13" s="79" t="str">
        <v>M3</v>
      </c>
      <c r="AF13" s="79">
        <v>2196</v>
      </c>
      <c r="AG13" s="79">
        <v>1409495</v>
      </c>
      <c r="AH13" s="99">
        <v>3095251020</v>
      </c>
      <c r="AI13" s="81">
        <v>0.34988123855689429</v>
      </c>
      <c r="AJ13" s="82">
        <v>0.34988123855689429</v>
      </c>
      <c r="AK13" s="83" t="b">
        <v>1</v>
      </c>
      <c r="AL13" s="8">
        <v>0.14800512557030382</v>
      </c>
      <c r="AM13" s="8" t="b">
        <v>1</v>
      </c>
      <c r="AN13" s="8"/>
      <c r="AO13" s="8"/>
    </row>
    <row r="14" spans="1:41" ht="42" customHeight="1" x14ac:dyDescent="0.2">
      <c r="A14" s="2"/>
      <c r="B14" s="18"/>
      <c r="C14" s="105">
        <v>1.2</v>
      </c>
      <c r="D14" s="106">
        <v>2.13</v>
      </c>
      <c r="E14" s="106" t="s">
        <v>40</v>
      </c>
      <c r="F14" s="106" t="s">
        <v>41</v>
      </c>
      <c r="G14" s="107" t="s">
        <v>18</v>
      </c>
      <c r="H14" s="108">
        <v>26</v>
      </c>
      <c r="I14" s="109">
        <v>96944</v>
      </c>
      <c r="J14" s="118">
        <f>ROUND(H14*I14,0)</f>
        <v>2520544</v>
      </c>
      <c r="K14" s="46">
        <f t="shared" si="0"/>
        <v>2.8491745931389712E-4</v>
      </c>
      <c r="M14" s="62">
        <v>2.1</v>
      </c>
      <c r="N14" s="62" t="str">
        <v>APU 6</v>
      </c>
      <c r="O14" s="63" t="str">
        <v>INV 450.2P</v>
      </c>
      <c r="P14" s="64" t="str">
        <v>MEZCLA DENSA EN CALIENTE TIPO MDC-19 (INCLUYE CEMENTO ASFÁLTICO)</v>
      </c>
      <c r="Q14" s="62" t="str">
        <v>M3</v>
      </c>
      <c r="R14" s="65">
        <v>615</v>
      </c>
      <c r="S14" s="66">
        <v>1709425</v>
      </c>
      <c r="T14" s="67">
        <v>1051296375</v>
      </c>
      <c r="U14" s="68">
        <v>0.11883652582573842</v>
      </c>
      <c r="V14" s="45">
        <f>+U14+V13</f>
        <v>0.46871776438263268</v>
      </c>
      <c r="W14" s="47" t="b">
        <f t="shared" ref="W14:W42" si="1">V14&lt;0.8</f>
        <v>1</v>
      </c>
      <c r="X14" s="44"/>
      <c r="Y14" s="44" t="b">
        <f t="shared" ref="Y14:Y42" si="2">U14&gt;$X$13</f>
        <v>0</v>
      </c>
      <c r="AA14" s="100"/>
      <c r="AB14" s="44"/>
      <c r="AC14" s="84"/>
      <c r="AD14" s="85"/>
      <c r="AE14" s="84"/>
      <c r="AF14" s="84"/>
      <c r="AG14" s="84"/>
      <c r="AH14" s="101"/>
      <c r="AI14" s="81"/>
      <c r="AJ14" s="86"/>
      <c r="AK14" s="83"/>
      <c r="AL14" s="8"/>
      <c r="AM14" s="8"/>
      <c r="AN14" s="8"/>
      <c r="AO14" s="8"/>
    </row>
    <row r="15" spans="1:41" ht="98.1" customHeight="1" x14ac:dyDescent="0.2">
      <c r="A15" s="2"/>
      <c r="B15" s="18"/>
      <c r="C15" s="105">
        <v>1.3</v>
      </c>
      <c r="D15" s="106" t="s">
        <v>37</v>
      </c>
      <c r="E15" s="106" t="s">
        <v>42</v>
      </c>
      <c r="F15" s="106" t="s">
        <v>31</v>
      </c>
      <c r="G15" s="107" t="s">
        <v>18</v>
      </c>
      <c r="H15" s="108">
        <v>36</v>
      </c>
      <c r="I15" s="109">
        <v>308781</v>
      </c>
      <c r="J15" s="118">
        <f>ROUND(H15*I15,0)</f>
        <v>11116116</v>
      </c>
      <c r="K15" s="46">
        <f t="shared" si="0"/>
        <v>1.2565444317411481E-3</v>
      </c>
      <c r="M15" s="62">
        <v>2.8</v>
      </c>
      <c r="N15" s="62" t="str">
        <v>APU 5</v>
      </c>
      <c r="O15" s="63" t="str">
        <v>INV 450.1P</v>
      </c>
      <c r="P15" s="64" t="str">
        <v>MEZCLA DENSA EN CALIENTE TIPO MDC-25 (INCLUYE CEMENTO ASFÁLTICO)</v>
      </c>
      <c r="Q15" s="62" t="str">
        <v>M3</v>
      </c>
      <c r="R15" s="65">
        <v>615</v>
      </c>
      <c r="S15" s="66">
        <v>1697855</v>
      </c>
      <c r="T15" s="67">
        <v>1044180825</v>
      </c>
      <c r="U15" s="68">
        <v>0.11803219770148389</v>
      </c>
      <c r="V15" s="45">
        <f>+U15+V14</f>
        <v>0.58674996208411656</v>
      </c>
      <c r="W15" s="47" t="b">
        <f t="shared" si="1"/>
        <v>1</v>
      </c>
      <c r="X15" s="44"/>
      <c r="Y15" s="44" t="b">
        <f t="shared" si="2"/>
        <v>0</v>
      </c>
      <c r="AC15" s="81"/>
      <c r="AD15" s="81"/>
      <c r="AE15" s="81"/>
      <c r="AF15" s="81"/>
      <c r="AG15" s="81"/>
      <c r="AH15" s="81"/>
      <c r="AI15" s="81"/>
      <c r="AJ15" s="82"/>
      <c r="AK15" s="83"/>
      <c r="AL15" s="8"/>
      <c r="AM15" s="8"/>
      <c r="AN15" s="8"/>
      <c r="AO15" s="8"/>
    </row>
    <row r="16" spans="1:41" ht="42" customHeight="1" x14ac:dyDescent="0.2">
      <c r="A16" s="2"/>
      <c r="B16" s="18"/>
      <c r="C16" s="105">
        <v>1.4</v>
      </c>
      <c r="D16" s="106" t="s">
        <v>43</v>
      </c>
      <c r="E16" s="106" t="s">
        <v>21</v>
      </c>
      <c r="F16" s="106" t="s">
        <v>44</v>
      </c>
      <c r="G16" s="107" t="s">
        <v>22</v>
      </c>
      <c r="H16" s="108">
        <v>329904</v>
      </c>
      <c r="I16" s="109">
        <v>2462</v>
      </c>
      <c r="J16" s="118">
        <f>ROUND(H16*I16,0)</f>
        <v>812223648</v>
      </c>
      <c r="K16" s="46">
        <f t="shared" si="0"/>
        <v>9.1812203311199922E-2</v>
      </c>
      <c r="M16" s="62">
        <v>1.4</v>
      </c>
      <c r="N16" s="62" t="str">
        <v>1.6</v>
      </c>
      <c r="O16" s="63" t="str">
        <v>***</v>
      </c>
      <c r="P16" s="64" t="str">
        <v>TRANSPORTE DE MATERIALES PROV. DE EXLANACIÓN, CANALES, PRESTAMOS, SOBREACARREOS Y DERRUMBES</v>
      </c>
      <c r="Q16" s="62" t="str">
        <v>M3-KM</v>
      </c>
      <c r="R16" s="65">
        <v>329904</v>
      </c>
      <c r="S16" s="66">
        <v>2462</v>
      </c>
      <c r="T16" s="67">
        <v>812223648</v>
      </c>
      <c r="U16" s="68">
        <v>9.1812203311199922E-2</v>
      </c>
      <c r="V16" s="45">
        <f t="shared" ref="V16:V36" si="3">+U16+V15</f>
        <v>0.67856216539531644</v>
      </c>
      <c r="W16" s="47" t="b">
        <f t="shared" si="1"/>
        <v>1</v>
      </c>
      <c r="X16" s="44"/>
      <c r="Y16" s="44" t="b">
        <f t="shared" si="2"/>
        <v>0</v>
      </c>
      <c r="AC16" s="81"/>
      <c r="AD16" s="81"/>
      <c r="AE16" s="81"/>
      <c r="AF16" s="81"/>
      <c r="AG16" s="81"/>
      <c r="AH16" s="81"/>
      <c r="AI16" s="81"/>
      <c r="AJ16" s="82"/>
      <c r="AK16" s="83"/>
      <c r="AL16" s="8"/>
      <c r="AM16" s="8"/>
      <c r="AN16" s="8"/>
      <c r="AO16" s="8"/>
    </row>
    <row r="17" spans="1:41" ht="42" customHeight="1" x14ac:dyDescent="0.2">
      <c r="A17" s="2"/>
      <c r="B17" s="18"/>
      <c r="C17" s="102">
        <v>2.1</v>
      </c>
      <c r="D17" s="106">
        <v>3.1</v>
      </c>
      <c r="E17" s="106" t="s">
        <v>45</v>
      </c>
      <c r="F17" s="110" t="s">
        <v>46</v>
      </c>
      <c r="G17" s="104" t="s">
        <v>23</v>
      </c>
      <c r="H17" s="111">
        <v>4391</v>
      </c>
      <c r="I17" s="112">
        <v>11311</v>
      </c>
      <c r="J17" s="118">
        <f t="shared" ref="J17:J29" si="4">ROUND(H17*I17,0)</f>
        <v>49666601</v>
      </c>
      <c r="K17" s="46">
        <f t="shared" si="0"/>
        <v>5.6142173156576757E-3</v>
      </c>
      <c r="M17" s="62">
        <v>2.5</v>
      </c>
      <c r="N17" s="62" t="str">
        <v>APU 3</v>
      </c>
      <c r="O17" s="63" t="str">
        <v>INV 320.1</v>
      </c>
      <c r="P17" s="64" t="str">
        <v>SUB BASE GRANULAR</v>
      </c>
      <c r="Q17" s="62" t="str">
        <v>M3</v>
      </c>
      <c r="R17" s="65">
        <v>2547</v>
      </c>
      <c r="S17" s="66">
        <v>213483</v>
      </c>
      <c r="T17" s="67">
        <v>543741201</v>
      </c>
      <c r="U17" s="68">
        <v>6.1463462456202725E-2</v>
      </c>
      <c r="V17" s="45">
        <f t="shared" si="3"/>
        <v>0.74002562785151915</v>
      </c>
      <c r="W17" s="47" t="b">
        <f t="shared" si="1"/>
        <v>1</v>
      </c>
      <c r="X17" s="44"/>
      <c r="Y17" s="44" t="b">
        <f t="shared" si="2"/>
        <v>0</v>
      </c>
      <c r="AC17" s="81"/>
      <c r="AD17" s="81"/>
      <c r="AE17" s="81"/>
      <c r="AF17" s="81"/>
      <c r="AG17" s="81"/>
      <c r="AH17" s="81"/>
      <c r="AI17" s="81"/>
      <c r="AJ17" s="82"/>
      <c r="AK17" s="83"/>
      <c r="AL17" s="8"/>
      <c r="AM17" s="8"/>
      <c r="AN17" s="8"/>
      <c r="AO17" s="8"/>
    </row>
    <row r="18" spans="1:41" ht="42.75" x14ac:dyDescent="0.2">
      <c r="A18" s="2"/>
      <c r="B18" s="18"/>
      <c r="C18" s="102">
        <v>2.2000000000000002</v>
      </c>
      <c r="D18" s="110" t="s">
        <v>25</v>
      </c>
      <c r="E18" s="110" t="s">
        <v>21</v>
      </c>
      <c r="F18" s="110" t="s">
        <v>47</v>
      </c>
      <c r="G18" s="104" t="s">
        <v>18</v>
      </c>
      <c r="H18" s="111">
        <v>659</v>
      </c>
      <c r="I18" s="112">
        <v>196703</v>
      </c>
      <c r="J18" s="118">
        <f t="shared" si="4"/>
        <v>129627277</v>
      </c>
      <c r="K18" s="46">
        <f t="shared" si="0"/>
        <v>1.4652818764766165E-2</v>
      </c>
      <c r="M18" s="62">
        <v>3.1</v>
      </c>
      <c r="N18" s="62" t="str">
        <v>APU 8</v>
      </c>
      <c r="O18" s="63" t="str">
        <v>***</v>
      </c>
      <c r="P18" s="64" t="str">
        <v xml:space="preserve">CUNETA DE CONCRETO CLASE E, 3500 PSI FUNDIDA EN EL LUGAR </v>
      </c>
      <c r="Q18" s="62" t="str">
        <v>M3</v>
      </c>
      <c r="R18" s="65">
        <v>522</v>
      </c>
      <c r="S18" s="66">
        <v>1032946</v>
      </c>
      <c r="T18" s="67">
        <v>539197812</v>
      </c>
      <c r="U18" s="68">
        <v>6.0949886477939814E-2</v>
      </c>
      <c r="V18" s="45">
        <f t="shared" si="3"/>
        <v>0.80097551432945902</v>
      </c>
      <c r="W18" s="47" t="b">
        <f t="shared" si="1"/>
        <v>0</v>
      </c>
      <c r="X18" s="44"/>
      <c r="Y18" s="44" t="b">
        <f t="shared" si="2"/>
        <v>0</v>
      </c>
      <c r="AC18" s="81"/>
      <c r="AD18" s="81"/>
      <c r="AE18" s="81"/>
      <c r="AF18" s="81"/>
      <c r="AG18" s="81"/>
      <c r="AH18" s="81"/>
      <c r="AI18" s="81"/>
      <c r="AJ18" s="82"/>
      <c r="AK18" s="83"/>
      <c r="AL18" s="8"/>
      <c r="AM18" s="8"/>
      <c r="AN18" s="8"/>
      <c r="AO18" s="8"/>
    </row>
    <row r="19" spans="1:41" ht="57" x14ac:dyDescent="0.2">
      <c r="A19" s="2"/>
      <c r="B19" s="18"/>
      <c r="C19" s="102">
        <v>2.2999999999999998</v>
      </c>
      <c r="D19" s="106" t="s">
        <v>24</v>
      </c>
      <c r="E19" s="106" t="s">
        <v>48</v>
      </c>
      <c r="F19" s="113" t="s">
        <v>49</v>
      </c>
      <c r="G19" s="104" t="s">
        <v>18</v>
      </c>
      <c r="H19" s="111">
        <v>66</v>
      </c>
      <c r="I19" s="112">
        <v>143815</v>
      </c>
      <c r="J19" s="118">
        <f t="shared" si="4"/>
        <v>9491790</v>
      </c>
      <c r="K19" s="46">
        <f t="shared" si="0"/>
        <v>1.0729337361859406E-3</v>
      </c>
      <c r="M19" s="62" t="str">
        <v>1.1</v>
      </c>
      <c r="N19" s="62" t="str">
        <v>2.9</v>
      </c>
      <c r="O19" s="63" t="str">
        <v>INV 600.1</v>
      </c>
      <c r="P19" s="64" t="str">
        <v>EXCAVACIONES VARIAS SIN CLASIFICAR (INCLUYE RETIRO DE SOBRANTES A UNA DISTANCIA MENOR DE 5 KM)</v>
      </c>
      <c r="Q19" s="62" t="str">
        <v>M3</v>
      </c>
      <c r="R19" s="65">
        <v>7421</v>
      </c>
      <c r="S19" s="66">
        <v>40205</v>
      </c>
      <c r="T19" s="67">
        <v>298361305</v>
      </c>
      <c r="U19" s="68">
        <v>3.3726189655161241E-2</v>
      </c>
      <c r="V19" s="45">
        <f t="shared" si="3"/>
        <v>0.83470170398462029</v>
      </c>
      <c r="W19" s="47" t="b">
        <f t="shared" si="1"/>
        <v>0</v>
      </c>
      <c r="X19" s="44"/>
      <c r="Y19" s="44" t="b">
        <f t="shared" si="2"/>
        <v>0</v>
      </c>
      <c r="AC19" s="81"/>
      <c r="AD19" s="81"/>
      <c r="AE19" s="81"/>
      <c r="AF19" s="81"/>
      <c r="AG19" s="81"/>
      <c r="AH19" s="81"/>
      <c r="AI19" s="81"/>
      <c r="AJ19" s="82"/>
      <c r="AK19" s="83"/>
      <c r="AL19" s="8"/>
      <c r="AM19" s="8"/>
      <c r="AN19" s="8"/>
      <c r="AO19" s="8"/>
    </row>
    <row r="20" spans="1:41" ht="28.5" x14ac:dyDescent="0.2">
      <c r="A20" s="2"/>
      <c r="B20" s="18"/>
      <c r="C20" s="102">
        <v>2.4</v>
      </c>
      <c r="D20" s="106" t="s">
        <v>50</v>
      </c>
      <c r="E20" s="106" t="s">
        <v>21</v>
      </c>
      <c r="F20" s="113" t="s">
        <v>51</v>
      </c>
      <c r="G20" s="104" t="s">
        <v>23</v>
      </c>
      <c r="H20" s="111">
        <v>8781</v>
      </c>
      <c r="I20" s="112">
        <v>30256</v>
      </c>
      <c r="J20" s="118">
        <f t="shared" si="4"/>
        <v>265677936</v>
      </c>
      <c r="K20" s="46">
        <f t="shared" si="0"/>
        <v>3.0031724310656809E-2</v>
      </c>
      <c r="M20" s="62">
        <v>2.4</v>
      </c>
      <c r="N20" s="62" t="str">
        <v>APU 11</v>
      </c>
      <c r="O20" s="63" t="str">
        <v>***</v>
      </c>
      <c r="P20" s="64" t="str">
        <v>GEOMALLA DE FIBRA DE VIDRIO RT110</v>
      </c>
      <c r="Q20" s="62" t="str">
        <v>M2</v>
      </c>
      <c r="R20" s="65">
        <v>8781</v>
      </c>
      <c r="S20" s="66">
        <v>30256</v>
      </c>
      <c r="T20" s="67">
        <v>265677936</v>
      </c>
      <c r="U20" s="68">
        <v>3.0031724310656809E-2</v>
      </c>
      <c r="V20" s="45">
        <f t="shared" si="3"/>
        <v>0.86473342829527711</v>
      </c>
      <c r="W20" s="47" t="b">
        <f t="shared" si="1"/>
        <v>0</v>
      </c>
      <c r="X20" s="44"/>
      <c r="Y20" s="44" t="b">
        <f t="shared" si="2"/>
        <v>0</v>
      </c>
      <c r="AC20" s="81"/>
      <c r="AD20" s="81"/>
      <c r="AE20" s="81"/>
      <c r="AF20" s="81"/>
      <c r="AG20" s="81"/>
      <c r="AH20" s="81"/>
      <c r="AI20" s="81"/>
      <c r="AJ20" s="82"/>
      <c r="AK20" s="83"/>
      <c r="AL20" s="8"/>
      <c r="AM20" s="8"/>
      <c r="AN20" s="8"/>
      <c r="AO20" s="8"/>
    </row>
    <row r="21" spans="1:41" ht="32.450000000000003" customHeight="1" x14ac:dyDescent="0.2">
      <c r="A21" s="2"/>
      <c r="B21" s="18"/>
      <c r="C21" s="102">
        <v>2.5</v>
      </c>
      <c r="D21" s="106" t="s">
        <v>26</v>
      </c>
      <c r="E21" s="106" t="s">
        <v>52</v>
      </c>
      <c r="F21" s="113" t="s">
        <v>53</v>
      </c>
      <c r="G21" s="104" t="s">
        <v>18</v>
      </c>
      <c r="H21" s="111">
        <v>2547</v>
      </c>
      <c r="I21" s="112">
        <v>213483</v>
      </c>
      <c r="J21" s="118">
        <f t="shared" si="4"/>
        <v>543741201</v>
      </c>
      <c r="K21" s="46">
        <f t="shared" si="0"/>
        <v>6.1463462456202725E-2</v>
      </c>
      <c r="M21" s="62">
        <v>3.6</v>
      </c>
      <c r="N21" s="62" t="str">
        <v>4.52</v>
      </c>
      <c r="O21" s="63" t="str">
        <v>640-22</v>
      </c>
      <c r="P21" s="64" t="str">
        <v>SUMINISTRO FIGURADO Y ARMADO DE ACERO DE REFUERZO 60000 PSI</v>
      </c>
      <c r="Q21" s="62" t="str">
        <v>KG</v>
      </c>
      <c r="R21" s="65">
        <v>17433</v>
      </c>
      <c r="S21" s="66">
        <v>11687</v>
      </c>
      <c r="T21" s="67">
        <v>203739471</v>
      </c>
      <c r="U21" s="68">
        <v>2.3030319026082234E-2</v>
      </c>
      <c r="V21" s="45">
        <f t="shared" si="3"/>
        <v>0.88776374732135932</v>
      </c>
      <c r="W21" s="47" t="b">
        <f t="shared" si="1"/>
        <v>0</v>
      </c>
      <c r="X21" s="44"/>
      <c r="Y21" s="44" t="b">
        <f t="shared" si="2"/>
        <v>0</v>
      </c>
      <c r="AC21" s="81"/>
      <c r="AD21" s="81"/>
      <c r="AE21" s="81"/>
      <c r="AF21" s="81"/>
      <c r="AG21" s="81"/>
      <c r="AH21" s="81"/>
      <c r="AI21" s="81"/>
      <c r="AJ21" s="82"/>
      <c r="AK21" s="83" t="s">
        <v>10</v>
      </c>
      <c r="AL21" s="8"/>
      <c r="AM21" s="8"/>
      <c r="AN21" s="8"/>
      <c r="AO21" s="8"/>
    </row>
    <row r="22" spans="1:41" ht="36" x14ac:dyDescent="0.2">
      <c r="A22" s="2"/>
      <c r="B22" s="18"/>
      <c r="C22" s="102">
        <v>2.6</v>
      </c>
      <c r="D22" s="106" t="s">
        <v>28</v>
      </c>
      <c r="E22" s="106" t="s">
        <v>21</v>
      </c>
      <c r="F22" s="113" t="s">
        <v>54</v>
      </c>
      <c r="G22" s="104" t="s">
        <v>18</v>
      </c>
      <c r="H22" s="111">
        <v>2196</v>
      </c>
      <c r="I22" s="112">
        <v>1409495</v>
      </c>
      <c r="J22" s="118">
        <f t="shared" si="4"/>
        <v>3095251020</v>
      </c>
      <c r="K22" s="46">
        <f t="shared" si="0"/>
        <v>0.34988123855689429</v>
      </c>
      <c r="M22" s="62">
        <v>2.13</v>
      </c>
      <c r="N22" s="62" t="str">
        <v>APU 7</v>
      </c>
      <c r="O22" s="63" t="str">
        <v>***</v>
      </c>
      <c r="P22" s="64" t="str">
        <v>MATERIAL GRANULAR FILTRANTE</v>
      </c>
      <c r="Q22" s="62" t="str">
        <v>M3</v>
      </c>
      <c r="R22" s="65">
        <v>933</v>
      </c>
      <c r="S22" s="66">
        <v>207106</v>
      </c>
      <c r="T22" s="67">
        <v>193229898</v>
      </c>
      <c r="U22" s="68">
        <v>2.1842337051701334E-2</v>
      </c>
      <c r="V22" s="45">
        <f t="shared" si="3"/>
        <v>0.90960608437306067</v>
      </c>
      <c r="W22" s="47" t="b">
        <f t="shared" si="1"/>
        <v>0</v>
      </c>
      <c r="X22" s="44"/>
      <c r="Y22" s="44" t="b">
        <f t="shared" si="2"/>
        <v>0</v>
      </c>
      <c r="AC22" s="81"/>
      <c r="AD22" s="81"/>
      <c r="AE22" s="81"/>
      <c r="AF22" s="81"/>
      <c r="AG22" s="81"/>
      <c r="AH22" s="81"/>
      <c r="AI22" s="81"/>
      <c r="AJ22" s="82"/>
      <c r="AK22" s="83" t="s">
        <v>10</v>
      </c>
      <c r="AL22" s="8"/>
      <c r="AM22" s="8"/>
      <c r="AN22" s="8"/>
      <c r="AO22" s="8"/>
    </row>
    <row r="23" spans="1:41" ht="15.6" customHeight="1" x14ac:dyDescent="0.2">
      <c r="A23" s="2"/>
      <c r="B23" s="18"/>
      <c r="C23" s="102">
        <v>2.7</v>
      </c>
      <c r="D23" s="106">
        <v>3.5</v>
      </c>
      <c r="E23" s="106" t="s">
        <v>55</v>
      </c>
      <c r="F23" s="113" t="s">
        <v>29</v>
      </c>
      <c r="G23" s="104" t="s">
        <v>23</v>
      </c>
      <c r="H23" s="108">
        <v>8781</v>
      </c>
      <c r="I23" s="112">
        <v>8663</v>
      </c>
      <c r="J23" s="118">
        <f t="shared" si="4"/>
        <v>76069803</v>
      </c>
      <c r="K23" s="46">
        <f t="shared" si="0"/>
        <v>8.5987846279488352E-3</v>
      </c>
      <c r="M23" s="62">
        <v>2.2000000000000002</v>
      </c>
      <c r="N23" s="62" t="str">
        <v>APU 1</v>
      </c>
      <c r="O23" s="63" t="str">
        <v>***</v>
      </c>
      <c r="P23" s="64" t="str">
        <v>RAJÓN PARA MEJORAMIENTO DE LA SUBRASANTE</v>
      </c>
      <c r="Q23" s="62" t="str">
        <v>M3</v>
      </c>
      <c r="R23" s="65">
        <v>659</v>
      </c>
      <c r="S23" s="66">
        <v>196703</v>
      </c>
      <c r="T23" s="67">
        <v>129627277</v>
      </c>
      <c r="U23" s="68">
        <v>1.4652818764766165E-2</v>
      </c>
      <c r="V23" s="45">
        <f t="shared" si="3"/>
        <v>0.92425890313782688</v>
      </c>
      <c r="W23" s="47" t="b">
        <f t="shared" si="1"/>
        <v>0</v>
      </c>
      <c r="X23" s="44"/>
      <c r="Y23" s="44" t="b">
        <f t="shared" si="2"/>
        <v>0</v>
      </c>
      <c r="AC23" s="81"/>
      <c r="AD23" s="81"/>
      <c r="AE23" s="81"/>
      <c r="AF23" s="81"/>
      <c r="AG23" s="81"/>
      <c r="AH23" s="81"/>
      <c r="AI23" s="81"/>
      <c r="AJ23" s="82"/>
      <c r="AK23" s="87"/>
      <c r="AL23" s="87"/>
      <c r="AM23" s="36"/>
      <c r="AN23" s="8"/>
      <c r="AO23" s="8"/>
    </row>
    <row r="24" spans="1:41" ht="56.1" customHeight="1" x14ac:dyDescent="0.2">
      <c r="A24" s="2"/>
      <c r="B24" s="18"/>
      <c r="C24" s="102">
        <v>2.8</v>
      </c>
      <c r="D24" s="110" t="s">
        <v>34</v>
      </c>
      <c r="E24" s="110" t="s">
        <v>56</v>
      </c>
      <c r="F24" s="103" t="s">
        <v>57</v>
      </c>
      <c r="G24" s="104" t="s">
        <v>18</v>
      </c>
      <c r="H24" s="108">
        <v>615</v>
      </c>
      <c r="I24" s="112">
        <v>1697855</v>
      </c>
      <c r="J24" s="118">
        <f t="shared" si="4"/>
        <v>1044180825</v>
      </c>
      <c r="K24" s="46">
        <f t="shared" si="0"/>
        <v>0.11803219770148389</v>
      </c>
      <c r="M24" s="62">
        <v>2.12</v>
      </c>
      <c r="N24" s="62">
        <v>3.12</v>
      </c>
      <c r="O24" s="63" t="str">
        <v>***</v>
      </c>
      <c r="P24" s="64" t="str">
        <v>TUBERÍA DRENAJE PVC 160, INC TRITURADO</v>
      </c>
      <c r="Q24" s="62" t="str">
        <v>M</v>
      </c>
      <c r="R24" s="65">
        <v>1372</v>
      </c>
      <c r="S24" s="66">
        <v>81657</v>
      </c>
      <c r="T24" s="67">
        <v>112033404</v>
      </c>
      <c r="U24" s="68">
        <v>1.266404110619271E-2</v>
      </c>
      <c r="V24" s="45">
        <f t="shared" si="3"/>
        <v>0.93692294424401956</v>
      </c>
      <c r="W24" s="47" t="b">
        <f t="shared" si="1"/>
        <v>0</v>
      </c>
      <c r="X24" s="44"/>
      <c r="Y24" s="44" t="b">
        <f t="shared" si="2"/>
        <v>0</v>
      </c>
      <c r="AC24" s="81"/>
      <c r="AD24" s="81"/>
      <c r="AE24" s="81"/>
      <c r="AF24" s="81"/>
      <c r="AG24" s="81"/>
      <c r="AH24" s="81"/>
      <c r="AI24" s="81"/>
      <c r="AJ24" s="82"/>
      <c r="AK24" s="83" t="s">
        <v>10</v>
      </c>
      <c r="AL24" s="8"/>
      <c r="AM24" s="8"/>
      <c r="AN24" s="8"/>
      <c r="AO24" s="8"/>
    </row>
    <row r="25" spans="1:41" ht="15.6" customHeight="1" x14ac:dyDescent="0.2">
      <c r="A25" s="2"/>
      <c r="B25" s="18"/>
      <c r="C25" s="102">
        <v>2.9</v>
      </c>
      <c r="D25" s="119">
        <v>3.6</v>
      </c>
      <c r="E25" s="119" t="s">
        <v>58</v>
      </c>
      <c r="F25" s="103" t="s">
        <v>30</v>
      </c>
      <c r="G25" s="104" t="s">
        <v>23</v>
      </c>
      <c r="H25" s="108">
        <v>8781</v>
      </c>
      <c r="I25" s="112">
        <v>4223</v>
      </c>
      <c r="J25" s="118">
        <f t="shared" si="4"/>
        <v>37082163</v>
      </c>
      <c r="K25" s="46">
        <f t="shared" si="0"/>
        <v>4.1916965813030048E-3</v>
      </c>
      <c r="M25" s="62">
        <v>2.11</v>
      </c>
      <c r="N25" s="62" t="str">
        <v>4.42</v>
      </c>
      <c r="O25" s="63" t="str">
        <v>***</v>
      </c>
      <c r="P25" s="64" t="str">
        <v>SUMINISTRO E INSTALACIÓN DE GEOTEXTIL NT 2500 (ESTABILIZACIÓN, FILTRO Y SEPARACIÓN)</v>
      </c>
      <c r="Q25" s="62" t="str">
        <v>M2</v>
      </c>
      <c r="R25" s="65">
        <v>5626</v>
      </c>
      <c r="S25" s="66">
        <v>17926</v>
      </c>
      <c r="T25" s="67">
        <v>100851676</v>
      </c>
      <c r="U25" s="68">
        <v>1.1400080019816489E-2</v>
      </c>
      <c r="V25" s="45">
        <f t="shared" si="3"/>
        <v>0.94832302426383608</v>
      </c>
      <c r="W25" s="47" t="b">
        <f t="shared" si="1"/>
        <v>0</v>
      </c>
      <c r="X25" s="44"/>
      <c r="Y25" s="44" t="b">
        <f t="shared" si="2"/>
        <v>0</v>
      </c>
      <c r="AC25" s="81"/>
      <c r="AD25" s="81"/>
      <c r="AE25" s="81"/>
      <c r="AF25" s="81"/>
      <c r="AG25" s="81"/>
      <c r="AH25" s="81"/>
      <c r="AI25" s="81"/>
      <c r="AJ25" s="88"/>
      <c r="AK25" s="83"/>
      <c r="AL25" s="8"/>
      <c r="AM25" s="8"/>
      <c r="AN25" s="8"/>
      <c r="AO25" s="8"/>
    </row>
    <row r="26" spans="1:41" ht="56.1" customHeight="1" x14ac:dyDescent="0.2">
      <c r="A26" s="2"/>
      <c r="B26" s="18"/>
      <c r="C26" s="102">
        <v>2.1</v>
      </c>
      <c r="D26" s="119" t="s">
        <v>32</v>
      </c>
      <c r="E26" s="119" t="s">
        <v>59</v>
      </c>
      <c r="F26" s="103" t="s">
        <v>60</v>
      </c>
      <c r="G26" s="104" t="s">
        <v>18</v>
      </c>
      <c r="H26" s="108">
        <v>615</v>
      </c>
      <c r="I26" s="112">
        <v>1709425</v>
      </c>
      <c r="J26" s="118">
        <f t="shared" si="4"/>
        <v>1051296375</v>
      </c>
      <c r="K26" s="46">
        <f t="shared" si="0"/>
        <v>0.11883652582573842</v>
      </c>
      <c r="M26" s="62">
        <v>3.5</v>
      </c>
      <c r="N26" s="62" t="str">
        <v>4.48</v>
      </c>
      <c r="O26" s="63" t="str">
        <v>661.1-07</v>
      </c>
      <c r="P26" s="64" t="str">
        <v>SUMINISTRO E INSTALACIÓN DE TUBERÍA DE CONCRETO REFORZADO Ø=36" CLASE I, INCLUYE EMBOQUILLADA</v>
      </c>
      <c r="Q26" s="62" t="str">
        <v>M</v>
      </c>
      <c r="R26" s="65">
        <v>64</v>
      </c>
      <c r="S26" s="66">
        <v>1267378</v>
      </c>
      <c r="T26" s="67">
        <v>81112192</v>
      </c>
      <c r="U26" s="68">
        <v>9.1687666091212882E-3</v>
      </c>
      <c r="V26" s="45">
        <f t="shared" si="3"/>
        <v>0.95749179087295733</v>
      </c>
      <c r="W26" s="47" t="b">
        <f t="shared" si="1"/>
        <v>0</v>
      </c>
      <c r="X26" s="44"/>
      <c r="Y26" s="44" t="b">
        <f t="shared" si="2"/>
        <v>0</v>
      </c>
      <c r="AC26" s="81"/>
      <c r="AD26" s="81"/>
      <c r="AE26" s="81"/>
      <c r="AF26" s="81"/>
      <c r="AG26" s="81"/>
      <c r="AH26" s="81"/>
      <c r="AI26" s="81"/>
      <c r="AJ26" s="82"/>
      <c r="AK26" s="83"/>
      <c r="AL26" s="8"/>
      <c r="AM26" s="8"/>
      <c r="AN26" s="8"/>
      <c r="AO26" s="8"/>
    </row>
    <row r="27" spans="1:41" ht="36" x14ac:dyDescent="0.2">
      <c r="A27" s="2"/>
      <c r="B27" s="18"/>
      <c r="C27" s="102">
        <v>2.11</v>
      </c>
      <c r="D27" s="106" t="s">
        <v>61</v>
      </c>
      <c r="E27" s="106" t="s">
        <v>21</v>
      </c>
      <c r="F27" s="103" t="s">
        <v>62</v>
      </c>
      <c r="G27" s="104" t="s">
        <v>23</v>
      </c>
      <c r="H27" s="108">
        <v>5626</v>
      </c>
      <c r="I27" s="112">
        <v>17926</v>
      </c>
      <c r="J27" s="118">
        <f t="shared" si="4"/>
        <v>100851676</v>
      </c>
      <c r="K27" s="46">
        <f t="shared" si="0"/>
        <v>1.1400080019816489E-2</v>
      </c>
      <c r="M27" s="62">
        <v>2.7</v>
      </c>
      <c r="N27" s="62">
        <v>3.5</v>
      </c>
      <c r="O27" s="63" t="str">
        <v>INV 420.1</v>
      </c>
      <c r="P27" s="64" t="str">
        <v>RIEGO DE IMPRIMACIÓN</v>
      </c>
      <c r="Q27" s="62" t="str">
        <v>M2</v>
      </c>
      <c r="R27" s="65">
        <v>8781</v>
      </c>
      <c r="S27" s="66">
        <v>8663</v>
      </c>
      <c r="T27" s="67">
        <v>76069803</v>
      </c>
      <c r="U27" s="68">
        <v>8.5987846279488352E-3</v>
      </c>
      <c r="V27" s="45">
        <f t="shared" si="3"/>
        <v>0.96609057550090616</v>
      </c>
      <c r="W27" s="47" t="b">
        <f t="shared" si="1"/>
        <v>0</v>
      </c>
      <c r="X27" s="44"/>
      <c r="Y27" s="44" t="b">
        <f t="shared" si="2"/>
        <v>0</v>
      </c>
      <c r="AC27" s="81"/>
      <c r="AD27" s="81"/>
      <c r="AE27" s="81"/>
      <c r="AF27" s="81"/>
      <c r="AG27" s="81"/>
      <c r="AH27" s="81"/>
      <c r="AI27" s="81"/>
      <c r="AJ27" s="82"/>
      <c r="AK27" s="83"/>
      <c r="AL27" s="8"/>
      <c r="AM27" s="8"/>
      <c r="AN27" s="8"/>
      <c r="AO27" s="8"/>
    </row>
    <row r="28" spans="1:41" ht="15.6" customHeight="1" x14ac:dyDescent="0.2">
      <c r="A28" s="2"/>
      <c r="B28" s="18"/>
      <c r="C28" s="102">
        <v>2.12</v>
      </c>
      <c r="D28" s="106">
        <v>3.12</v>
      </c>
      <c r="E28" s="106" t="s">
        <v>21</v>
      </c>
      <c r="F28" s="103" t="s">
        <v>63</v>
      </c>
      <c r="G28" s="104" t="s">
        <v>64</v>
      </c>
      <c r="H28" s="108">
        <v>1372</v>
      </c>
      <c r="I28" s="112">
        <v>81657</v>
      </c>
      <c r="J28" s="118">
        <f t="shared" si="4"/>
        <v>112033404</v>
      </c>
      <c r="K28" s="46">
        <f t="shared" si="0"/>
        <v>1.266404110619271E-2</v>
      </c>
      <c r="M28" s="62">
        <v>3.4</v>
      </c>
      <c r="N28" s="62" t="str">
        <v>APU 10</v>
      </c>
      <c r="O28" s="63" t="str">
        <v>***</v>
      </c>
      <c r="P28" s="64" t="str">
        <v>CONCRETOS CLASE D, f´c =4000 psi (elevaciones)</v>
      </c>
      <c r="Q28" s="62" t="str">
        <v>M3</v>
      </c>
      <c r="R28" s="65">
        <v>35</v>
      </c>
      <c r="S28" s="66">
        <v>1440580</v>
      </c>
      <c r="T28" s="67">
        <v>50420300</v>
      </c>
      <c r="U28" s="68">
        <v>5.6994140050102221E-3</v>
      </c>
      <c r="V28" s="45">
        <f t="shared" si="3"/>
        <v>0.97178998950591633</v>
      </c>
      <c r="W28" s="47" t="b">
        <f t="shared" si="1"/>
        <v>0</v>
      </c>
      <c r="X28" s="44"/>
      <c r="Y28" s="44" t="b">
        <f t="shared" si="2"/>
        <v>0</v>
      </c>
      <c r="AC28" s="81"/>
      <c r="AD28" s="81"/>
      <c r="AE28" s="81"/>
      <c r="AF28" s="81"/>
      <c r="AG28" s="81"/>
      <c r="AH28" s="81"/>
      <c r="AI28" s="81"/>
      <c r="AJ28" s="82"/>
      <c r="AK28" s="83"/>
      <c r="AL28" s="8"/>
      <c r="AM28" s="8"/>
      <c r="AN28" s="8"/>
      <c r="AO28" s="8"/>
    </row>
    <row r="29" spans="1:41" ht="28.5" x14ac:dyDescent="0.2">
      <c r="A29" s="2"/>
      <c r="B29" s="18"/>
      <c r="C29" s="102">
        <v>2.13</v>
      </c>
      <c r="D29" s="106" t="s">
        <v>33</v>
      </c>
      <c r="E29" s="106" t="s">
        <v>21</v>
      </c>
      <c r="F29" s="103" t="s">
        <v>65</v>
      </c>
      <c r="G29" s="104" t="s">
        <v>18</v>
      </c>
      <c r="H29" s="108">
        <v>933</v>
      </c>
      <c r="I29" s="112">
        <v>207106</v>
      </c>
      <c r="J29" s="118">
        <f t="shared" si="4"/>
        <v>193229898</v>
      </c>
      <c r="K29" s="46">
        <f t="shared" si="0"/>
        <v>2.1842337051701334E-2</v>
      </c>
      <c r="M29" s="62">
        <v>2.1</v>
      </c>
      <c r="N29" s="62">
        <v>3.1</v>
      </c>
      <c r="O29" s="63" t="str">
        <v>INV 460.1</v>
      </c>
      <c r="P29" s="64" t="str">
        <v>FRESADO CONCRETO ASFÁLTICO (E=5-15 cm)</v>
      </c>
      <c r="Q29" s="62" t="str">
        <v>M2</v>
      </c>
      <c r="R29" s="65">
        <v>4391</v>
      </c>
      <c r="S29" s="66">
        <v>11311</v>
      </c>
      <c r="T29" s="67">
        <v>49666601</v>
      </c>
      <c r="U29" s="68">
        <v>5.6142173156576757E-3</v>
      </c>
      <c r="V29" s="45">
        <f t="shared" si="3"/>
        <v>0.97740420682157403</v>
      </c>
      <c r="W29" s="47" t="b">
        <f t="shared" si="1"/>
        <v>0</v>
      </c>
      <c r="X29" s="44"/>
      <c r="Y29" s="44" t="b">
        <f t="shared" si="2"/>
        <v>0</v>
      </c>
      <c r="AC29" s="81"/>
      <c r="AD29" s="81"/>
      <c r="AE29" s="81"/>
      <c r="AF29" s="81"/>
      <c r="AG29" s="81"/>
      <c r="AH29" s="81"/>
      <c r="AI29" s="81"/>
      <c r="AJ29" s="82"/>
      <c r="AK29" s="83"/>
      <c r="AL29" s="8"/>
      <c r="AM29" s="8"/>
      <c r="AN29" s="8"/>
      <c r="AO29" s="8"/>
    </row>
    <row r="30" spans="1:41" ht="26.45" customHeight="1" x14ac:dyDescent="0.2">
      <c r="A30" s="2"/>
      <c r="B30" s="18"/>
      <c r="C30" s="105">
        <v>3.1</v>
      </c>
      <c r="D30" s="106" t="s">
        <v>35</v>
      </c>
      <c r="E30" s="106" t="s">
        <v>21</v>
      </c>
      <c r="F30" s="106" t="s">
        <v>66</v>
      </c>
      <c r="G30" s="114" t="s">
        <v>18</v>
      </c>
      <c r="H30" s="108">
        <v>522</v>
      </c>
      <c r="I30" s="109">
        <v>1032946</v>
      </c>
      <c r="J30" s="118">
        <f t="shared" ref="J30:J36" si="5">ROUND(H30*I30,0)</f>
        <v>539197812</v>
      </c>
      <c r="K30" s="46">
        <f t="shared" si="0"/>
        <v>6.0949886477939814E-2</v>
      </c>
      <c r="M30" s="62">
        <v>3.3</v>
      </c>
      <c r="N30" s="62" t="str">
        <v>APU 9</v>
      </c>
      <c r="O30" s="63" t="str">
        <v>***</v>
      </c>
      <c r="P30" s="64" t="str">
        <v>CONCRETOS CLASE D, f´c =4000 psi (bases)</v>
      </c>
      <c r="Q30" s="62" t="str">
        <v>M3</v>
      </c>
      <c r="R30" s="65">
        <v>33</v>
      </c>
      <c r="S30" s="66">
        <v>1202134</v>
      </c>
      <c r="T30" s="67">
        <v>39670422</v>
      </c>
      <c r="U30" s="68">
        <v>4.4842684143383844E-3</v>
      </c>
      <c r="V30" s="45">
        <f t="shared" si="3"/>
        <v>0.98188847523591238</v>
      </c>
      <c r="W30" s="47" t="b">
        <f t="shared" si="1"/>
        <v>0</v>
      </c>
      <c r="X30" s="44"/>
      <c r="Y30" s="44" t="b">
        <f t="shared" si="2"/>
        <v>0</v>
      </c>
      <c r="AC30" s="81"/>
      <c r="AD30" s="81"/>
      <c r="AE30" s="81"/>
      <c r="AF30" s="81"/>
      <c r="AG30" s="81"/>
      <c r="AH30" s="81"/>
      <c r="AI30" s="81"/>
      <c r="AJ30" s="82"/>
      <c r="AK30" s="83"/>
      <c r="AL30" s="8"/>
      <c r="AM30" s="8"/>
      <c r="AN30" s="8"/>
      <c r="AO30" s="8"/>
    </row>
    <row r="31" spans="1:41" ht="26.45" customHeight="1" x14ac:dyDescent="0.2">
      <c r="A31" s="2"/>
      <c r="B31" s="18"/>
      <c r="C31" s="102">
        <v>3.2</v>
      </c>
      <c r="D31" s="106" t="s">
        <v>67</v>
      </c>
      <c r="E31" s="106" t="s">
        <v>68</v>
      </c>
      <c r="F31" s="115" t="s">
        <v>27</v>
      </c>
      <c r="G31" s="104" t="s">
        <v>18</v>
      </c>
      <c r="H31" s="111">
        <v>12</v>
      </c>
      <c r="I31" s="112">
        <v>711260</v>
      </c>
      <c r="J31" s="118">
        <f t="shared" si="5"/>
        <v>8535120</v>
      </c>
      <c r="K31" s="46">
        <f t="shared" si="0"/>
        <v>9.6479359429521149E-4</v>
      </c>
      <c r="M31" s="62">
        <v>2.9</v>
      </c>
      <c r="N31" s="62">
        <v>3.6</v>
      </c>
      <c r="O31" s="63" t="str">
        <v>INV 421.1</v>
      </c>
      <c r="P31" s="64" t="str">
        <v>RIEGO DE LIGA CON EMULSIÓN ASFÁLTICA CRR-1</v>
      </c>
      <c r="Q31" s="62" t="str">
        <v>M2</v>
      </c>
      <c r="R31" s="65">
        <v>8781</v>
      </c>
      <c r="S31" s="66">
        <v>4223</v>
      </c>
      <c r="T31" s="67">
        <v>37082163</v>
      </c>
      <c r="U31" s="68">
        <v>4.1916965813030048E-3</v>
      </c>
      <c r="V31" s="45">
        <f t="shared" si="3"/>
        <v>0.98608017181721541</v>
      </c>
      <c r="W31" s="47" t="b">
        <f t="shared" si="1"/>
        <v>0</v>
      </c>
      <c r="X31" s="44"/>
      <c r="Y31" s="44" t="b">
        <f t="shared" si="2"/>
        <v>0</v>
      </c>
      <c r="AC31" s="81"/>
      <c r="AD31" s="81"/>
      <c r="AE31" s="81"/>
      <c r="AF31" s="81"/>
      <c r="AG31" s="81"/>
      <c r="AH31" s="81"/>
      <c r="AI31" s="81"/>
      <c r="AJ31" s="82"/>
      <c r="AK31" s="83"/>
      <c r="AL31" s="8"/>
      <c r="AM31" s="8"/>
      <c r="AN31" s="8"/>
      <c r="AO31" s="8"/>
    </row>
    <row r="32" spans="1:41" ht="26.45" customHeight="1" x14ac:dyDescent="0.2">
      <c r="A32" s="2"/>
      <c r="B32" s="18"/>
      <c r="C32" s="102">
        <v>3.3</v>
      </c>
      <c r="D32" s="116" t="s">
        <v>36</v>
      </c>
      <c r="E32" s="116" t="s">
        <v>21</v>
      </c>
      <c r="F32" s="115" t="s">
        <v>69</v>
      </c>
      <c r="G32" s="104" t="s">
        <v>18</v>
      </c>
      <c r="H32" s="111">
        <v>33</v>
      </c>
      <c r="I32" s="112">
        <v>1202134</v>
      </c>
      <c r="J32" s="118">
        <f t="shared" si="5"/>
        <v>39670422</v>
      </c>
      <c r="K32" s="46">
        <f t="shared" si="0"/>
        <v>4.4842684143383844E-3</v>
      </c>
      <c r="M32" s="62">
        <v>4.0999999999999996</v>
      </c>
      <c r="N32" s="62">
        <v>5.0999999999999996</v>
      </c>
      <c r="O32" s="63" t="str">
        <v>INV 700.1</v>
      </c>
      <c r="P32" s="64" t="str">
        <v>LINEAS DE DEMARCACION CON PINTURA EN FRIO</v>
      </c>
      <c r="Q32" s="62" t="str">
        <v>M</v>
      </c>
      <c r="R32" s="65">
        <v>4116</v>
      </c>
      <c r="S32" s="66">
        <v>7802</v>
      </c>
      <c r="T32" s="67">
        <v>32113032</v>
      </c>
      <c r="U32" s="68">
        <v>3.6299955439404652E-3</v>
      </c>
      <c r="V32" s="45">
        <f t="shared" si="3"/>
        <v>0.98971016736115591</v>
      </c>
      <c r="W32" s="47" t="b">
        <f t="shared" si="1"/>
        <v>0</v>
      </c>
      <c r="X32" s="44"/>
      <c r="Y32" s="44" t="b">
        <f t="shared" si="2"/>
        <v>0</v>
      </c>
      <c r="AC32" s="81"/>
      <c r="AD32" s="81"/>
      <c r="AE32" s="81"/>
      <c r="AF32" s="81"/>
      <c r="AG32" s="81"/>
      <c r="AH32" s="81"/>
      <c r="AI32" s="81"/>
      <c r="AJ32" s="82"/>
      <c r="AK32" s="83"/>
      <c r="AL32" s="8"/>
      <c r="AM32" s="8"/>
      <c r="AN32" s="8"/>
      <c r="AO32" s="8"/>
    </row>
    <row r="33" spans="1:42" ht="26.45" customHeight="1" x14ac:dyDescent="0.2">
      <c r="A33" s="2"/>
      <c r="B33" s="18"/>
      <c r="C33" s="102">
        <v>3.4</v>
      </c>
      <c r="D33" s="106" t="s">
        <v>70</v>
      </c>
      <c r="E33" s="106" t="s">
        <v>21</v>
      </c>
      <c r="F33" s="115" t="s">
        <v>71</v>
      </c>
      <c r="G33" s="104" t="s">
        <v>18</v>
      </c>
      <c r="H33" s="111">
        <v>35</v>
      </c>
      <c r="I33" s="112">
        <v>1440580</v>
      </c>
      <c r="J33" s="118">
        <f t="shared" si="5"/>
        <v>50420300</v>
      </c>
      <c r="K33" s="46">
        <f t="shared" si="0"/>
        <v>5.6994140050102221E-3</v>
      </c>
      <c r="M33" s="62">
        <v>4.5</v>
      </c>
      <c r="N33" s="62" t="str">
        <v>5.6.</v>
      </c>
      <c r="O33" s="63" t="str">
        <v>INV 701.1</v>
      </c>
      <c r="P33" s="64" t="str">
        <v xml:space="preserve"> SUMINISTRO E INSTALACIÓN DE TACHAS REFLECTIVAS UNIDIRECCIONALES</v>
      </c>
      <c r="Q33" s="62" t="str">
        <v>UND</v>
      </c>
      <c r="R33" s="65">
        <v>1000</v>
      </c>
      <c r="S33" s="66">
        <v>26766</v>
      </c>
      <c r="T33" s="67">
        <v>26766000</v>
      </c>
      <c r="U33" s="68">
        <v>3.0255773023584471E-3</v>
      </c>
      <c r="V33" s="45">
        <f t="shared" si="3"/>
        <v>0.99273574466351433</v>
      </c>
      <c r="W33" s="47" t="b">
        <f t="shared" si="1"/>
        <v>0</v>
      </c>
      <c r="X33" s="44"/>
      <c r="Y33" s="44" t="b">
        <f t="shared" si="2"/>
        <v>0</v>
      </c>
      <c r="AC33" s="81"/>
      <c r="AD33" s="81"/>
      <c r="AE33" s="81"/>
      <c r="AF33" s="81"/>
      <c r="AG33" s="81"/>
      <c r="AH33" s="81"/>
      <c r="AI33" s="81"/>
      <c r="AJ33" s="82"/>
      <c r="AK33" s="83"/>
      <c r="AL33" s="8"/>
      <c r="AM33" s="8"/>
      <c r="AN33" s="8"/>
      <c r="AO33" s="8"/>
    </row>
    <row r="34" spans="1:42" ht="56.1" customHeight="1" x14ac:dyDescent="0.2">
      <c r="A34" s="2"/>
      <c r="B34" s="18"/>
      <c r="C34" s="102">
        <v>3.5</v>
      </c>
      <c r="D34" s="106" t="s">
        <v>72</v>
      </c>
      <c r="E34" s="106" t="s">
        <v>73</v>
      </c>
      <c r="F34" s="115" t="s">
        <v>74</v>
      </c>
      <c r="G34" s="104" t="s">
        <v>64</v>
      </c>
      <c r="H34" s="111">
        <v>64</v>
      </c>
      <c r="I34" s="112">
        <v>1267378</v>
      </c>
      <c r="J34" s="118">
        <f t="shared" si="5"/>
        <v>81112192</v>
      </c>
      <c r="K34" s="46">
        <f t="shared" si="0"/>
        <v>9.1687666091212882E-3</v>
      </c>
      <c r="M34" s="62">
        <v>3.7</v>
      </c>
      <c r="N34" s="62" t="str">
        <v>APU 2</v>
      </c>
      <c r="O34" s="63" t="str">
        <v>***</v>
      </c>
      <c r="P34" s="64" t="str">
        <v>RELLENO PARA ESTRUCTURAS (AFIRMADO)</v>
      </c>
      <c r="Q34" s="62" t="str">
        <v>M3</v>
      </c>
      <c r="R34" s="65">
        <v>111</v>
      </c>
      <c r="S34" s="66">
        <v>143815</v>
      </c>
      <c r="T34" s="67">
        <v>15963465</v>
      </c>
      <c r="U34" s="68">
        <v>1.8044794654036272E-3</v>
      </c>
      <c r="V34" s="45">
        <f t="shared" si="3"/>
        <v>0.99454022412891796</v>
      </c>
      <c r="W34" s="47" t="b">
        <f t="shared" si="1"/>
        <v>0</v>
      </c>
      <c r="X34" s="44"/>
      <c r="Y34" s="44" t="b">
        <f t="shared" si="2"/>
        <v>0</v>
      </c>
      <c r="AC34" s="81"/>
      <c r="AD34" s="81"/>
      <c r="AE34" s="81"/>
      <c r="AF34" s="81"/>
      <c r="AG34" s="81"/>
      <c r="AH34" s="81"/>
      <c r="AI34" s="81"/>
      <c r="AJ34" s="82"/>
      <c r="AK34" s="83"/>
      <c r="AL34" s="8"/>
      <c r="AM34" s="8"/>
      <c r="AN34" s="8"/>
      <c r="AO34" s="8"/>
    </row>
    <row r="35" spans="1:42" ht="26.45" customHeight="1" x14ac:dyDescent="0.3">
      <c r="A35" s="2"/>
      <c r="B35" s="18"/>
      <c r="C35" s="102">
        <v>3.6</v>
      </c>
      <c r="D35" s="116" t="s">
        <v>75</v>
      </c>
      <c r="E35" s="117" t="s">
        <v>76</v>
      </c>
      <c r="F35" s="115" t="s">
        <v>11</v>
      </c>
      <c r="G35" s="104" t="s">
        <v>19</v>
      </c>
      <c r="H35" s="111">
        <v>17433</v>
      </c>
      <c r="I35" s="112">
        <v>11687</v>
      </c>
      <c r="J35" s="118">
        <f t="shared" si="5"/>
        <v>203739471</v>
      </c>
      <c r="K35" s="46">
        <f t="shared" si="0"/>
        <v>2.3030319026082234E-2</v>
      </c>
      <c r="M35" s="62">
        <v>1.3</v>
      </c>
      <c r="N35" s="62" t="str">
        <v>1.1</v>
      </c>
      <c r="O35" s="63" t="str">
        <v>201P</v>
      </c>
      <c r="P35" s="64" t="str">
        <v>DEMOLICIÓN CONCRETO ESTRUCTURAL (INCLUYE CARGUE Y RETIRO DE SOBRANTES A UNA DISTANCIA DE 5KM)</v>
      </c>
      <c r="Q35" s="62" t="str">
        <v>M3</v>
      </c>
      <c r="R35" s="65">
        <v>36</v>
      </c>
      <c r="S35" s="66">
        <v>308781</v>
      </c>
      <c r="T35" s="67">
        <v>11116116</v>
      </c>
      <c r="U35" s="68">
        <v>1.2565444317411481E-3</v>
      </c>
      <c r="V35" s="45">
        <f t="shared" si="3"/>
        <v>0.99579676856065913</v>
      </c>
      <c r="W35" s="47" t="b">
        <f t="shared" si="1"/>
        <v>0</v>
      </c>
      <c r="X35" s="44"/>
      <c r="Y35" s="44" t="b">
        <f t="shared" si="2"/>
        <v>0</v>
      </c>
      <c r="AC35" s="81"/>
      <c r="AD35" s="81"/>
      <c r="AE35" s="81"/>
      <c r="AF35" s="81"/>
      <c r="AG35" s="81"/>
      <c r="AH35" s="81"/>
      <c r="AI35" s="81"/>
      <c r="AJ35" s="82"/>
      <c r="AK35" s="83"/>
      <c r="AL35" s="8"/>
      <c r="AM35" s="8"/>
      <c r="AN35" s="8"/>
      <c r="AO35" s="8"/>
    </row>
    <row r="36" spans="1:42" ht="26.45" customHeight="1" x14ac:dyDescent="0.2">
      <c r="A36" s="2"/>
      <c r="B36" s="18"/>
      <c r="C36" s="102">
        <v>3.7</v>
      </c>
      <c r="D36" s="106" t="s">
        <v>24</v>
      </c>
      <c r="E36" s="106" t="s">
        <v>21</v>
      </c>
      <c r="F36" s="115" t="s">
        <v>77</v>
      </c>
      <c r="G36" s="104" t="s">
        <v>18</v>
      </c>
      <c r="H36" s="111">
        <v>111</v>
      </c>
      <c r="I36" s="112">
        <v>143815</v>
      </c>
      <c r="J36" s="118">
        <f t="shared" si="5"/>
        <v>15963465</v>
      </c>
      <c r="K36" s="46">
        <f t="shared" si="0"/>
        <v>1.8044794654036272E-3</v>
      </c>
      <c r="M36" s="62">
        <v>2.2999999999999998</v>
      </c>
      <c r="N36" s="62" t="str">
        <v>APU 2</v>
      </c>
      <c r="O36" s="63" t="str">
        <v>INV 311.1</v>
      </c>
      <c r="P36" s="64" t="str">
        <v>AFIRMADO</v>
      </c>
      <c r="Q36" s="62" t="str">
        <v>M3</v>
      </c>
      <c r="R36" s="65">
        <v>66</v>
      </c>
      <c r="S36" s="66">
        <v>143815</v>
      </c>
      <c r="T36" s="67">
        <v>9491790</v>
      </c>
      <c r="U36" s="68">
        <v>1.0729337361859406E-3</v>
      </c>
      <c r="V36" s="45">
        <f t="shared" si="3"/>
        <v>0.99686970229684502</v>
      </c>
      <c r="W36" s="47" t="b">
        <f t="shared" si="1"/>
        <v>0</v>
      </c>
      <c r="X36" s="44"/>
      <c r="Y36" s="44" t="b">
        <f t="shared" si="2"/>
        <v>0</v>
      </c>
      <c r="AC36" s="81"/>
      <c r="AD36" s="81"/>
      <c r="AE36" s="81"/>
      <c r="AF36" s="81"/>
      <c r="AG36" s="81"/>
      <c r="AH36" s="81"/>
      <c r="AI36" s="81"/>
      <c r="AJ36" s="82"/>
      <c r="AK36" s="83"/>
      <c r="AL36" s="8"/>
      <c r="AM36" s="8"/>
      <c r="AN36" s="8"/>
      <c r="AO36" s="8"/>
    </row>
    <row r="37" spans="1:42" s="40" customFormat="1" ht="26.45" customHeight="1" x14ac:dyDescent="0.2">
      <c r="A37" s="37"/>
      <c r="B37" s="38"/>
      <c r="C37" s="105">
        <v>4.0999999999999996</v>
      </c>
      <c r="D37" s="106">
        <v>5.0999999999999996</v>
      </c>
      <c r="E37" s="106" t="s">
        <v>78</v>
      </c>
      <c r="F37" s="106" t="s">
        <v>79</v>
      </c>
      <c r="G37" s="114" t="s">
        <v>64</v>
      </c>
      <c r="H37" s="108">
        <v>4116</v>
      </c>
      <c r="I37" s="109">
        <v>7802</v>
      </c>
      <c r="J37" s="118">
        <f t="shared" ref="J37:J41" si="6">ROUND(H37*I37,0)</f>
        <v>32113032</v>
      </c>
      <c r="K37" s="46">
        <f t="shared" si="0"/>
        <v>3.6299955439404652E-3</v>
      </c>
      <c r="L37" s="39"/>
      <c r="M37" s="39">
        <v>3.2</v>
      </c>
      <c r="N37" s="39" t="str">
        <v>4.24</v>
      </c>
      <c r="O37" s="39" t="str">
        <v>630.6-07</v>
      </c>
      <c r="P37" s="39" t="str">
        <v>CONCRETO CLASE F, 2000 PSI PARA SOLADOS Y ATRAQUES</v>
      </c>
      <c r="Q37" s="39" t="str">
        <v>M3</v>
      </c>
      <c r="R37" s="39">
        <v>12</v>
      </c>
      <c r="S37" s="39">
        <v>711260</v>
      </c>
      <c r="T37" s="39">
        <v>8535120</v>
      </c>
      <c r="U37" s="39">
        <v>9.6479359429521149E-4</v>
      </c>
      <c r="V37" s="45"/>
      <c r="W37" s="47"/>
      <c r="X37" s="39"/>
      <c r="Y37" s="44"/>
      <c r="Z37" s="39"/>
      <c r="AA37" s="39"/>
      <c r="AB37" s="39"/>
      <c r="AC37" s="37"/>
      <c r="AD37" s="37"/>
      <c r="AE37" s="37"/>
      <c r="AF37" s="37"/>
      <c r="AG37" s="37"/>
      <c r="AH37" s="37"/>
      <c r="AI37" s="37"/>
      <c r="AJ37" s="89">
        <f>7200000000-J37</f>
        <v>7167886968</v>
      </c>
      <c r="AK37" s="90"/>
      <c r="AL37" s="91"/>
      <c r="AM37" s="8"/>
      <c r="AN37" s="8"/>
      <c r="AO37" s="8"/>
    </row>
    <row r="38" spans="1:42" s="40" customFormat="1" ht="18" x14ac:dyDescent="0.2">
      <c r="A38" s="37"/>
      <c r="B38" s="38"/>
      <c r="C38" s="102">
        <v>4.2</v>
      </c>
      <c r="D38" s="106">
        <v>7.5</v>
      </c>
      <c r="E38" s="106" t="s">
        <v>21</v>
      </c>
      <c r="F38" s="116" t="s">
        <v>80</v>
      </c>
      <c r="G38" s="104" t="s">
        <v>81</v>
      </c>
      <c r="H38" s="111">
        <v>10</v>
      </c>
      <c r="I38" s="112">
        <v>761353</v>
      </c>
      <c r="J38" s="118">
        <f t="shared" si="6"/>
        <v>7613530</v>
      </c>
      <c r="K38" s="46">
        <f t="shared" si="0"/>
        <v>8.6061882832044788E-4</v>
      </c>
      <c r="L38" s="39"/>
      <c r="M38" s="39">
        <v>4.2</v>
      </c>
      <c r="N38" s="39">
        <v>7.5</v>
      </c>
      <c r="O38" s="39" t="str">
        <v>***</v>
      </c>
      <c r="P38" s="39" t="str">
        <v>SEÑALIZACION VERTICAL GRUPO I 060X0,60 POSTE 3,5M</v>
      </c>
      <c r="Q38" s="39" t="str">
        <v>UND</v>
      </c>
      <c r="R38" s="39">
        <v>10</v>
      </c>
      <c r="S38" s="39">
        <v>761353</v>
      </c>
      <c r="T38" s="39">
        <v>7613530</v>
      </c>
      <c r="U38" s="39">
        <v>8.6061882832044788E-4</v>
      </c>
      <c r="V38" s="45"/>
      <c r="W38" s="47"/>
      <c r="X38" s="39"/>
      <c r="Y38" s="44"/>
      <c r="Z38" s="39"/>
      <c r="AA38" s="39"/>
      <c r="AB38" s="39"/>
      <c r="AC38" s="37"/>
      <c r="AD38" s="37"/>
      <c r="AE38" s="37"/>
      <c r="AF38" s="37"/>
      <c r="AG38" s="37"/>
      <c r="AH38" s="37"/>
      <c r="AI38" s="37"/>
      <c r="AJ38" s="89" t="e">
        <f>+J37-#REF!</f>
        <v>#REF!</v>
      </c>
      <c r="AK38" s="92"/>
      <c r="AL38" s="8"/>
      <c r="AM38" s="8"/>
      <c r="AN38" s="8"/>
      <c r="AO38" s="8"/>
    </row>
    <row r="39" spans="1:42" s="40" customFormat="1" ht="36" x14ac:dyDescent="0.2">
      <c r="A39" s="37"/>
      <c r="B39" s="38"/>
      <c r="C39" s="102">
        <v>4.3</v>
      </c>
      <c r="D39" s="106" t="s">
        <v>82</v>
      </c>
      <c r="E39" s="106" t="s">
        <v>83</v>
      </c>
      <c r="F39" s="116" t="s">
        <v>84</v>
      </c>
      <c r="G39" s="104" t="s">
        <v>23</v>
      </c>
      <c r="H39" s="111">
        <v>2058</v>
      </c>
      <c r="I39" s="112">
        <v>3506</v>
      </c>
      <c r="J39" s="118">
        <f t="shared" si="6"/>
        <v>7215348</v>
      </c>
      <c r="K39" s="46">
        <f t="shared" si="0"/>
        <v>8.1560909876027114E-4</v>
      </c>
      <c r="L39" s="39"/>
      <c r="M39" s="39">
        <v>4.3</v>
      </c>
      <c r="N39" s="39" t="str">
        <v>6.6.</v>
      </c>
      <c r="O39" s="39" t="str">
        <v>INV 801.4</v>
      </c>
      <c r="P39" s="39" t="str">
        <v xml:space="preserve"> LIMPIEZA A MANO DE CUNETAS EN CONCRETO (INCLUYE RETIRO DE SOBRANTES A UNA DISTANCIA DE 5 KM)</v>
      </c>
      <c r="Q39" s="39" t="str">
        <v>M2</v>
      </c>
      <c r="R39" s="39">
        <v>2058</v>
      </c>
      <c r="S39" s="39">
        <v>3506</v>
      </c>
      <c r="T39" s="39">
        <v>7215348</v>
      </c>
      <c r="U39" s="39">
        <v>8.1560909876027114E-4</v>
      </c>
      <c r="V39" s="45"/>
      <c r="W39" s="47"/>
      <c r="X39" s="39"/>
      <c r="Y39" s="44"/>
      <c r="Z39" s="39"/>
      <c r="AA39" s="39"/>
      <c r="AB39" s="39"/>
      <c r="AC39" s="37"/>
      <c r="AD39" s="37"/>
      <c r="AE39" s="37"/>
      <c r="AF39" s="37"/>
      <c r="AG39" s="37"/>
      <c r="AH39" s="37"/>
      <c r="AI39" s="37"/>
      <c r="AJ39" s="93" t="e">
        <f>+AJ38/ALCANCE</f>
        <v>#REF!</v>
      </c>
      <c r="AK39" s="94"/>
      <c r="AL39" s="8"/>
      <c r="AM39" s="8"/>
      <c r="AN39" s="8"/>
      <c r="AO39" s="8"/>
    </row>
    <row r="40" spans="1:42" s="40" customFormat="1" ht="30" customHeight="1" x14ac:dyDescent="0.2">
      <c r="A40" s="37"/>
      <c r="B40" s="38"/>
      <c r="C40" s="102">
        <v>4.4000000000000004</v>
      </c>
      <c r="D40" s="106">
        <v>6.2</v>
      </c>
      <c r="E40" s="106" t="s">
        <v>85</v>
      </c>
      <c r="F40" s="116" t="s">
        <v>86</v>
      </c>
      <c r="G40" s="104" t="s">
        <v>81</v>
      </c>
      <c r="H40" s="111">
        <v>5</v>
      </c>
      <c r="I40" s="112">
        <v>361575</v>
      </c>
      <c r="J40" s="118">
        <f t="shared" si="6"/>
        <v>1807875</v>
      </c>
      <c r="K40" s="46">
        <f t="shared" si="0"/>
        <v>2.0435872246511534E-4</v>
      </c>
      <c r="L40" s="39"/>
      <c r="M40" s="39">
        <v>1.2</v>
      </c>
      <c r="N40" s="39">
        <v>2.13</v>
      </c>
      <c r="O40" s="39" t="str">
        <v>INV 600.4</v>
      </c>
      <c r="P40" s="39" t="str">
        <v>EXCAVACIONES VARIAS EN MATERIAL COMÚN SECO A MANO (INCLUYE RETIRO DE SOBRANTES A UNA DISTANCIA MENOR DE 5 KM)</v>
      </c>
      <c r="Q40" s="39" t="str">
        <v>M3</v>
      </c>
      <c r="R40" s="39">
        <v>26</v>
      </c>
      <c r="S40" s="39">
        <v>96944</v>
      </c>
      <c r="T40" s="39">
        <v>2520544</v>
      </c>
      <c r="U40" s="39">
        <v>2.8491745931389712E-4</v>
      </c>
      <c r="V40" s="45"/>
      <c r="W40" s="47"/>
      <c r="X40" s="39"/>
      <c r="Y40" s="44"/>
      <c r="Z40" s="39"/>
      <c r="AA40" s="39"/>
      <c r="AB40" s="39"/>
      <c r="AC40" s="37"/>
      <c r="AD40" s="37"/>
      <c r="AE40" s="37"/>
      <c r="AF40" s="37"/>
      <c r="AG40" s="37"/>
      <c r="AH40" s="37"/>
      <c r="AI40" s="37"/>
      <c r="AJ40" s="37"/>
      <c r="AK40" s="94"/>
    </row>
    <row r="41" spans="1:42" s="43" customFormat="1" ht="58.5" customHeight="1" x14ac:dyDescent="0.2">
      <c r="A41" s="37"/>
      <c r="B41" s="38"/>
      <c r="C41" s="102">
        <v>4.5</v>
      </c>
      <c r="D41" s="106" t="s">
        <v>87</v>
      </c>
      <c r="E41" s="106" t="s">
        <v>88</v>
      </c>
      <c r="F41" s="116" t="s">
        <v>89</v>
      </c>
      <c r="G41" s="104" t="s">
        <v>81</v>
      </c>
      <c r="H41" s="111">
        <v>1000</v>
      </c>
      <c r="I41" s="112">
        <v>26766</v>
      </c>
      <c r="J41" s="118">
        <f t="shared" si="6"/>
        <v>26766000</v>
      </c>
      <c r="K41" s="46">
        <f t="shared" si="0"/>
        <v>3.0255773023584471E-3</v>
      </c>
      <c r="L41" s="39"/>
      <c r="M41" s="39">
        <v>4.4000000000000004</v>
      </c>
      <c r="N41" s="39">
        <v>6.2</v>
      </c>
      <c r="O41" s="39" t="str">
        <v>INV 801.6</v>
      </c>
      <c r="P41" s="39" t="str">
        <v xml:space="preserve"> LIMPIEZA DE ALCANTARILLAS CON DIÁMETRO MENOR O IGUAL A Ø= 36",  INCLUYE RECTIFICACIÓN DE DESCOLES Y RETIRO DE SOBRANTES A UNA DISTANCIA DE 5 KM</v>
      </c>
      <c r="Q41" s="39" t="str">
        <v>UND</v>
      </c>
      <c r="R41" s="39">
        <v>5</v>
      </c>
      <c r="S41" s="39">
        <v>361575</v>
      </c>
      <c r="T41" s="39">
        <v>1807875</v>
      </c>
      <c r="U41" s="39">
        <v>2.0435872246511534E-4</v>
      </c>
      <c r="V41" s="45"/>
      <c r="W41" s="47"/>
      <c r="X41" s="39"/>
      <c r="Y41" s="44"/>
      <c r="Z41" s="39"/>
      <c r="AA41" s="39"/>
      <c r="AB41" s="39"/>
      <c r="AC41" s="37"/>
      <c r="AD41" s="37"/>
      <c r="AE41" s="37"/>
      <c r="AF41" s="37"/>
      <c r="AG41" s="37"/>
      <c r="AH41" s="37"/>
      <c r="AI41" s="37"/>
      <c r="AJ41" s="37"/>
      <c r="AK41" s="95"/>
      <c r="AL41" s="96"/>
      <c r="AM41" s="41"/>
      <c r="AN41" s="42"/>
      <c r="AO41" s="41"/>
      <c r="AP41" s="41"/>
    </row>
    <row r="42" spans="1:42" x14ac:dyDescent="0.2">
      <c r="K42" s="120">
        <f>+SUM(J13:J41)</f>
        <v>8846576149</v>
      </c>
      <c r="V42" s="45" t="e">
        <f>+U42+#REF!</f>
        <v>#REF!</v>
      </c>
      <c r="W42" s="47" t="e">
        <f t="shared" si="1"/>
        <v>#REF!</v>
      </c>
      <c r="Y42" s="44" t="b">
        <f t="shared" si="2"/>
        <v>0</v>
      </c>
    </row>
  </sheetData>
  <mergeCells count="8">
    <mergeCell ref="N4:R4"/>
    <mergeCell ref="C9:J9"/>
    <mergeCell ref="F8:I8"/>
    <mergeCell ref="B2:K2"/>
    <mergeCell ref="B3:K3"/>
    <mergeCell ref="B4:K4"/>
    <mergeCell ref="B5:K5"/>
    <mergeCell ref="B6:K6"/>
  </mergeCells>
  <dataValidations disablePrompts="1" count="1">
    <dataValidation allowBlank="1" showInputMessage="1" showErrorMessage="1" promptTitle="Objeto del Contrato" prompt="Escriba claramente el objeto del contrato de ejecución suscrito" sqref="G15:G20" xr:uid="{812B25CB-4ED0-47A6-97B8-035B4EA42544}">
      <formula1>0</formula1>
      <formula2>0</formula2>
    </dataValidation>
  </dataValidations>
  <pageMargins left="0.11811023622047245" right="0.11811023622047245" top="0.15748031496062992" bottom="0.15748031496062992" header="0.31496062992125984" footer="0.31496062992125984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F1DA-DEFC-4AF4-BAF2-E18EBCFB02DD}">
  <sheetPr codeName="Hoja2"/>
  <dimension ref="A1"/>
  <sheetViews>
    <sheetView zoomScale="70" zoomScaleNormal="70" workbookViewId="0">
      <selection activeCell="E26" sqref="E2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numerico</vt:lpstr>
      <vt:lpstr>Busqueda</vt:lpstr>
      <vt:lpstr>'Analisis numerico'!Área_de_impresión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Camilo Andres Rubiano Segura</cp:lastModifiedBy>
  <dcterms:created xsi:type="dcterms:W3CDTF">2025-03-26T21:11:31Z</dcterms:created>
  <dcterms:modified xsi:type="dcterms:W3CDTF">2026-09-21T02:37:59Z</dcterms:modified>
</cp:coreProperties>
</file>