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Trabajos\Trabajo\ICCU\2026\198-2026\Obras\Guacheta - Capellania\Docs previos v2\"/>
    </mc:Choice>
  </mc:AlternateContent>
  <xr:revisionPtr revIDLastSave="0" documentId="13_ncr:1_{90CEA54A-900C-4242-9547-F8721E29143A}" xr6:coauthVersionLast="47" xr6:coauthVersionMax="47" xr10:uidLastSave="{00000000-0000-0000-0000-000000000000}"/>
  <bookViews>
    <workbookView xWindow="19095" yWindow="0" windowWidth="19410" windowHeight="20985" activeTab="1" xr2:uid="{7BBD6835-B357-4320-9276-44B7B5138BD3}"/>
  </bookViews>
  <sheets>
    <sheet name="Presupuesto Oficial (Entidad)" sheetId="1" r:id="rId1"/>
    <sheet name="PROPUESTA ECONOMICA(Proponente)" sheetId="4" r:id="rId2"/>
  </sheets>
  <definedNames>
    <definedName name="_________key2" hidden="1">#REF!</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2006" hidden="1">#REF!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ist_Bin" hidden="1">#REF!</definedName>
    <definedName name="_Dist_Values" hidden="1">#REF!</definedName>
    <definedName name="_Fill" localSheetId="0" hidden="1">#REF!</definedName>
    <definedName name="_Fill" localSheetId="1" hidden="1">#REF!</definedName>
    <definedName name="_Fill" hidden="1">#REF!</definedName>
    <definedName name="_Fill1" hidden="1">#REF!</definedName>
    <definedName name="_xlnm._FilterDatabase" localSheetId="0" hidden="1">'Presupuesto Oficial (Entidad)'!$G$11:$G$11</definedName>
    <definedName name="_xlnm._FilterDatabase" localSheetId="1" hidden="1">'PROPUESTA ECONOMICA(Proponente)'!$G$11:$G$11</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as" hidden="1">{"via1",#N/A,TRUE,"general";"via2",#N/A,TRUE,"general";"via3",#N/A,TRUE,"general"}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JUSTES4B" hidden="1">#REF!</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'Presupuesto Oficial (Entidad)'!$A$1:$J$63</definedName>
    <definedName name="_xlnm.Print_Area" localSheetId="1">'PROPUESTA ECONOMICA(Proponente)'!$A$1:$J$63</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LPH1" hidden="1">#REF!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BWorkbookPriority" hidden="1">-1602700874</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fgrtfd" hidden="1">#REF!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ntro" hidden="1">{#N/A,#N/A,FALSE,"GRAFICO";#N/A,#N/A,FALSE,"CAJA (2)";#N/A,#N/A,FALSE,"TERCEROS-PROMEDIO";#N/A,#N/A,FALSE,"CAJA";#N/A,#N/A,FALSE,"INGRESOS1995-2003";#N/A,#N/A,FALSE,"GASTOS1995-2003"}</definedName>
    <definedName name="cjsa" hidden="1">#REF!</definedName>
    <definedName name="costo2" hidden="1">#REF!</definedName>
    <definedName name="crt" hidden="1">{#N/A,#N/A,FALSE,"GRAFICO";#N/A,#N/A,FALSE,"CAJA (2)";#N/A,#N/A,FALSE,"TERCEROS-PROMEDIO";#N/A,#N/A,FALSE,"CAJA";#N/A,#N/A,FALSE,"INGRESOS1995-2003";#N/A,#N/A,FALSE,"GASTOS1995-2003"}</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bcvbf" hidden="1">{#N/A,#N/A,TRUE,"INGENIERIA";#N/A,#N/A,TRUE,"COMPRAS";#N/A,#N/A,TRUE,"DIRECCION";#N/A,#N/A,TRUE,"RESUMEN"}</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SFRE" hidden="1">{#N/A,#N/A,FALSE,"GRAFICO";#N/A,#N/A,FALSE,"CAJA (2)";#N/A,#N/A,FALSE,"TERCEROS-PROMEDIO";#N/A,#N/A,FALSE,"CAJA";#N/A,#N/A,FALSE,"INGRESOS1995-2003";#N/A,#N/A,FALSE,"GASTOS1995-2003"}</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DD"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 hidden="1">#REF!</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fg" hidden="1">{#N/A,#N/A,FALSE,"Hoja1";#N/A,#N/A,FALSE,"Hoja2"}</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hidden="1">{#N/A,#N/A,TRUE,"INGENIERIA";#N/A,#N/A,TRUE,"COMPRAS";#N/A,#N/A,TRUE,"DIRECCION";#N/A,#N/A,TRUE,"RESUMEN"}</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ill1" hidden="1">#REF!</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EV" hidden="1">{"PYGT",#N/A,FALSE,"PYG";"ACTIT",#N/A,FALSE,"BCE_GRAL-ACTIVO";"PASIT",#N/A,FALSE,"BCE_GRAL-PASIVO-PATRIM";"CAJAT",#N/A,FALSE,"CAJA"}</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gggggbbbbbbbbbbbbbb" hidden="1">#REF!</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g" hidden="1">{#N/A,#N/A,TRUE,"1842CWN0"}</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 hidden="1">#REF!</definedName>
    <definedName name="jjjjjjjjjjjjuuuuuuuuuuuuuuuuggggggggggggggg" hidden="1">#REF!</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dmfm" hidden="1">#REF!</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G"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kP" hidden="1">{#N/A,#N/A,FALSE,"GRAFICO";#N/A,#N/A,FALSE,"CAJA (2)";#N/A,#N/A,FALSE,"TERCEROS-PROMEDIO";#N/A,#N/A,FALSE,"CAJA";#N/A,#N/A,FALSE,"INGRESOS1995-2003";#N/A,#N/A,FALSE,"GASTOS1995-2003"}</definedName>
    <definedName name="MARYLUZ" hidden="1">{"PRES REHAB ARM-PER POR ITEMS  KM A KM",#N/A,TRUE,"Rehabilitacion Arm-Per"}</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era" hidden="1">{#N/A,#N/A,FALSE,"Aging Summary";#N/A,#N/A,FALSE,"Ratio Analysis";#N/A,#N/A,FALSE,"Test 120 Day Accts";#N/A,#N/A,FALSE,"Tickmarks"}</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rticulares1" hidden="1">{#N/A,#N/A,FALSE,"Aging Summary";#N/A,#N/A,FALSE,"Ratio Analysis";#N/A,#N/A,FALSE,"Test 120 Day Accts";#N/A,#N/A,FALSE,"Tickmarks"}</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qqqqqqq" hidden="1">#REF!</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wertet" hidden="1">{#N/A,#N/A,TRUE,"1842CWN0"}</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Q" hidden="1">SUMIF(#REF!,#REF!,#REF!)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'Presupuesto Oficial (Entidad)'!#REF!</definedName>
    <definedName name="solver_adj" localSheetId="1" hidden="1">'PROPUESTA ECONOMICA(Proponente)'!#REF!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(Entidad)'!#REF!</definedName>
    <definedName name="solver_lhs1" localSheetId="1" hidden="1">'PROPUESTA ECONOMICA(Proponente)'!#REF!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(Entidad)'!#REF!</definedName>
    <definedName name="solver_opt" localSheetId="1" hidden="1">'PROPUESTA ECONOMICA(Proponente)'!#REF!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(Entidad)'!#REF!</definedName>
    <definedName name="solver_rhs1" localSheetId="1" hidden="1">'PROPUESTA ECONOMICA(Proponente)'!#REF!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ssssssss" hidden="1">#REF!</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WWE"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K_1" hidden="1">#REF!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Aging._.and._.Trend._.Analysis." hidden="1">{#N/A,#N/A,FALSE,"Aging Summary";#N/A,#N/A,FALSE,"Ratio Analysis";#N/A,#N/A,FALSE,"Test 120 Day Accts";#N/A,#N/A,FALSE,"Tickmarks"}</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PROYEC." hidden="1">{#N/A,#N/A,FALSE,"GRAFICO";#N/A,#N/A,FALSE,"CAJA (2)";#N/A,#N/A,FALSE,"TERCEROS-PROMEDIO";#N/A,#N/A,FALSE,"CAJA";#N/A,#N/A,FALSE,"INGRESOS1995-2003";#N/A,#N/A,FALSE,"GASTOS1995-2003"}</definedName>
    <definedName name="wrn.res7"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hidden="1">{#N/A,#N/A,FALSE,"Items"}</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S" hidden="1">#REF!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YYYYYYYYYYY" hidden="1">#REF!</definedName>
    <definedName name="ZAQ" hidden="1">{#N/A,#N/A,TRUE,"INGENIERIA";#N/A,#N/A,TRUE,"COMPRAS";#N/A,#N/A,TRUE,"DIRECCION";#N/A,#N/A,TRUE,"RESUMEN"}</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 hidden="1">SUMIF(#REF!,#REF!,#REF!)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62" i="4" l="1"/>
  <c r="I47" i="4"/>
  <c r="I46" i="4"/>
  <c r="I45" i="4"/>
  <c r="I44" i="4"/>
  <c r="I43" i="4"/>
  <c r="I40" i="4"/>
  <c r="I39" i="4"/>
  <c r="I38" i="4"/>
  <c r="I37" i="4"/>
  <c r="I36" i="4"/>
  <c r="I35" i="4"/>
  <c r="I34" i="4"/>
  <c r="I31" i="4"/>
  <c r="I30" i="4"/>
  <c r="I29" i="4"/>
  <c r="I28" i="4"/>
  <c r="I27" i="4"/>
  <c r="I26" i="4"/>
  <c r="I25" i="4"/>
  <c r="I24" i="4"/>
  <c r="I23" i="4"/>
  <c r="I22" i="4"/>
  <c r="I21" i="4"/>
  <c r="I20" i="4"/>
  <c r="I19" i="4"/>
  <c r="I16" i="4"/>
  <c r="I15" i="4"/>
  <c r="I14" i="4"/>
  <c r="I17" i="4" s="1"/>
  <c r="I13" i="4"/>
  <c r="I56" i="1"/>
  <c r="I38" i="1"/>
  <c r="I30" i="1"/>
  <c r="I15" i="1"/>
  <c r="I14" i="1"/>
  <c r="I27" i="1"/>
  <c r="I28" i="1"/>
  <c r="I29" i="1"/>
  <c r="I31" i="1"/>
  <c r="I16" i="1"/>
  <c r="I13" i="1"/>
  <c r="I47" i="1"/>
  <c r="I46" i="1"/>
  <c r="I45" i="1"/>
  <c r="I44" i="1"/>
  <c r="I43" i="1"/>
  <c r="I40" i="1"/>
  <c r="I39" i="1"/>
  <c r="I37" i="1"/>
  <c r="I36" i="1"/>
  <c r="I35" i="1"/>
  <c r="I34" i="1"/>
  <c r="I26" i="1"/>
  <c r="I25" i="1"/>
  <c r="I24" i="1"/>
  <c r="I23" i="1"/>
  <c r="I22" i="1"/>
  <c r="I21" i="1"/>
  <c r="I20" i="1"/>
  <c r="I19" i="1"/>
  <c r="I62" i="1"/>
  <c r="I48" i="4" l="1"/>
  <c r="I32" i="4"/>
  <c r="I49" i="4" s="1"/>
  <c r="I51" i="4" s="1"/>
  <c r="I56" i="4" s="1"/>
  <c r="I41" i="4"/>
  <c r="I17" i="1" l="1"/>
  <c r="I32" i="1"/>
  <c r="I41" i="1"/>
  <c r="I48" i="1"/>
  <c r="I49" i="1" l="1"/>
  <c r="I51" i="1" s="1"/>
</calcChain>
</file>

<file path=xl/sharedStrings.xml><?xml version="1.0" encoding="utf-8"?>
<sst xmlns="http://schemas.openxmlformats.org/spreadsheetml/2006/main" count="319" uniqueCount="116">
  <si>
    <t>PRESUPUESTO DE OBRA</t>
  </si>
  <si>
    <t>Nº</t>
  </si>
  <si>
    <t>ITEM</t>
  </si>
  <si>
    <t>INVIAS</t>
  </si>
  <si>
    <t>DESCRIPCIÓN</t>
  </si>
  <si>
    <t>UND.</t>
  </si>
  <si>
    <t>CANT.</t>
  </si>
  <si>
    <t>VALOR UNITARIO</t>
  </si>
  <si>
    <t xml:space="preserve">VALOR TOTAL                                </t>
  </si>
  <si>
    <t>EXCAVACIONES VARIAS SIN CLASIFICAR (INCLUYE RETIRO DE SOBRANTES A UNA DISTANCIA MENOR DE 5 KM)</t>
  </si>
  <si>
    <t>Subtotal</t>
  </si>
  <si>
    <t>ESTRUCTURA DE PAVIMENTO</t>
  </si>
  <si>
    <t/>
  </si>
  <si>
    <t>RIEGO DE IMPRIMACIÓN</t>
  </si>
  <si>
    <t>RIEGO DE LIGA CON EMULSIÓN ASFÁLTICA CRR-1</t>
  </si>
  <si>
    <t>SUMINISTRO FIGURADO Y ARMADO DE ACERO DE REFUERZO 60000 PSI</t>
  </si>
  <si>
    <t>CONCRETO CLASE F, 2000 PSI PARA SOLADOS Y ATRAQUES</t>
  </si>
  <si>
    <t>DEMOLICIÓN CONCRETO ESTRUCTURAL (INCLUYE CARGUE Y RETIRO DE SOBRANTES A UNA DISTANCIA DE 5KM)</t>
  </si>
  <si>
    <t>APU 7</t>
  </si>
  <si>
    <t>PLAN DE MANEJO DE TRAFICO</t>
  </si>
  <si>
    <t>PLAN DE ADAPTACION DE LA GUIA AMBIENTAL</t>
  </si>
  <si>
    <t>VALOR TOTAL</t>
  </si>
  <si>
    <t>M3</t>
  </si>
  <si>
    <t>***</t>
  </si>
  <si>
    <t>M3-KM</t>
  </si>
  <si>
    <t>M2</t>
  </si>
  <si>
    <t>KG</t>
  </si>
  <si>
    <t>APU 1</t>
  </si>
  <si>
    <t>APU 2</t>
  </si>
  <si>
    <t>APU 3</t>
  </si>
  <si>
    <t>APU 4</t>
  </si>
  <si>
    <t>APU 5</t>
  </si>
  <si>
    <t>APU 6</t>
  </si>
  <si>
    <t>VALOR TOTAL OBRA</t>
  </si>
  <si>
    <t>NO MODIFICAR</t>
  </si>
  <si>
    <t>PROVISIÓN PARA AJUSTE POR POSIBLE VARIACIÓN COSTOS EN INSUMOS</t>
  </si>
  <si>
    <r>
      <rPr>
        <b/>
        <sz val="16"/>
        <rFont val="Arial Narrow"/>
        <family val="2"/>
      </rPr>
      <t xml:space="preserve">NOTA 1:  </t>
    </r>
    <r>
      <rPr>
        <sz val="16"/>
        <rFont val="Arial Narrow"/>
        <family val="2"/>
      </rPr>
      <t>Se debe tener en cuenta que el PRECIO UNITARIO incluye el valor de A.I.U.</t>
    </r>
  </si>
  <si>
    <t>DESCRIPCION</t>
  </si>
  <si>
    <t>PORCENTAJE</t>
  </si>
  <si>
    <r>
      <rPr>
        <b/>
        <sz val="16"/>
        <rFont val="Arial Narrow"/>
        <family val="2"/>
      </rPr>
      <t>NOTA 2</t>
    </r>
    <r>
      <rPr>
        <sz val="16"/>
        <rFont val="Arial Narrow"/>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</si>
  <si>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</si>
  <si>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 =</t>
  </si>
  <si>
    <r>
      <rPr>
        <b/>
        <sz val="16"/>
        <rFont val="Arial Narrow"/>
        <family val="2"/>
      </rPr>
      <t xml:space="preserve">NOTA 3: </t>
    </r>
    <r>
      <rPr>
        <sz val="16"/>
        <rFont val="Arial Narrow"/>
        <family val="2"/>
      </rPr>
      <t>El A.I.U y su discriminación deben estar en porcentaje (%).</t>
    </r>
  </si>
  <si>
    <t>IMPREVISTO</t>
  </si>
  <si>
    <t>I =</t>
  </si>
  <si>
    <t>UTILIDAD</t>
  </si>
  <si>
    <t>U =</t>
  </si>
  <si>
    <r>
      <rPr>
        <b/>
        <sz val="16"/>
        <rFont val="Arial Narrow"/>
        <family val="2"/>
      </rPr>
      <t>NOTA 5:</t>
    </r>
    <r>
      <rPr>
        <sz val="16"/>
        <rFont val="Arial Narrow"/>
        <family val="2"/>
      </rPr>
      <t xml:space="preserve"> El proponente deberá adjuntar en su propuesta el Formulario 1 - Formulario de Presupuesto Oficial, debidamente diligenciado en su totalidad en formato excel. 
En caso de presentar propuesta economica en formato PDF/otro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</si>
  <si>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t>TOTAL A.I.U</t>
  </si>
  <si>
    <t>A.I.U. =</t>
  </si>
  <si>
    <r>
      <rPr>
        <b/>
        <sz val="16"/>
        <rFont val="Arial Narrow"/>
        <family val="2"/>
      </rPr>
      <t>NOTA 6:</t>
    </r>
    <r>
      <rPr>
        <sz val="16"/>
        <rFont val="Arial Narrow"/>
        <family val="2"/>
      </rPr>
      <t xml:space="preserve"> Para la elaboración de la presente propuesta económica, el proponente deberá tener en cuenta dentro de su análisis todos los costos inherentes al contrato generados durante la ejecución del contrato, que correponde la provisión de materiales, costos administrativos, de personal, impuestos y demás que se puedan llegar a generar en la ejecución del contrato y que no hagan parte de la fórmula de reajuste establecida para el presente proceso.</t>
    </r>
  </si>
  <si>
    <t>INSTITUTO DE CAMINOS Y CONSTRUCCIONES DE CUNDINAMARCA – ICCU</t>
  </si>
  <si>
    <t>SUBGERENCIA DE INFRAESTRUCTURA VIAL</t>
  </si>
  <si>
    <t>APU 8</t>
  </si>
  <si>
    <t>APU 9</t>
  </si>
  <si>
    <t xml:space="preserve">FORMULARIO 1
PROPUESTA ECONÓMICA. </t>
  </si>
  <si>
    <t>(Oferta proponente)</t>
  </si>
  <si>
    <t>1.1</t>
  </si>
  <si>
    <t>2.9</t>
  </si>
  <si>
    <t>INV 600.1</t>
  </si>
  <si>
    <t>INV 600.4</t>
  </si>
  <si>
    <t>201P</t>
  </si>
  <si>
    <t>1.6</t>
  </si>
  <si>
    <t>EXCAVACIONES VARIAS EN MATERIAL COMÚN SECO A MANO (INCLUYE RETIRO DE SOBRANTES A UNA DISTANCIA MENOR DE 5 KM)</t>
  </si>
  <si>
    <t>TRANSPORTE DE MATERIALES PROV. DE EXLANACIÓN, CANALES, PRESTAMOS, SOBREACARREOS Y DERRUMBES</t>
  </si>
  <si>
    <t>INV 460.1</t>
  </si>
  <si>
    <t>INV 311.1</t>
  </si>
  <si>
    <t>APU 11</t>
  </si>
  <si>
    <t>INV 320.1</t>
  </si>
  <si>
    <t>INV 420.1</t>
  </si>
  <si>
    <t>INV 450.1P</t>
  </si>
  <si>
    <t>INV 421.1</t>
  </si>
  <si>
    <t>INV 450.2P</t>
  </si>
  <si>
    <t>4.42</t>
  </si>
  <si>
    <t>FRESADO CONCRETO ASFÁLTICO (E=5-15 cm)</t>
  </si>
  <si>
    <t>RAJÓN PARA MEJORAMIENTO DE LA SUBRASANTE</t>
  </si>
  <si>
    <t>AFIRMADO</t>
  </si>
  <si>
    <t>GEOMALLA DE FIBRA DE VIDRIO RT110</t>
  </si>
  <si>
    <t>SUB BASE GRANULAR</t>
  </si>
  <si>
    <t>BASE ESTABILIZADA EN CALIENTE CON ADICION DE CEMENTO ASFALTICO AL 4%, TRATADA EN PLANTA</t>
  </si>
  <si>
    <t>MEZCLA DENSA EN CALIENTE TIPO MDC-25 (INCLUYE CEMENTO ASFÁLTICO)</t>
  </si>
  <si>
    <t>MEZCLA DENSA EN CALIENTE TIPO MDC-19 (INCLUYE CEMENTO ASFÁLTICO)</t>
  </si>
  <si>
    <t>SUMINISTRO E INSTALACIÓN DE GEOTEXTIL NT 2500 (ESTABILIZACIÓN, FILTRO Y SEPARACIÓN)</t>
  </si>
  <si>
    <t>TUBERÍA DRENAJE PVC 160, INC TRITURADO</t>
  </si>
  <si>
    <t>M</t>
  </si>
  <si>
    <t>MATERIAL GRANULAR FILTRANTE</t>
  </si>
  <si>
    <t>EXPLANACIÓN Y EXCAVACIONES</t>
  </si>
  <si>
    <t>OBRAS DE ARTE</t>
  </si>
  <si>
    <t>4.24</t>
  </si>
  <si>
    <t>630.6-07</t>
  </si>
  <si>
    <t>APU 10</t>
  </si>
  <si>
    <t>4.48</t>
  </si>
  <si>
    <t>661.1-07</t>
  </si>
  <si>
    <t>4.52</t>
  </si>
  <si>
    <t>640-22</t>
  </si>
  <si>
    <t xml:space="preserve">CUNETA DE CONCRETO CLASE E, 3500 PSI FUNDIDA EN EL LUGAR </t>
  </si>
  <si>
    <t>CONCRETOS CLASE D, f´c =4000 psi (bases)</t>
  </si>
  <si>
    <t>CONCRETOS CLASE D, f´c =4000 psi (elevaciones)</t>
  </si>
  <si>
    <t>SUMINISTRO E INSTALACIÓN DE TUBERÍA DE CONCRETO REFORZADO Ø=36" CLASE I, INCLUYE EMBOQUILLADA</t>
  </si>
  <si>
    <t>RELLENO PARA ESTRUCTURAS (AFIRMADO)</t>
  </si>
  <si>
    <t>SEGURIDAD VIAL</t>
  </si>
  <si>
    <t>INV 700.1</t>
  </si>
  <si>
    <t>6.6.</t>
  </si>
  <si>
    <t>INV 801.4</t>
  </si>
  <si>
    <t>INV 801.6</t>
  </si>
  <si>
    <t>5.6.</t>
  </si>
  <si>
    <t>INV 701.1</t>
  </si>
  <si>
    <t>LINEAS DE DEMARCACION CON PINTURA EN FRIO</t>
  </si>
  <si>
    <t>SEÑALIZACION VERTICAL GRUPO I 060X0,60 POSTE 3,5M</t>
  </si>
  <si>
    <t>UND</t>
  </si>
  <si>
    <t xml:space="preserve"> LIMPIEZA A MANO DE CUNETAS EN CONCRETO (INCLUYE RETIRO DE SOBRANTES A UNA DISTANCIA DE 5 KM)</t>
  </si>
  <si>
    <t xml:space="preserve"> LIMPIEZA DE ALCANTARILLAS CON DIÁMETRO MENOR O IGUAL A Ø= 36",  INCLUYE RECTIFICACIÓN DE DESCOLES Y RETIRO DE SOBRANTES A UNA DISTANCIA DE 5 KM</t>
  </si>
  <si>
    <t xml:space="preserve"> SUMINISTRO E INSTALACIÓN DE TACHAS REFLECTIVAS UNIDIRECCIONALES</t>
  </si>
  <si>
    <t>REVISIÓN, AJUSTE Y/O ACTUALIZACIÓN Y/O COMPLEMENTACIÓN DE LOS ESTUDIOS Y DISEÑOS</t>
  </si>
  <si>
    <r>
      <rPr>
        <b/>
        <sz val="16"/>
        <rFont val="Arial Narrow"/>
        <family val="2"/>
      </rPr>
      <t>NOTA 4</t>
    </r>
    <r>
      <rPr>
        <sz val="16"/>
        <rFont val="Arial Narrow"/>
        <family val="2"/>
      </rPr>
      <t>: Los siguientes ITEMS del presupuesto son INMODIFICABLES, so pena de incurrir en causal de rechazo:  "PLAN DE MANEJO DE TRAFICO", "PLAN DE ADAPTACION DE LA GUIA AMBIENTAL",  "PROVISIÓN PARA AJUSTE POR POSIBLE VARIACIÓN COSTOS EN INSUMOS" y "REVISIÓN, AJUSTE Y/O ACTUALIZACIÓN Y/O COMPLEMENTACIÓN DE LOS ESTUDIOS Y DISEÑOS"</t>
    </r>
  </si>
  <si>
    <t>MANTENIMIENTO Y REHABILITACION DEL CORREDOR QUE CONECTA EL CASCO URBANO DEL MUNICIPIO DE GUACHETA CON EL CENTRO POBLADO CAPELLANIA (MUNICIPIO DE FUQUENE),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</si>
</sst>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8" formatCode="&quot;$&quot;\ #,##0.00;[Red]\-&quot;$&quot;\ #,##0.00"/>
    <numFmt numFmtId="42" formatCode="_-&quot;$&quot;\ * #,##0_-;\-&quot;$&quot;\ * #,##0_-;_-&quot;$&quot;\ * &quot;-&quot;_-;_-@_-"/>
    <numFmt numFmtId="44" formatCode="_-&quot;$&quot;\ * #,##0.00_-;\-&quot;$&quot;\ * #,##0.00_-;_-&quot;$&quot;\ * &quot;-&quot;??_-;_-@_-"/>
    <numFmt numFmtId="164" formatCode="_ * #,##0.00_ ;_ * \-#,##0.00_ ;_ * &quot;-&quot;??_ ;_ @_ "/>
    <numFmt numFmtId="165" formatCode="_ &quot;$&quot;\ * #,##0_ ;_ &quot;$&quot;\ * \-#,##0_ ;_ &quot;$&quot;\ * &quot;-&quot;_ ;_ @_ "/>
    <numFmt numFmtId="166" formatCode="&quot;$&quot;\ #,##0.00"/>
    <numFmt numFmtId="167" formatCode="_-[$$-240A]* #,##0.00_-;\-[$$-240A]* #,##0.00_-;_-[$$-240A]* &quot;-&quot;??_-;_-@_-"/>
    <numFmt numFmtId="168" formatCode="&quot;$&quot;\ #,##0.00;[Red]&quot;$&quot;\ \-#,##0.00"/>
    <numFmt numFmtId="169" formatCode="&quot;$&quot;\ #,##0.00_);\(&quot;$&quot;\ #,##0.00\)"/>
    <numFmt numFmtId="170" formatCode="0.0%"/>
    <numFmt numFmtId="171" formatCode="\$\ #,##0"/>
  </numFmts>
  <fonts count="20" x14ac:knownFonts="1">
    <font>
      <sz val="11"/>
      <color theme="1"/>
      <name val="Calibri"/>
      <family val="2"/>
      <scheme val="minor"/>
    </font>
    <font>
      <sz val="11"/>
      <color theme="1"/>
      <name val="Calibri"/>
      <family val="2"/>
      <scheme val="minor"/>
    </font>
    <font>
      <sz val="12"/>
      <name val="Arial Narrow"/>
      <family val="2"/>
    </font>
    <font>
      <sz val="10"/>
      <name val="Arial"/>
      <family val="2"/>
    </font>
    <font>
      <b/>
      <sz val="22"/>
      <name val="Arial Narrow"/>
      <family val="2"/>
    </font>
    <font>
      <b/>
      <sz val="20"/>
      <name val="Arial Narrow"/>
      <family val="2"/>
    </font>
    <font>
      <b/>
      <sz val="18"/>
      <name val="Arial Narrow"/>
      <family val="2"/>
    </font>
    <font>
      <b/>
      <sz val="16"/>
      <color rgb="FFFF0000"/>
      <name val="Arial Narrow"/>
      <family val="2"/>
    </font>
    <font>
      <b/>
      <i/>
      <sz val="12"/>
      <name val="Arial Narrow"/>
      <family val="2"/>
    </font>
    <font>
      <b/>
      <sz val="20"/>
      <color rgb="FFFF0000"/>
      <name val="Arial Narrow"/>
      <family val="2"/>
    </font>
    <font>
      <b/>
      <sz val="14"/>
      <name val="Arial Narrow"/>
      <family val="2"/>
    </font>
    <font>
      <u/>
      <sz val="10"/>
      <color indexed="12"/>
      <name val="Arial"/>
      <family val="2"/>
    </font>
    <font>
      <sz val="14"/>
      <color indexed="12"/>
      <name val="Arial"/>
      <family val="2"/>
    </font>
    <font>
      <sz val="14"/>
      <name val="Arial Narrow"/>
      <family val="2"/>
    </font>
    <font>
      <sz val="11"/>
      <name val="Arial Narrow"/>
      <family val="2"/>
    </font>
    <font>
      <sz val="22"/>
      <name val="Arial Narrow"/>
      <family val="2"/>
    </font>
    <font>
      <b/>
      <sz val="14"/>
      <color rgb="FFFF0000"/>
      <name val="Arial Narrow"/>
      <family val="2"/>
    </font>
    <font>
      <sz val="16"/>
      <name val="Arial Narrow"/>
      <family val="2"/>
    </font>
    <font>
      <b/>
      <sz val="16"/>
      <name val="Arial Narrow"/>
      <family val="2"/>
    </font>
    <font>
      <sz val="20"/>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patternFill>
    </fill>
    <fill>
      <patternFill patternType="solid">
        <fgColor rgb="FFBEBEBE"/>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auto="1"/>
      </top>
      <bottom style="medium">
        <color indexed="64"/>
      </bottom>
      <diagonal/>
    </border>
    <border>
      <left style="thin">
        <color indexed="64"/>
      </left>
      <right style="medium">
        <color indexed="64"/>
      </right>
      <top style="thin">
        <color indexed="64"/>
      </top>
      <bottom/>
      <diagonal/>
    </border>
  </borders>
  <cellStyleXfs count="14">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 fillId="0" borderId="0"/>
    <xf numFmtId="164" fontId="3" fillId="0" borderId="0" applyFont="0" applyFill="0" applyBorder="0" applyAlignment="0" applyProtection="0"/>
    <xf numFmtId="0" fontId="1" fillId="0" borderId="0"/>
    <xf numFmtId="0" fontId="3" fillId="0" borderId="0"/>
    <xf numFmtId="0" fontId="3" fillId="0" borderId="0"/>
    <xf numFmtId="0" fontId="11" fillId="0" borderId="0" applyNumberFormat="0" applyFill="0" applyBorder="0" applyAlignment="0" applyProtection="0">
      <alignment vertical="top"/>
      <protection locked="0"/>
    </xf>
    <xf numFmtId="165" fontId="3" fillId="0" borderId="0" applyFont="0" applyFill="0" applyBorder="0" applyAlignment="0" applyProtection="0"/>
    <xf numFmtId="0" fontId="3" fillId="0" borderId="0"/>
    <xf numFmtId="0" fontId="3" fillId="0" borderId="0"/>
    <xf numFmtId="168" fontId="3" fillId="0" borderId="0" applyFont="0" applyFill="0" applyBorder="0" applyAlignment="0" applyProtection="0"/>
  </cellStyleXfs>
  <cellXfs count="117">
    <xf numFmtId="0" fontId="0" fillId="0" borderId="0" xfId="0"/>
    <xf numFmtId="0" fontId="2" fillId="0" borderId="0" xfId="4" applyFont="1"/>
    <xf numFmtId="0" fontId="2" fillId="0" borderId="0" xfId="4" applyFont="1" applyAlignment="1">
      <alignment horizontal="center"/>
    </xf>
    <xf numFmtId="164" fontId="2" fillId="0" borderId="0" xfId="5" applyFont="1" applyFill="1" applyAlignment="1" applyProtection="1">
      <alignment horizontal="center" vertical="center"/>
    </xf>
    <xf numFmtId="0" fontId="2" fillId="0" borderId="0" xfId="4" applyFont="1" applyAlignment="1">
      <alignment vertical="center"/>
    </xf>
    <xf numFmtId="0" fontId="7" fillId="0" borderId="4" xfId="6" applyFont="1" applyBorder="1" applyAlignment="1">
      <alignment vertical="center"/>
    </xf>
    <xf numFmtId="0" fontId="7" fillId="0" borderId="0" xfId="6" applyFont="1" applyAlignment="1">
      <alignment vertical="center"/>
    </xf>
    <xf numFmtId="0" fontId="7" fillId="0" borderId="5" xfId="6" applyFont="1" applyBorder="1" applyAlignment="1">
      <alignment vertical="center"/>
    </xf>
    <xf numFmtId="0" fontId="2" fillId="0" borderId="6" xfId="7" applyFont="1" applyBorder="1" applyAlignment="1">
      <alignment horizontal="center"/>
    </xf>
    <xf numFmtId="0" fontId="8" fillId="0" borderId="7" xfId="7" applyFont="1" applyBorder="1" applyAlignment="1">
      <alignment vertical="center" wrapText="1"/>
    </xf>
    <xf numFmtId="0" fontId="2" fillId="0" borderId="8" xfId="7" applyFont="1" applyBorder="1"/>
    <xf numFmtId="0" fontId="10" fillId="3" borderId="12" xfId="7" applyFont="1" applyFill="1" applyBorder="1" applyAlignment="1">
      <alignment horizontal="center" vertical="center" wrapText="1"/>
    </xf>
    <xf numFmtId="0" fontId="10" fillId="3" borderId="13" xfId="7" applyFont="1" applyFill="1" applyBorder="1" applyAlignment="1">
      <alignment horizontal="center" vertical="center" wrapText="1"/>
    </xf>
    <xf numFmtId="0" fontId="10" fillId="0" borderId="13" xfId="8" applyFont="1" applyBorder="1" applyAlignment="1">
      <alignment horizontal="center" vertical="center" wrapText="1"/>
    </xf>
    <xf numFmtId="0" fontId="10" fillId="3" borderId="14" xfId="7" applyFont="1" applyFill="1" applyBorder="1" applyAlignment="1">
      <alignment horizontal="center" vertical="center" wrapText="1"/>
    </xf>
    <xf numFmtId="4" fontId="10" fillId="3" borderId="13" xfId="7" applyNumberFormat="1" applyFont="1" applyFill="1" applyBorder="1" applyAlignment="1">
      <alignment horizontal="center" vertical="center" wrapText="1"/>
    </xf>
    <xf numFmtId="4" fontId="10" fillId="3" borderId="15" xfId="7" applyNumberFormat="1" applyFont="1" applyFill="1" applyBorder="1" applyAlignment="1">
      <alignment horizontal="center" vertical="center" wrapText="1"/>
    </xf>
    <xf numFmtId="0" fontId="12" fillId="0" borderId="16" xfId="9" applyFont="1" applyFill="1" applyBorder="1" applyAlignment="1" applyProtection="1">
      <alignment horizontal="center" vertical="center"/>
    </xf>
    <xf numFmtId="0" fontId="13" fillId="0" borderId="17" xfId="8" applyFont="1" applyBorder="1" applyAlignment="1">
      <alignment horizontal="justify" vertical="center" wrapText="1"/>
    </xf>
    <xf numFmtId="0" fontId="13" fillId="0" borderId="18" xfId="8" applyFont="1" applyBorder="1" applyAlignment="1">
      <alignment horizontal="center" vertical="center" wrapText="1"/>
    </xf>
    <xf numFmtId="4" fontId="13" fillId="0" borderId="19" xfId="10" applyNumberFormat="1" applyFont="1" applyFill="1" applyBorder="1" applyAlignment="1" applyProtection="1">
      <alignment vertical="center" wrapText="1"/>
    </xf>
    <xf numFmtId="44" fontId="2" fillId="0" borderId="0" xfId="1" applyFont="1" applyFill="1" applyAlignment="1" applyProtection="1">
      <alignment horizontal="center" vertical="center"/>
    </xf>
    <xf numFmtId="0" fontId="12" fillId="0" borderId="24" xfId="9" applyFont="1" applyFill="1" applyBorder="1" applyAlignment="1" applyProtection="1">
      <alignment horizontal="center" vertical="center"/>
    </xf>
    <xf numFmtId="2" fontId="13" fillId="0" borderId="25" xfId="8" applyNumberFormat="1" applyFont="1" applyBorder="1" applyAlignment="1">
      <alignment horizontal="justify" vertical="center" wrapText="1"/>
    </xf>
    <xf numFmtId="0" fontId="13" fillId="0" borderId="25" xfId="8" applyFont="1" applyBorder="1" applyAlignment="1">
      <alignment horizontal="center" vertical="center" wrapText="1"/>
    </xf>
    <xf numFmtId="4" fontId="13" fillId="0" borderId="25" xfId="10" applyNumberFormat="1" applyFont="1" applyFill="1" applyBorder="1" applyAlignment="1" applyProtection="1">
      <alignment vertical="center" wrapText="1"/>
    </xf>
    <xf numFmtId="49" fontId="13" fillId="0" borderId="25" xfId="8" applyNumberFormat="1" applyFont="1" applyBorder="1" applyAlignment="1">
      <alignment horizontal="justify" vertical="center" wrapText="1"/>
    </xf>
    <xf numFmtId="0" fontId="14" fillId="0" borderId="25" xfId="4" applyFont="1" applyBorder="1"/>
    <xf numFmtId="0" fontId="13" fillId="0" borderId="25" xfId="8" applyFont="1" applyBorder="1" applyAlignment="1">
      <alignment horizontal="justify" vertical="center" wrapText="1"/>
    </xf>
    <xf numFmtId="0" fontId="13" fillId="0" borderId="26" xfId="8" applyFont="1" applyBorder="1" applyAlignment="1">
      <alignment horizontal="left" vertical="center" wrapText="1"/>
    </xf>
    <xf numFmtId="0" fontId="13" fillId="0" borderId="25" xfId="8" applyFont="1" applyBorder="1" applyAlignment="1">
      <alignment horizontal="left" vertical="center" wrapText="1"/>
    </xf>
    <xf numFmtId="0" fontId="2" fillId="0" borderId="0" xfId="12" applyFont="1"/>
    <xf numFmtId="0" fontId="4" fillId="2" borderId="9" xfId="7" applyFont="1" applyFill="1" applyBorder="1" applyAlignment="1">
      <alignment vertical="center"/>
    </xf>
    <xf numFmtId="0" fontId="4" fillId="2" borderId="10" xfId="7" applyFont="1" applyFill="1" applyBorder="1" applyAlignment="1">
      <alignment vertical="center"/>
    </xf>
    <xf numFmtId="167" fontId="4" fillId="2" borderId="11" xfId="7" applyNumberFormat="1" applyFont="1" applyFill="1" applyBorder="1" applyAlignment="1">
      <alignment vertical="center"/>
    </xf>
    <xf numFmtId="0" fontId="14" fillId="0" borderId="0" xfId="4" applyFont="1"/>
    <xf numFmtId="0" fontId="14" fillId="0" borderId="0" xfId="4" applyFont="1" applyAlignment="1">
      <alignment horizontal="center"/>
    </xf>
    <xf numFmtId="167" fontId="4" fillId="0" borderId="32" xfId="7" applyNumberFormat="1" applyFont="1" applyBorder="1" applyAlignment="1">
      <alignment vertical="center"/>
    </xf>
    <xf numFmtId="0" fontId="13" fillId="0" borderId="0" xfId="7" applyFont="1" applyAlignment="1">
      <alignment horizontal="left" vertical="center"/>
    </xf>
    <xf numFmtId="0" fontId="13" fillId="0" borderId="0" xfId="7" applyFont="1" applyAlignment="1">
      <alignment horizontal="center" vertical="center"/>
    </xf>
    <xf numFmtId="169" fontId="13" fillId="0" borderId="0" xfId="13" applyNumberFormat="1" applyFont="1" applyFill="1" applyBorder="1" applyAlignment="1" applyProtection="1">
      <alignment horizontal="right" vertical="center" wrapText="1"/>
    </xf>
    <xf numFmtId="166" fontId="10" fillId="0" borderId="0" xfId="10" applyNumberFormat="1" applyFont="1" applyFill="1" applyBorder="1" applyAlignment="1" applyProtection="1">
      <alignment horizontal="right" vertical="center"/>
    </xf>
    <xf numFmtId="0" fontId="10" fillId="0" borderId="0" xfId="7" applyFont="1" applyAlignment="1">
      <alignment horizontal="center" vertical="center"/>
    </xf>
    <xf numFmtId="167" fontId="4" fillId="4" borderId="15" xfId="7" applyNumberFormat="1" applyFont="1" applyFill="1" applyBorder="1" applyAlignment="1">
      <alignment vertical="center"/>
    </xf>
    <xf numFmtId="6" fontId="2" fillId="0" borderId="0" xfId="5" applyNumberFormat="1" applyFont="1" applyFill="1" applyAlignment="1" applyProtection="1">
      <alignment horizontal="center" vertical="center"/>
    </xf>
    <xf numFmtId="164" fontId="16" fillId="0" borderId="0" xfId="5" applyFont="1" applyFill="1" applyAlignment="1" applyProtection="1">
      <alignment horizontal="left" vertical="center"/>
    </xf>
    <xf numFmtId="167" fontId="4" fillId="4" borderId="33" xfId="7" applyNumberFormat="1" applyFont="1" applyFill="1" applyBorder="1" applyAlignment="1">
      <alignment vertical="center"/>
    </xf>
    <xf numFmtId="4" fontId="13" fillId="0" borderId="0" xfId="10" applyNumberFormat="1" applyFont="1" applyFill="1" applyBorder="1" applyAlignment="1" applyProtection="1">
      <alignment horizontal="center" vertical="center" wrapText="1"/>
    </xf>
    <xf numFmtId="166" fontId="5" fillId="5" borderId="15" xfId="7" applyNumberFormat="1" applyFont="1" applyFill="1" applyBorder="1" applyAlignment="1">
      <alignment horizontal="center" vertical="center" wrapText="1"/>
    </xf>
    <xf numFmtId="171" fontId="5" fillId="5" borderId="25" xfId="7" applyNumberFormat="1" applyFont="1" applyFill="1" applyBorder="1" applyAlignment="1">
      <alignment horizontal="center" vertical="center" wrapText="1"/>
    </xf>
    <xf numFmtId="170" fontId="19" fillId="6" borderId="32" xfId="3" applyNumberFormat="1" applyFont="1" applyFill="1" applyBorder="1" applyAlignment="1" applyProtection="1">
      <alignment horizontal="center" vertical="center" shrinkToFit="1"/>
    </xf>
    <xf numFmtId="171" fontId="5" fillId="5" borderId="25" xfId="7" applyNumberFormat="1" applyFont="1" applyFill="1" applyBorder="1" applyAlignment="1">
      <alignment horizontal="center" vertical="top" wrapText="1"/>
    </xf>
    <xf numFmtId="164" fontId="2" fillId="0" borderId="0" xfId="5" applyFont="1" applyFill="1" applyAlignment="1" applyProtection="1">
      <alignment horizontal="left" vertical="center"/>
    </xf>
    <xf numFmtId="0" fontId="15" fillId="5" borderId="21" xfId="7" applyFont="1" applyFill="1" applyBorder="1" applyAlignment="1">
      <alignment vertical="top" wrapText="1"/>
    </xf>
    <xf numFmtId="0" fontId="15" fillId="5" borderId="34" xfId="7" applyFont="1" applyFill="1" applyBorder="1" applyAlignment="1">
      <alignment vertical="top" wrapText="1"/>
    </xf>
    <xf numFmtId="0" fontId="10" fillId="2" borderId="9" xfId="7" applyFont="1" applyFill="1" applyBorder="1" applyAlignment="1">
      <alignment vertical="center"/>
    </xf>
    <xf numFmtId="0" fontId="10" fillId="2" borderId="10" xfId="7" applyFont="1" applyFill="1" applyBorder="1" applyAlignment="1">
      <alignment vertical="center"/>
    </xf>
    <xf numFmtId="0" fontId="10" fillId="2" borderId="11" xfId="7" applyFont="1" applyFill="1" applyBorder="1" applyAlignment="1">
      <alignment vertical="center"/>
    </xf>
    <xf numFmtId="0" fontId="13" fillId="0" borderId="20" xfId="7" applyFont="1" applyBorder="1" applyAlignment="1">
      <alignment vertical="center"/>
    </xf>
    <xf numFmtId="0" fontId="13" fillId="0" borderId="21" xfId="7" applyFont="1" applyBorder="1" applyAlignment="1">
      <alignment vertical="center"/>
    </xf>
    <xf numFmtId="0" fontId="13" fillId="0" borderId="19" xfId="8" applyFont="1" applyBorder="1" applyAlignment="1">
      <alignment horizontal="center" vertical="center" wrapText="1"/>
    </xf>
    <xf numFmtId="8" fontId="13" fillId="0" borderId="17" xfId="2" applyNumberFormat="1" applyFont="1" applyFill="1" applyBorder="1" applyAlignment="1" applyProtection="1">
      <alignment horizontal="right" vertical="center" wrapText="1"/>
    </xf>
    <xf numFmtId="8" fontId="13" fillId="0" borderId="19" xfId="2" applyNumberFormat="1" applyFont="1" applyFill="1" applyBorder="1" applyAlignment="1" applyProtection="1">
      <alignment horizontal="right" vertical="center" wrapText="1"/>
    </xf>
    <xf numFmtId="8" fontId="13" fillId="0" borderId="21" xfId="7" applyNumberFormat="1" applyFont="1" applyBorder="1" applyAlignment="1">
      <alignment vertical="center"/>
    </xf>
    <xf numFmtId="8" fontId="10" fillId="0" borderId="23" xfId="10" applyNumberFormat="1" applyFont="1" applyFill="1" applyBorder="1" applyAlignment="1" applyProtection="1">
      <alignment horizontal="right" vertical="center"/>
    </xf>
    <xf numFmtId="8" fontId="10" fillId="2" borderId="10" xfId="7" applyNumberFormat="1" applyFont="1" applyFill="1" applyBorder="1" applyAlignment="1">
      <alignment vertical="center"/>
    </xf>
    <xf numFmtId="8" fontId="10" fillId="2" borderId="11" xfId="7" applyNumberFormat="1" applyFont="1" applyFill="1" applyBorder="1" applyAlignment="1">
      <alignment vertical="center"/>
    </xf>
    <xf numFmtId="8" fontId="13" fillId="0" borderId="25" xfId="2" applyNumberFormat="1" applyFont="1" applyFill="1" applyBorder="1" applyAlignment="1" applyProtection="1">
      <alignment horizontal="right" vertical="center" wrapText="1"/>
    </xf>
    <xf numFmtId="6" fontId="2" fillId="0" borderId="0" xfId="1" applyNumberFormat="1" applyFont="1" applyFill="1" applyAlignment="1" applyProtection="1">
      <alignment horizontal="left" vertical="center"/>
    </xf>
    <xf numFmtId="2" fontId="13" fillId="0" borderId="17" xfId="8" applyNumberFormat="1" applyFont="1" applyBorder="1" applyAlignment="1">
      <alignment horizontal="justify" vertical="center" wrapText="1"/>
    </xf>
    <xf numFmtId="170" fontId="19" fillId="6" borderId="32" xfId="3" applyNumberFormat="1" applyFont="1" applyFill="1" applyBorder="1" applyAlignment="1" applyProtection="1">
      <alignment horizontal="center" vertical="center" shrinkToFit="1"/>
      <protection locked="0"/>
    </xf>
    <xf numFmtId="167" fontId="4" fillId="0" borderId="35" xfId="7" applyNumberFormat="1" applyFont="1" applyBorder="1" applyAlignment="1">
      <alignment vertical="center"/>
    </xf>
    <xf numFmtId="8" fontId="13" fillId="0" borderId="17" xfId="2" applyNumberFormat="1" applyFont="1" applyFill="1" applyBorder="1" applyAlignment="1" applyProtection="1">
      <alignment horizontal="right" vertical="center" wrapText="1"/>
      <protection locked="0"/>
    </xf>
    <xf numFmtId="8" fontId="13" fillId="0" borderId="21" xfId="7" applyNumberFormat="1" applyFont="1" applyBorder="1" applyAlignment="1" applyProtection="1">
      <alignment vertical="center"/>
      <protection locked="0"/>
    </xf>
    <xf numFmtId="8" fontId="10" fillId="2" borderId="10" xfId="7" applyNumberFormat="1" applyFont="1" applyFill="1" applyBorder="1" applyAlignment="1" applyProtection="1">
      <alignment vertical="center"/>
      <protection locked="0"/>
    </xf>
    <xf numFmtId="8" fontId="13" fillId="0" borderId="25" xfId="2" applyNumberFormat="1" applyFont="1" applyFill="1" applyBorder="1" applyAlignment="1" applyProtection="1">
      <alignment horizontal="right" vertical="center" wrapText="1"/>
      <protection locked="0"/>
    </xf>
    <xf numFmtId="0" fontId="4" fillId="2" borderId="10" xfId="7" applyFont="1" applyFill="1" applyBorder="1" applyAlignment="1" applyProtection="1">
      <alignment vertical="center"/>
      <protection locked="0"/>
    </xf>
    <xf numFmtId="0" fontId="15" fillId="5" borderId="21" xfId="7" applyFont="1" applyFill="1" applyBorder="1" applyAlignment="1" applyProtection="1">
      <alignment vertical="top" wrapText="1"/>
      <protection locked="0"/>
    </xf>
    <xf numFmtId="0" fontId="15" fillId="5" borderId="34" xfId="7" applyFont="1" applyFill="1" applyBorder="1" applyAlignment="1" applyProtection="1">
      <alignment vertical="top" wrapText="1"/>
      <protection locked="0"/>
    </xf>
    <xf numFmtId="0" fontId="15" fillId="0" borderId="30" xfId="7" applyFont="1" applyBorder="1" applyAlignment="1">
      <alignment horizontal="left" vertical="center" wrapText="1"/>
    </xf>
    <xf numFmtId="0" fontId="15" fillId="0" borderId="31" xfId="7" applyFont="1" applyBorder="1" applyAlignment="1">
      <alignment horizontal="left" vertical="center" wrapText="1"/>
    </xf>
    <xf numFmtId="0" fontId="15" fillId="0" borderId="26" xfId="7" applyFont="1" applyBorder="1" applyAlignment="1">
      <alignment horizontal="left" vertical="center" wrapText="1"/>
    </xf>
    <xf numFmtId="0" fontId="17" fillId="5" borderId="20" xfId="7" applyFont="1" applyFill="1" applyBorder="1" applyAlignment="1">
      <alignment horizontal="justify" vertical="top" wrapText="1"/>
    </xf>
    <xf numFmtId="0" fontId="17" fillId="5" borderId="21" xfId="7" applyFont="1" applyFill="1" applyBorder="1" applyAlignment="1">
      <alignment horizontal="justify" vertical="top" wrapText="1"/>
    </xf>
    <xf numFmtId="0" fontId="17" fillId="5" borderId="30" xfId="7" applyFont="1" applyFill="1" applyBorder="1" applyAlignment="1">
      <alignment horizontal="justify" vertical="top" wrapText="1"/>
    </xf>
    <xf numFmtId="0" fontId="17" fillId="5" borderId="31" xfId="7" applyFont="1" applyFill="1" applyBorder="1" applyAlignment="1">
      <alignment horizontal="justify" vertical="top" wrapText="1"/>
    </xf>
    <xf numFmtId="0" fontId="17" fillId="5" borderId="26" xfId="7" applyFont="1" applyFill="1" applyBorder="1" applyAlignment="1">
      <alignment horizontal="justify" vertical="top" wrapText="1"/>
    </xf>
    <xf numFmtId="0" fontId="5" fillId="5" borderId="25" xfId="7" applyFont="1" applyFill="1" applyBorder="1" applyAlignment="1">
      <alignment horizontal="center" vertical="top" wrapText="1"/>
    </xf>
    <xf numFmtId="0" fontId="5" fillId="5" borderId="25" xfId="7" applyFont="1" applyFill="1" applyBorder="1" applyAlignment="1">
      <alignment horizontal="center" vertical="center" wrapText="1"/>
    </xf>
    <xf numFmtId="0" fontId="4" fillId="4" borderId="20" xfId="7" applyFont="1" applyFill="1" applyBorder="1" applyAlignment="1">
      <alignment horizontal="left" vertical="center"/>
    </xf>
    <xf numFmtId="0" fontId="4" fillId="4" borderId="21" xfId="7" applyFont="1" applyFill="1" applyBorder="1" applyAlignment="1">
      <alignment horizontal="left" vertical="center"/>
    </xf>
    <xf numFmtId="0" fontId="4" fillId="4" borderId="22" xfId="7" applyFont="1" applyFill="1" applyBorder="1" applyAlignment="1">
      <alignment horizontal="left" vertical="center"/>
    </xf>
    <xf numFmtId="0" fontId="17" fillId="5" borderId="27" xfId="7" applyFont="1" applyFill="1" applyBorder="1" applyAlignment="1">
      <alignment horizontal="justify" vertical="center" wrapText="1"/>
    </xf>
    <xf numFmtId="0" fontId="17" fillId="5" borderId="28" xfId="7" applyFont="1" applyFill="1" applyBorder="1" applyAlignment="1">
      <alignment horizontal="justify" vertical="center" wrapText="1"/>
    </xf>
    <xf numFmtId="0" fontId="17" fillId="5" borderId="29" xfId="7" applyFont="1" applyFill="1" applyBorder="1" applyAlignment="1">
      <alignment horizontal="justify" vertical="center" wrapText="1"/>
    </xf>
    <xf numFmtId="0" fontId="5" fillId="5" borderId="13" xfId="7" applyFont="1" applyFill="1" applyBorder="1" applyAlignment="1">
      <alignment horizontal="center" vertical="center" wrapText="1"/>
    </xf>
    <xf numFmtId="0" fontId="10" fillId="2" borderId="9" xfId="7" applyFont="1" applyFill="1" applyBorder="1" applyAlignment="1">
      <alignment horizontal="left" vertical="center"/>
    </xf>
    <xf numFmtId="0" fontId="10" fillId="2" borderId="10" xfId="7" applyFont="1" applyFill="1" applyBorder="1" applyAlignment="1">
      <alignment horizontal="left" vertical="center"/>
    </xf>
    <xf numFmtId="0" fontId="10" fillId="2" borderId="11" xfId="7" applyFont="1" applyFill="1" applyBorder="1" applyAlignment="1">
      <alignment horizontal="left" vertical="center"/>
    </xf>
    <xf numFmtId="0" fontId="4" fillId="4" borderId="27" xfId="7" applyFont="1" applyFill="1" applyBorder="1" applyAlignment="1">
      <alignment horizontal="left" vertical="center"/>
    </xf>
    <xf numFmtId="0" fontId="4" fillId="4" borderId="28" xfId="7" applyFont="1" applyFill="1" applyBorder="1" applyAlignment="1">
      <alignment horizontal="left" vertical="center"/>
    </xf>
    <xf numFmtId="0" fontId="4" fillId="4" borderId="29" xfId="7" applyFont="1" applyFill="1" applyBorder="1" applyAlignment="1">
      <alignment horizontal="left" vertical="center"/>
    </xf>
    <xf numFmtId="0" fontId="15" fillId="0" borderId="30" xfId="7" applyFont="1" applyBorder="1" applyAlignment="1">
      <alignment horizontal="left" vertical="center"/>
    </xf>
    <xf numFmtId="0" fontId="15" fillId="0" borderId="31" xfId="7" applyFont="1" applyBorder="1" applyAlignment="1">
      <alignment horizontal="left" vertical="center"/>
    </xf>
    <xf numFmtId="0" fontId="15" fillId="0" borderId="26" xfId="7" applyFont="1" applyBorder="1" applyAlignment="1">
      <alignment horizontal="left" vertical="center"/>
    </xf>
    <xf numFmtId="0" fontId="4" fillId="0" borderId="1" xfId="6" applyFont="1" applyBorder="1" applyAlignment="1">
      <alignment horizontal="center"/>
    </xf>
    <xf numFmtId="0" fontId="4" fillId="0" borderId="2" xfId="6" applyFont="1" applyBorder="1" applyAlignment="1">
      <alignment horizontal="center"/>
    </xf>
    <xf numFmtId="0" fontId="4" fillId="0" borderId="3" xfId="6" applyFont="1" applyBorder="1" applyAlignment="1">
      <alignment horizontal="center"/>
    </xf>
    <xf numFmtId="164" fontId="5" fillId="0" borderId="4" xfId="6" applyNumberFormat="1" applyFont="1" applyBorder="1" applyAlignment="1">
      <alignment horizontal="center"/>
    </xf>
    <xf numFmtId="0" fontId="5" fillId="0" borderId="0" xfId="6" applyFont="1" applyAlignment="1">
      <alignment horizontal="center"/>
    </xf>
    <xf numFmtId="0" fontId="5" fillId="0" borderId="5" xfId="6" applyFont="1" applyBorder="1" applyAlignment="1">
      <alignment horizontal="center"/>
    </xf>
    <xf numFmtId="0" fontId="6" fillId="0" borderId="4" xfId="6" applyFont="1" applyBorder="1" applyAlignment="1">
      <alignment horizontal="center" vertical="center"/>
    </xf>
    <xf numFmtId="0" fontId="6" fillId="0" borderId="0" xfId="6" applyFont="1" applyAlignment="1">
      <alignment horizontal="center" vertical="center"/>
    </xf>
    <xf numFmtId="0" fontId="6" fillId="0" borderId="5" xfId="6" applyFont="1" applyBorder="1" applyAlignment="1">
      <alignment horizontal="center" vertical="center"/>
    </xf>
    <xf numFmtId="164" fontId="4" fillId="0" borderId="0" xfId="6" applyNumberFormat="1" applyFont="1" applyAlignment="1">
      <alignment horizontal="center" vertical="center" wrapText="1"/>
    </xf>
    <xf numFmtId="0" fontId="9" fillId="0" borderId="7" xfId="7" applyFont="1" applyBorder="1" applyAlignment="1">
      <alignment horizontal="center" vertical="center" wrapText="1"/>
    </xf>
    <xf numFmtId="0" fontId="6" fillId="0" borderId="4" xfId="6" applyFont="1" applyBorder="1" applyAlignment="1">
      <alignment horizontal="center" vertical="center" wrapText="1"/>
    </xf>
  </cellXfs>
  <cellStyles count="14">
    <cellStyle name="Hipervínculo" xfId="9" builtinId="8"/>
    <cellStyle name="Millares 2" xfId="5" xr:uid="{0DA2415A-86F6-480F-A453-9F0451C93A30}"/>
    <cellStyle name="Millares 2 2" xfId="10" xr:uid="{C108448E-3ED6-4EB4-879B-6C7EB1933672}"/>
    <cellStyle name="Moneda" xfId="1" builtinId="4"/>
    <cellStyle name="Moneda [0]" xfId="2" builtinId="7"/>
    <cellStyle name="Moneda 2" xfId="13" xr:uid="{0E28D3CE-CC85-49D1-8F2C-9A835DA957B9}"/>
    <cellStyle name="Normal" xfId="0" builtinId="0"/>
    <cellStyle name="Normal 2 10 2 2" xfId="11" xr:uid="{DFD63807-E69F-4BA8-8CD6-CA6EE0304266}"/>
    <cellStyle name="Normal 2 10 3" xfId="8" xr:uid="{E47CC218-770B-4FA9-B326-049F1A85CBB4}"/>
    <cellStyle name="Normal 2 2" xfId="7" xr:uid="{15919E9E-294B-47C5-83D5-2AB86CAF3DBB}"/>
    <cellStyle name="Normal 3" xfId="4" xr:uid="{E0674531-5A7B-4C45-8F3B-AE98CA6DC7D4}"/>
    <cellStyle name="Normal 3 11" xfId="6" xr:uid="{A8397849-B075-4301-B4C9-0D61C240FA40}"/>
    <cellStyle name="Normal 3 2" xfId="12" xr:uid="{43704EBA-A4F4-47C1-B623-880076D63368}"/>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1177637</xdr:colOff>
      <xdr:row>3</xdr:row>
      <xdr:rowOff>0</xdr:rowOff>
    </xdr:from>
    <xdr:to>
      <xdr:col>8</xdr:col>
      <xdr:colOff>2720626</xdr:colOff>
      <xdr:row>6</xdr:row>
      <xdr:rowOff>137029</xdr:rowOff>
    </xdr:to>
    <xdr:pic>
      <xdr:nvPicPr>
        <xdr:cNvPr id="2" name="Imagen 1">
          <a:extLst>
            <a:ext uri="{FF2B5EF4-FFF2-40B4-BE49-F238E27FC236}">
              <a16:creationId xmlns:a16="http://schemas.microsoft.com/office/drawing/2014/main" id="{BBCFA13F-0393-42D1-82A7-8E9E6EEF6D1D}"/>
            </a:ext>
          </a:extLst>
        </xdr:cNvPr>
        <xdr:cNvPicPr>
          <a:picLocks noChangeAspect="1"/>
        </xdr:cNvPicPr>
      </xdr:nvPicPr>
      <xdr:blipFill>
        <a:blip xmlns:r="http://schemas.openxmlformats.org/officeDocument/2006/relationships" r:embed="rId1"/>
        <a:stretch>
          <a:fillRect/>
        </a:stretch>
      </xdr:blipFill>
      <xdr:spPr>
        <a:xfrm>
          <a:off x="12493337" y="762000"/>
          <a:ext cx="3257489" cy="1043809"/>
        </a:xfrm>
        <a:prstGeom prst="rect">
          <a:avLst/>
        </a:prstGeom>
      </xdr:spPr>
    </xdr:pic>
    <xdr:clientData/>
  </xdr:twoCellAnchor>
  <xdr:twoCellAnchor editAs="oneCell">
    <xdr:from>
      <xdr:col>1</xdr:col>
      <xdr:colOff>76200</xdr:colOff>
      <xdr:row>2</xdr:row>
      <xdr:rowOff>272144</xdr:rowOff>
    </xdr:from>
    <xdr:to>
      <xdr:col>4</xdr:col>
      <xdr:colOff>1293323</xdr:colOff>
      <xdr:row>7</xdr:row>
      <xdr:rowOff>1</xdr:rowOff>
    </xdr:to>
    <xdr:pic>
      <xdr:nvPicPr>
        <xdr:cNvPr id="3" name="Imagen 2" descr="Sede Electrónica ICCU">
          <a:extLst>
            <a:ext uri="{FF2B5EF4-FFF2-40B4-BE49-F238E27FC236}">
              <a16:creationId xmlns:a16="http://schemas.microsoft.com/office/drawing/2014/main" id="{DB0DD54F-059E-868D-1399-EE852BD834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9486" y="674915"/>
          <a:ext cx="3302232"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1177637</xdr:colOff>
      <xdr:row>3</xdr:row>
      <xdr:rowOff>0</xdr:rowOff>
    </xdr:from>
    <xdr:to>
      <xdr:col>8</xdr:col>
      <xdr:colOff>2720626</xdr:colOff>
      <xdr:row>6</xdr:row>
      <xdr:rowOff>137029</xdr:rowOff>
    </xdr:to>
    <xdr:pic>
      <xdr:nvPicPr>
        <xdr:cNvPr id="2" name="Imagen 1">
          <a:extLst>
            <a:ext uri="{FF2B5EF4-FFF2-40B4-BE49-F238E27FC236}">
              <a16:creationId xmlns:a16="http://schemas.microsoft.com/office/drawing/2014/main" id="{CB6F4CC7-5421-40E6-ACBD-59F6A6EA4FA6}"/>
            </a:ext>
          </a:extLst>
        </xdr:cNvPr>
        <xdr:cNvPicPr>
          <a:picLocks noChangeAspect="1"/>
        </xdr:cNvPicPr>
      </xdr:nvPicPr>
      <xdr:blipFill>
        <a:blip xmlns:r="http://schemas.openxmlformats.org/officeDocument/2006/relationships" r:embed="rId1"/>
        <a:stretch>
          <a:fillRect/>
        </a:stretch>
      </xdr:blipFill>
      <xdr:spPr>
        <a:xfrm>
          <a:off x="11891357" y="762000"/>
          <a:ext cx="3257489" cy="1043809"/>
        </a:xfrm>
        <a:prstGeom prst="rect">
          <a:avLst/>
        </a:prstGeom>
      </xdr:spPr>
    </xdr:pic>
    <xdr:clientData/>
  </xdr:twoCellAnchor>
  <xdr:twoCellAnchor editAs="oneCell">
    <xdr:from>
      <xdr:col>1</xdr:col>
      <xdr:colOff>76200</xdr:colOff>
      <xdr:row>2</xdr:row>
      <xdr:rowOff>272144</xdr:rowOff>
    </xdr:from>
    <xdr:to>
      <xdr:col>4</xdr:col>
      <xdr:colOff>1293323</xdr:colOff>
      <xdr:row>7</xdr:row>
      <xdr:rowOff>1</xdr:rowOff>
    </xdr:to>
    <xdr:pic>
      <xdr:nvPicPr>
        <xdr:cNvPr id="3" name="Imagen 2" descr="Sede Electrónica ICCU">
          <a:extLst>
            <a:ext uri="{FF2B5EF4-FFF2-40B4-BE49-F238E27FC236}">
              <a16:creationId xmlns:a16="http://schemas.microsoft.com/office/drawing/2014/main" id="{26B65E52-DC39-44F3-AFCB-3C323ECCFF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 y="676004"/>
          <a:ext cx="3297383" cy="12213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Azul">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0598A-DDBB-4FA3-BD10-A33AC50E1C69}">
  <sheetPr codeName="Hoja10">
    <pageSetUpPr fitToPage="1"/>
  </sheetPr>
  <dimension ref="A1:K63"/>
  <sheetViews>
    <sheetView showGridLines="0" view="pageBreakPreview" topLeftCell="B1" zoomScale="70" zoomScaleNormal="70" zoomScaleSheetLayoutView="70" workbookViewId="0">
      <selection activeCell="E14" sqref="E14"/>
    </sheetView>
  </sheetViews>
  <sheetFormatPr baseColWidth="10" defaultColWidth="12" defaultRowHeight="16.5" x14ac:dyDescent="0.3"/>
  <cols>
    <col min="1" max="1" width="2.42578125" style="35" customWidth="1"/>
    <col min="2" max="2" width="9.7109375" style="1" customWidth="1"/>
    <col min="3" max="3" width="8.7109375" style="35" customWidth="1"/>
    <col min="4" max="4" width="12" style="36" customWidth="1"/>
    <col min="5" max="5" width="86.140625" style="35" customWidth="1"/>
    <col min="6" max="6" width="16.7109375" style="35" customWidth="1"/>
    <col min="7" max="7" width="20.7109375" style="35" customWidth="1"/>
    <col min="8" max="8" width="25" style="35" customWidth="1"/>
    <col min="9" max="9" width="41.5703125" style="35" customWidth="1"/>
    <col min="10" max="10" width="3.7109375" style="35" customWidth="1"/>
    <col min="11" max="11" width="21.5703125" style="3" bestFit="1" customWidth="1"/>
    <col min="12" max="12" width="17.42578125" style="3" bestFit="1" customWidth="1"/>
    <col min="13" max="13" width="21.28515625" style="3" customWidth="1"/>
    <col min="14" max="14" width="17.42578125" style="3" bestFit="1" customWidth="1"/>
    <col min="15" max="15" width="12" style="3"/>
    <col min="16" max="16" width="16.42578125" style="3" bestFit="1" customWidth="1"/>
    <col min="17" max="17" width="12" style="3"/>
    <col min="18" max="18" width="13.28515625" style="3" bestFit="1" customWidth="1"/>
    <col min="19" max="16384" width="12" style="3"/>
  </cols>
  <sheetData>
    <row r="1" spans="1:11" ht="15.75" x14ac:dyDescent="0.25">
      <c r="A1" s="1"/>
      <c r="C1" s="1"/>
      <c r="D1" s="2"/>
      <c r="E1" s="1"/>
      <c r="F1" s="1"/>
      <c r="G1" s="1"/>
      <c r="H1" s="1"/>
      <c r="I1" s="1"/>
      <c r="J1" s="1"/>
    </row>
    <row r="2" spans="1:11" thickBot="1" x14ac:dyDescent="0.3">
      <c r="A2" s="1"/>
      <c r="C2" s="1"/>
      <c r="D2" s="2"/>
      <c r="E2" s="1"/>
      <c r="F2" s="1"/>
      <c r="G2" s="1"/>
      <c r="H2" s="1"/>
      <c r="I2" s="1"/>
      <c r="J2" s="1"/>
    </row>
    <row r="3" spans="1:11" ht="27" x14ac:dyDescent="0.35">
      <c r="A3" s="1"/>
      <c r="B3" s="105" t="s">
        <v>51</v>
      </c>
      <c r="C3" s="106"/>
      <c r="D3" s="106"/>
      <c r="E3" s="106"/>
      <c r="F3" s="106"/>
      <c r="G3" s="106"/>
      <c r="H3" s="106"/>
      <c r="I3" s="107"/>
      <c r="J3" s="1"/>
    </row>
    <row r="4" spans="1:11" ht="25.5" x14ac:dyDescent="0.35">
      <c r="A4" s="1"/>
      <c r="B4" s="108" t="s">
        <v>52</v>
      </c>
      <c r="C4" s="109"/>
      <c r="D4" s="109"/>
      <c r="E4" s="109"/>
      <c r="F4" s="109"/>
      <c r="G4" s="109"/>
      <c r="H4" s="109"/>
      <c r="I4" s="110"/>
      <c r="J4" s="1"/>
    </row>
    <row r="5" spans="1:11" ht="15" customHeight="1" x14ac:dyDescent="0.25">
      <c r="A5" s="1"/>
      <c r="B5" s="111" t="s">
        <v>0</v>
      </c>
      <c r="C5" s="112"/>
      <c r="D5" s="112"/>
      <c r="E5" s="112"/>
      <c r="F5" s="112"/>
      <c r="G5" s="112"/>
      <c r="H5" s="112"/>
      <c r="I5" s="113"/>
      <c r="J5" s="1"/>
    </row>
    <row r="6" spans="1:11" ht="31.5" customHeight="1" x14ac:dyDescent="0.25">
      <c r="A6" s="1"/>
      <c r="B6" s="111"/>
      <c r="C6" s="112"/>
      <c r="D6" s="112"/>
      <c r="E6" s="112"/>
      <c r="F6" s="112"/>
      <c r="G6" s="112"/>
      <c r="H6" s="112"/>
      <c r="I6" s="113"/>
      <c r="J6" s="1"/>
    </row>
    <row r="7" spans="1:11" ht="18" customHeight="1" x14ac:dyDescent="0.25">
      <c r="A7" s="1"/>
      <c r="B7" s="111"/>
      <c r="C7" s="112"/>
      <c r="D7" s="112"/>
      <c r="E7" s="112"/>
      <c r="F7" s="112"/>
      <c r="G7" s="112"/>
      <c r="H7" s="112"/>
      <c r="I7" s="113"/>
      <c r="J7" s="1"/>
    </row>
    <row r="8" spans="1:11" ht="99.6" customHeight="1" x14ac:dyDescent="0.25">
      <c r="A8" s="4"/>
      <c r="B8" s="5"/>
      <c r="C8" s="6"/>
      <c r="D8" s="114" t="s">
        <v>115</v>
      </c>
      <c r="E8" s="114"/>
      <c r="F8" s="114"/>
      <c r="G8" s="114"/>
      <c r="H8" s="114"/>
      <c r="I8" s="7"/>
      <c r="J8" s="4"/>
      <c r="K8"/>
    </row>
    <row r="9" spans="1:11" ht="37.15" customHeight="1" thickBot="1" x14ac:dyDescent="0.3">
      <c r="A9" s="1"/>
      <c r="B9" s="8"/>
      <c r="C9" s="9"/>
      <c r="D9" s="115"/>
      <c r="E9" s="115"/>
      <c r="F9" s="115"/>
      <c r="G9" s="115"/>
      <c r="H9" s="115"/>
      <c r="I9" s="10"/>
      <c r="J9" s="1"/>
    </row>
    <row r="10" spans="1:11" ht="30" customHeight="1" thickBot="1" x14ac:dyDescent="0.3">
      <c r="A10" s="1"/>
      <c r="B10" s="96"/>
      <c r="C10" s="97"/>
      <c r="D10" s="97"/>
      <c r="E10" s="97"/>
      <c r="F10" s="97"/>
      <c r="G10" s="97"/>
      <c r="H10" s="97"/>
      <c r="I10" s="98"/>
      <c r="J10" s="1"/>
    </row>
    <row r="11" spans="1:11" ht="24.75" customHeight="1" thickBot="1" x14ac:dyDescent="0.3">
      <c r="A11" s="1"/>
      <c r="B11" s="11" t="s">
        <v>1</v>
      </c>
      <c r="C11" s="12" t="s">
        <v>2</v>
      </c>
      <c r="D11" s="13" t="s">
        <v>3</v>
      </c>
      <c r="E11" s="14" t="s">
        <v>4</v>
      </c>
      <c r="F11" s="12" t="s">
        <v>5</v>
      </c>
      <c r="G11" s="12" t="s">
        <v>6</v>
      </c>
      <c r="H11" s="15" t="s">
        <v>7</v>
      </c>
      <c r="I11" s="16" t="s">
        <v>8</v>
      </c>
      <c r="J11" s="1"/>
    </row>
    <row r="12" spans="1:11" ht="25.5" customHeight="1" thickBot="1" x14ac:dyDescent="0.3">
      <c r="A12" s="1"/>
      <c r="B12" s="55" t="s">
        <v>86</v>
      </c>
      <c r="C12" s="56"/>
      <c r="D12" s="56"/>
      <c r="E12" s="56"/>
      <c r="F12" s="56"/>
      <c r="G12" s="56"/>
      <c r="H12" s="56"/>
      <c r="I12" s="57"/>
      <c r="J12" s="1"/>
    </row>
    <row r="13" spans="1:11" ht="38.450000000000003" customHeight="1" x14ac:dyDescent="0.25">
      <c r="A13" s="1"/>
      <c r="B13" s="17" t="s">
        <v>57</v>
      </c>
      <c r="C13" s="18" t="s">
        <v>58</v>
      </c>
      <c r="D13" s="18" t="s">
        <v>59</v>
      </c>
      <c r="E13" s="18" t="s">
        <v>9</v>
      </c>
      <c r="F13" s="19" t="s">
        <v>22</v>
      </c>
      <c r="G13" s="20">
        <v>7421</v>
      </c>
      <c r="H13" s="61">
        <v>40205</v>
      </c>
      <c r="I13" s="62">
        <f>ROUND(G13*H13,0)</f>
        <v>298361305</v>
      </c>
      <c r="J13" s="1"/>
      <c r="K13" s="21"/>
    </row>
    <row r="14" spans="1:11" ht="38.450000000000003" customHeight="1" x14ac:dyDescent="0.25">
      <c r="A14" s="1"/>
      <c r="B14" s="17">
        <v>1.2</v>
      </c>
      <c r="C14" s="18">
        <v>2.13</v>
      </c>
      <c r="D14" s="18" t="s">
        <v>60</v>
      </c>
      <c r="E14" s="18" t="s">
        <v>63</v>
      </c>
      <c r="F14" s="19" t="s">
        <v>22</v>
      </c>
      <c r="G14" s="20">
        <v>26</v>
      </c>
      <c r="H14" s="61">
        <v>96944</v>
      </c>
      <c r="I14" s="62">
        <f>ROUND(G14*H14,0)</f>
        <v>2520544</v>
      </c>
      <c r="J14" s="1"/>
      <c r="K14" s="21"/>
    </row>
    <row r="15" spans="1:11" ht="38.450000000000003" customHeight="1" x14ac:dyDescent="0.25">
      <c r="A15" s="1"/>
      <c r="B15" s="17">
        <v>1.3</v>
      </c>
      <c r="C15" s="18" t="s">
        <v>57</v>
      </c>
      <c r="D15" s="18" t="s">
        <v>61</v>
      </c>
      <c r="E15" s="18" t="s">
        <v>17</v>
      </c>
      <c r="F15" s="19" t="s">
        <v>22</v>
      </c>
      <c r="G15" s="20">
        <v>36</v>
      </c>
      <c r="H15" s="61">
        <v>308781</v>
      </c>
      <c r="I15" s="62">
        <f>ROUND(G15*H15,0)</f>
        <v>11116116</v>
      </c>
      <c r="J15" s="1"/>
      <c r="K15" s="21"/>
    </row>
    <row r="16" spans="1:11" ht="38.450000000000003" customHeight="1" x14ac:dyDescent="0.25">
      <c r="A16" s="1"/>
      <c r="B16" s="17">
        <v>1.4</v>
      </c>
      <c r="C16" s="18" t="s">
        <v>62</v>
      </c>
      <c r="D16" s="18" t="s">
        <v>23</v>
      </c>
      <c r="E16" s="18" t="s">
        <v>64</v>
      </c>
      <c r="F16" s="19" t="s">
        <v>24</v>
      </c>
      <c r="G16" s="20">
        <v>329904</v>
      </c>
      <c r="H16" s="61">
        <v>2462</v>
      </c>
      <c r="I16" s="62">
        <f>ROUND(G16*H16,0)</f>
        <v>812223648</v>
      </c>
      <c r="J16" s="1"/>
      <c r="K16" s="21"/>
    </row>
    <row r="17" spans="1:11" ht="18.75" thickBot="1" x14ac:dyDescent="0.3">
      <c r="A17" s="1"/>
      <c r="B17" s="58" t="s">
        <v>10</v>
      </c>
      <c r="C17" s="59"/>
      <c r="D17" s="59"/>
      <c r="E17" s="59"/>
      <c r="F17" s="59"/>
      <c r="G17" s="59"/>
      <c r="H17" s="63"/>
      <c r="I17" s="64">
        <f>SUM(I13:I16)</f>
        <v>1124221613</v>
      </c>
      <c r="J17" s="1"/>
      <c r="K17" s="21"/>
    </row>
    <row r="18" spans="1:11" ht="29.45" customHeight="1" thickBot="1" x14ac:dyDescent="0.3">
      <c r="A18" s="1"/>
      <c r="B18" s="55" t="s">
        <v>11</v>
      </c>
      <c r="C18" s="56"/>
      <c r="D18" s="56"/>
      <c r="E18" s="56"/>
      <c r="F18" s="56"/>
      <c r="G18" s="56"/>
      <c r="H18" s="65"/>
      <c r="I18" s="66"/>
      <c r="J18" s="1"/>
      <c r="K18" s="21"/>
    </row>
    <row r="19" spans="1:11" ht="19.899999999999999" customHeight="1" x14ac:dyDescent="0.25">
      <c r="A19" s="1"/>
      <c r="B19" s="22">
        <v>2.1</v>
      </c>
      <c r="C19" s="18">
        <v>3.1</v>
      </c>
      <c r="D19" s="18" t="s">
        <v>65</v>
      </c>
      <c r="E19" s="23" t="s">
        <v>74</v>
      </c>
      <c r="F19" s="24" t="s">
        <v>25</v>
      </c>
      <c r="G19" s="25">
        <v>4391</v>
      </c>
      <c r="H19" s="67">
        <v>11311</v>
      </c>
      <c r="I19" s="62">
        <f t="shared" ref="I19:I31" si="0">ROUND(G19*H19,0)</f>
        <v>49666601</v>
      </c>
      <c r="J19" s="1"/>
      <c r="K19" s="21"/>
    </row>
    <row r="20" spans="1:11" ht="18" x14ac:dyDescent="0.25">
      <c r="A20" s="1"/>
      <c r="B20" s="22">
        <v>2.2000000000000002</v>
      </c>
      <c r="C20" s="23" t="s">
        <v>27</v>
      </c>
      <c r="D20" s="23" t="s">
        <v>23</v>
      </c>
      <c r="E20" s="23" t="s">
        <v>75</v>
      </c>
      <c r="F20" s="24" t="s">
        <v>22</v>
      </c>
      <c r="G20" s="25">
        <v>659</v>
      </c>
      <c r="H20" s="67">
        <v>196703</v>
      </c>
      <c r="I20" s="62">
        <f t="shared" si="0"/>
        <v>129627277</v>
      </c>
      <c r="J20" s="1"/>
      <c r="K20" s="21"/>
    </row>
    <row r="21" spans="1:11" ht="18" x14ac:dyDescent="0.25">
      <c r="A21" s="1"/>
      <c r="B21" s="22">
        <v>2.2999999999999998</v>
      </c>
      <c r="C21" s="18" t="s">
        <v>28</v>
      </c>
      <c r="D21" s="18" t="s">
        <v>66</v>
      </c>
      <c r="E21" s="26" t="s">
        <v>76</v>
      </c>
      <c r="F21" s="24" t="s">
        <v>22</v>
      </c>
      <c r="G21" s="25">
        <v>66</v>
      </c>
      <c r="H21" s="67">
        <v>143815</v>
      </c>
      <c r="I21" s="62">
        <f t="shared" si="0"/>
        <v>9491790</v>
      </c>
      <c r="J21" s="1"/>
      <c r="K21" s="21"/>
    </row>
    <row r="22" spans="1:11" ht="19.899999999999999" customHeight="1" x14ac:dyDescent="0.25">
      <c r="A22" s="1"/>
      <c r="B22" s="22">
        <v>2.4</v>
      </c>
      <c r="C22" s="18" t="s">
        <v>67</v>
      </c>
      <c r="D22" s="18" t="s">
        <v>23</v>
      </c>
      <c r="E22" s="26" t="s">
        <v>77</v>
      </c>
      <c r="F22" s="24" t="s">
        <v>25</v>
      </c>
      <c r="G22" s="25">
        <v>8781</v>
      </c>
      <c r="H22" s="67">
        <v>30256</v>
      </c>
      <c r="I22" s="62">
        <f t="shared" si="0"/>
        <v>265677936</v>
      </c>
      <c r="J22" s="1"/>
      <c r="K22" s="21"/>
    </row>
    <row r="23" spans="1:11" ht="19.899999999999999" customHeight="1" x14ac:dyDescent="0.25">
      <c r="A23" s="1"/>
      <c r="B23" s="22">
        <v>2.5</v>
      </c>
      <c r="C23" s="18" t="s">
        <v>29</v>
      </c>
      <c r="D23" s="18" t="s">
        <v>68</v>
      </c>
      <c r="E23" s="26" t="s">
        <v>78</v>
      </c>
      <c r="F23" s="24" t="s">
        <v>22</v>
      </c>
      <c r="G23" s="25">
        <v>2547</v>
      </c>
      <c r="H23" s="67">
        <v>213483</v>
      </c>
      <c r="I23" s="62">
        <f t="shared" si="0"/>
        <v>543741201</v>
      </c>
      <c r="J23" s="1"/>
      <c r="K23" s="21"/>
    </row>
    <row r="24" spans="1:11" ht="34.15" customHeight="1" x14ac:dyDescent="0.25">
      <c r="A24" s="1"/>
      <c r="B24" s="22">
        <v>2.6</v>
      </c>
      <c r="C24" s="18" t="s">
        <v>30</v>
      </c>
      <c r="D24" s="18" t="s">
        <v>23</v>
      </c>
      <c r="E24" s="26" t="s">
        <v>79</v>
      </c>
      <c r="F24" s="24" t="s">
        <v>22</v>
      </c>
      <c r="G24" s="25">
        <v>2196</v>
      </c>
      <c r="H24" s="67">
        <v>1409495</v>
      </c>
      <c r="I24" s="62">
        <f t="shared" si="0"/>
        <v>3095251020</v>
      </c>
      <c r="J24" s="1"/>
      <c r="K24" s="21"/>
    </row>
    <row r="25" spans="1:11" ht="19.899999999999999" customHeight="1" x14ac:dyDescent="0.25">
      <c r="A25" s="1"/>
      <c r="B25" s="22">
        <v>2.7</v>
      </c>
      <c r="C25" s="18">
        <v>3.5</v>
      </c>
      <c r="D25" s="18" t="s">
        <v>69</v>
      </c>
      <c r="E25" s="26" t="s">
        <v>13</v>
      </c>
      <c r="F25" s="24" t="s">
        <v>25</v>
      </c>
      <c r="G25" s="20">
        <v>8781</v>
      </c>
      <c r="H25" s="67">
        <v>8663</v>
      </c>
      <c r="I25" s="62">
        <f t="shared" si="0"/>
        <v>76069803</v>
      </c>
      <c r="J25" s="1"/>
      <c r="K25" s="21"/>
    </row>
    <row r="26" spans="1:11" ht="19.899999999999999" customHeight="1" x14ac:dyDescent="0.25">
      <c r="A26" s="1"/>
      <c r="B26" s="22">
        <v>2.8</v>
      </c>
      <c r="C26" s="23" t="s">
        <v>31</v>
      </c>
      <c r="D26" s="23" t="s">
        <v>70</v>
      </c>
      <c r="E26" s="28" t="s">
        <v>80</v>
      </c>
      <c r="F26" s="24" t="s">
        <v>22</v>
      </c>
      <c r="G26" s="20">
        <v>615</v>
      </c>
      <c r="H26" s="67">
        <v>1697855</v>
      </c>
      <c r="I26" s="62">
        <f t="shared" si="0"/>
        <v>1044180825</v>
      </c>
      <c r="J26" s="1"/>
      <c r="K26" s="21"/>
    </row>
    <row r="27" spans="1:11" ht="19.899999999999999" customHeight="1" x14ac:dyDescent="0.25">
      <c r="A27" s="1"/>
      <c r="B27" s="22">
        <v>2.9</v>
      </c>
      <c r="C27" s="69">
        <v>3.6</v>
      </c>
      <c r="D27" s="69" t="s">
        <v>71</v>
      </c>
      <c r="E27" s="28" t="s">
        <v>14</v>
      </c>
      <c r="F27" s="24" t="s">
        <v>25</v>
      </c>
      <c r="G27" s="20">
        <v>8781</v>
      </c>
      <c r="H27" s="67">
        <v>4223</v>
      </c>
      <c r="I27" s="62">
        <f t="shared" si="0"/>
        <v>37082163</v>
      </c>
      <c r="J27" s="1"/>
      <c r="K27" s="21"/>
    </row>
    <row r="28" spans="1:11" ht="19.899999999999999" customHeight="1" x14ac:dyDescent="0.25">
      <c r="A28" s="1"/>
      <c r="B28" s="22">
        <v>2.1</v>
      </c>
      <c r="C28" s="69" t="s">
        <v>32</v>
      </c>
      <c r="D28" s="69" t="s">
        <v>72</v>
      </c>
      <c r="E28" s="28" t="s">
        <v>81</v>
      </c>
      <c r="F28" s="24" t="s">
        <v>22</v>
      </c>
      <c r="G28" s="20">
        <v>615</v>
      </c>
      <c r="H28" s="67">
        <v>1709425</v>
      </c>
      <c r="I28" s="62">
        <f t="shared" si="0"/>
        <v>1051296375</v>
      </c>
      <c r="J28" s="1"/>
      <c r="K28" s="21"/>
    </row>
    <row r="29" spans="1:11" ht="34.15" customHeight="1" x14ac:dyDescent="0.25">
      <c r="A29" s="1"/>
      <c r="B29" s="22">
        <v>2.11</v>
      </c>
      <c r="C29" s="18" t="s">
        <v>73</v>
      </c>
      <c r="D29" s="18" t="s">
        <v>23</v>
      </c>
      <c r="E29" s="28" t="s">
        <v>82</v>
      </c>
      <c r="F29" s="24" t="s">
        <v>25</v>
      </c>
      <c r="G29" s="20">
        <v>5626</v>
      </c>
      <c r="H29" s="67">
        <v>17926</v>
      </c>
      <c r="I29" s="62">
        <f t="shared" si="0"/>
        <v>100851676</v>
      </c>
      <c r="J29" s="1"/>
      <c r="K29" s="21"/>
    </row>
    <row r="30" spans="1:11" ht="18" x14ac:dyDescent="0.25">
      <c r="A30" s="1"/>
      <c r="B30" s="22">
        <v>2.12</v>
      </c>
      <c r="C30" s="18">
        <v>3.12</v>
      </c>
      <c r="D30" s="18" t="s">
        <v>23</v>
      </c>
      <c r="E30" s="28" t="s">
        <v>83</v>
      </c>
      <c r="F30" s="24" t="s">
        <v>84</v>
      </c>
      <c r="G30" s="20">
        <v>1372</v>
      </c>
      <c r="H30" s="67">
        <v>81657</v>
      </c>
      <c r="I30" s="62">
        <f t="shared" si="0"/>
        <v>112033404</v>
      </c>
      <c r="J30" s="1"/>
      <c r="K30" s="21"/>
    </row>
    <row r="31" spans="1:11" ht="18" x14ac:dyDescent="0.25">
      <c r="A31" s="1"/>
      <c r="B31" s="22">
        <v>2.13</v>
      </c>
      <c r="C31" s="18" t="s">
        <v>18</v>
      </c>
      <c r="D31" s="18" t="s">
        <v>23</v>
      </c>
      <c r="E31" s="28" t="s">
        <v>85</v>
      </c>
      <c r="F31" s="24" t="s">
        <v>22</v>
      </c>
      <c r="G31" s="20">
        <v>933</v>
      </c>
      <c r="H31" s="67">
        <v>207106</v>
      </c>
      <c r="I31" s="62">
        <f t="shared" si="0"/>
        <v>193229898</v>
      </c>
      <c r="J31" s="1"/>
      <c r="K31" s="21"/>
    </row>
    <row r="32" spans="1:11" ht="19.899999999999999" customHeight="1" thickBot="1" x14ac:dyDescent="0.3">
      <c r="A32" s="1"/>
      <c r="B32" s="58" t="s">
        <v>10</v>
      </c>
      <c r="C32" s="59"/>
      <c r="D32" s="59"/>
      <c r="E32" s="59" t="s">
        <v>12</v>
      </c>
      <c r="F32" s="59"/>
      <c r="G32" s="59"/>
      <c r="H32" s="63"/>
      <c r="I32" s="64">
        <f>SUM(I19:I31)</f>
        <v>6708199969</v>
      </c>
      <c r="J32" s="1"/>
      <c r="K32" s="21"/>
    </row>
    <row r="33" spans="1:11" ht="19.899999999999999" customHeight="1" thickBot="1" x14ac:dyDescent="0.3">
      <c r="A33" s="1"/>
      <c r="B33" s="55" t="s">
        <v>87</v>
      </c>
      <c r="C33" s="56"/>
      <c r="D33" s="56"/>
      <c r="E33" s="56"/>
      <c r="F33" s="56"/>
      <c r="G33" s="56"/>
      <c r="H33" s="65"/>
      <c r="I33" s="66"/>
      <c r="J33" s="1"/>
      <c r="K33" s="21"/>
    </row>
    <row r="34" spans="1:11" ht="40.15" customHeight="1" x14ac:dyDescent="0.25">
      <c r="A34" s="1"/>
      <c r="B34" s="17">
        <v>3.1</v>
      </c>
      <c r="C34" s="18" t="s">
        <v>53</v>
      </c>
      <c r="D34" s="18" t="s">
        <v>23</v>
      </c>
      <c r="E34" s="18" t="s">
        <v>95</v>
      </c>
      <c r="F34" s="60" t="s">
        <v>22</v>
      </c>
      <c r="G34" s="20">
        <v>522</v>
      </c>
      <c r="H34" s="61">
        <v>1032946</v>
      </c>
      <c r="I34" s="62">
        <f t="shared" ref="I34:I40" si="1">ROUND(G34*H34,0)</f>
        <v>539197812</v>
      </c>
      <c r="J34" s="1"/>
      <c r="K34" s="21"/>
    </row>
    <row r="35" spans="1:11" ht="40.15" customHeight="1" x14ac:dyDescent="0.25">
      <c r="A35" s="1"/>
      <c r="B35" s="22">
        <v>3.2</v>
      </c>
      <c r="C35" s="18" t="s">
        <v>88</v>
      </c>
      <c r="D35" s="18" t="s">
        <v>89</v>
      </c>
      <c r="E35" s="29" t="s">
        <v>16</v>
      </c>
      <c r="F35" s="24" t="s">
        <v>22</v>
      </c>
      <c r="G35" s="25">
        <v>12</v>
      </c>
      <c r="H35" s="67">
        <v>711260</v>
      </c>
      <c r="I35" s="62">
        <f t="shared" si="1"/>
        <v>8535120</v>
      </c>
      <c r="J35" s="1"/>
      <c r="K35" s="21"/>
    </row>
    <row r="36" spans="1:11" ht="19.899999999999999" customHeight="1" x14ac:dyDescent="0.25">
      <c r="A36" s="1"/>
      <c r="B36" s="22">
        <v>3.3</v>
      </c>
      <c r="C36" s="30" t="s">
        <v>54</v>
      </c>
      <c r="D36" s="30" t="s">
        <v>23</v>
      </c>
      <c r="E36" s="29" t="s">
        <v>96</v>
      </c>
      <c r="F36" s="24" t="s">
        <v>22</v>
      </c>
      <c r="G36" s="25">
        <v>33</v>
      </c>
      <c r="H36" s="67">
        <v>1202134</v>
      </c>
      <c r="I36" s="62">
        <f t="shared" si="1"/>
        <v>39670422</v>
      </c>
      <c r="J36" s="1"/>
      <c r="K36" s="21"/>
    </row>
    <row r="37" spans="1:11" ht="19.899999999999999" customHeight="1" x14ac:dyDescent="0.25">
      <c r="A37" s="1"/>
      <c r="B37" s="22">
        <v>3.4</v>
      </c>
      <c r="C37" s="18" t="s">
        <v>90</v>
      </c>
      <c r="D37" s="18" t="s">
        <v>23</v>
      </c>
      <c r="E37" s="29" t="s">
        <v>97</v>
      </c>
      <c r="F37" s="24" t="s">
        <v>22</v>
      </c>
      <c r="G37" s="25">
        <v>35</v>
      </c>
      <c r="H37" s="67">
        <v>1440580</v>
      </c>
      <c r="I37" s="62">
        <f t="shared" si="1"/>
        <v>50420300</v>
      </c>
      <c r="J37" s="1"/>
      <c r="K37" s="21"/>
    </row>
    <row r="38" spans="1:11" ht="33" customHeight="1" x14ac:dyDescent="0.25">
      <c r="A38" s="1"/>
      <c r="B38" s="22">
        <v>3.5</v>
      </c>
      <c r="C38" s="18" t="s">
        <v>91</v>
      </c>
      <c r="D38" s="18" t="s">
        <v>92</v>
      </c>
      <c r="E38" s="29" t="s">
        <v>98</v>
      </c>
      <c r="F38" s="24" t="s">
        <v>84</v>
      </c>
      <c r="G38" s="25">
        <v>64</v>
      </c>
      <c r="H38" s="67">
        <v>1267378</v>
      </c>
      <c r="I38" s="62">
        <f t="shared" si="1"/>
        <v>81112192</v>
      </c>
      <c r="J38" s="1"/>
      <c r="K38" s="21"/>
    </row>
    <row r="39" spans="1:11" ht="19.899999999999999" customHeight="1" x14ac:dyDescent="0.3">
      <c r="A39" s="1"/>
      <c r="B39" s="22">
        <v>3.6</v>
      </c>
      <c r="C39" s="30" t="s">
        <v>93</v>
      </c>
      <c r="D39" s="27" t="s">
        <v>94</v>
      </c>
      <c r="E39" s="29" t="s">
        <v>15</v>
      </c>
      <c r="F39" s="24" t="s">
        <v>26</v>
      </c>
      <c r="G39" s="25">
        <v>17433</v>
      </c>
      <c r="H39" s="67">
        <v>11687</v>
      </c>
      <c r="I39" s="62">
        <f t="shared" si="1"/>
        <v>203739471</v>
      </c>
      <c r="J39" s="1"/>
      <c r="K39" s="21"/>
    </row>
    <row r="40" spans="1:11" ht="19.899999999999999" customHeight="1" x14ac:dyDescent="0.25">
      <c r="A40" s="1"/>
      <c r="B40" s="22">
        <v>3.7</v>
      </c>
      <c r="C40" s="18" t="s">
        <v>28</v>
      </c>
      <c r="D40" s="18" t="s">
        <v>23</v>
      </c>
      <c r="E40" s="29" t="s">
        <v>99</v>
      </c>
      <c r="F40" s="24" t="s">
        <v>22</v>
      </c>
      <c r="G40" s="25">
        <v>111</v>
      </c>
      <c r="H40" s="67">
        <v>143815</v>
      </c>
      <c r="I40" s="62">
        <f t="shared" si="1"/>
        <v>15963465</v>
      </c>
      <c r="J40" s="1"/>
      <c r="K40" s="21"/>
    </row>
    <row r="41" spans="1:11" ht="22.15" customHeight="1" thickBot="1" x14ac:dyDescent="0.3">
      <c r="A41" s="1"/>
      <c r="B41" s="58" t="s">
        <v>10</v>
      </c>
      <c r="C41" s="59"/>
      <c r="D41" s="59"/>
      <c r="E41" s="59" t="s">
        <v>12</v>
      </c>
      <c r="F41" s="59"/>
      <c r="G41" s="59"/>
      <c r="H41" s="63"/>
      <c r="I41" s="64">
        <f>SUM(I34:I40)</f>
        <v>938638782</v>
      </c>
      <c r="J41" s="1"/>
      <c r="K41" s="21"/>
    </row>
    <row r="42" spans="1:11" ht="25.5" customHeight="1" thickBot="1" x14ac:dyDescent="0.3">
      <c r="A42" s="1"/>
      <c r="B42" s="55" t="s">
        <v>100</v>
      </c>
      <c r="C42" s="56"/>
      <c r="D42" s="56"/>
      <c r="E42" s="56"/>
      <c r="F42" s="56"/>
      <c r="G42" s="56"/>
      <c r="H42" s="65"/>
      <c r="I42" s="66"/>
      <c r="J42" s="1"/>
      <c r="K42" s="21"/>
    </row>
    <row r="43" spans="1:11" ht="18" x14ac:dyDescent="0.25">
      <c r="A43" s="1"/>
      <c r="B43" s="17">
        <v>4.0999999999999996</v>
      </c>
      <c r="C43" s="18">
        <v>5.0999999999999996</v>
      </c>
      <c r="D43" s="18" t="s">
        <v>101</v>
      </c>
      <c r="E43" s="18" t="s">
        <v>107</v>
      </c>
      <c r="F43" s="60" t="s">
        <v>84</v>
      </c>
      <c r="G43" s="20">
        <v>4116</v>
      </c>
      <c r="H43" s="61">
        <v>7802</v>
      </c>
      <c r="I43" s="62">
        <f t="shared" ref="I43:I47" si="2">ROUND(G43*H43,0)</f>
        <v>32113032</v>
      </c>
      <c r="J43" s="1"/>
      <c r="K43" s="21"/>
    </row>
    <row r="44" spans="1:11" ht="18" x14ac:dyDescent="0.25">
      <c r="A44" s="1"/>
      <c r="B44" s="22">
        <v>4.2</v>
      </c>
      <c r="C44" s="18">
        <v>7.5</v>
      </c>
      <c r="D44" s="18" t="s">
        <v>23</v>
      </c>
      <c r="E44" s="30" t="s">
        <v>108</v>
      </c>
      <c r="F44" s="24" t="s">
        <v>109</v>
      </c>
      <c r="G44" s="25">
        <v>10</v>
      </c>
      <c r="H44" s="67">
        <v>761353</v>
      </c>
      <c r="I44" s="62">
        <f t="shared" si="2"/>
        <v>7613530</v>
      </c>
      <c r="J44" s="1"/>
      <c r="K44" s="21"/>
    </row>
    <row r="45" spans="1:11" ht="36" x14ac:dyDescent="0.25">
      <c r="A45" s="1"/>
      <c r="B45" s="22">
        <v>4.3</v>
      </c>
      <c r="C45" s="18" t="s">
        <v>102</v>
      </c>
      <c r="D45" s="18" t="s">
        <v>103</v>
      </c>
      <c r="E45" s="30" t="s">
        <v>110</v>
      </c>
      <c r="F45" s="24" t="s">
        <v>25</v>
      </c>
      <c r="G45" s="25">
        <v>2058</v>
      </c>
      <c r="H45" s="67">
        <v>3506</v>
      </c>
      <c r="I45" s="62">
        <f t="shared" si="2"/>
        <v>7215348</v>
      </c>
      <c r="J45" s="1"/>
      <c r="K45" s="21"/>
    </row>
    <row r="46" spans="1:11" ht="54" x14ac:dyDescent="0.25">
      <c r="A46" s="1"/>
      <c r="B46" s="22">
        <v>4.4000000000000004</v>
      </c>
      <c r="C46" s="18">
        <v>6.2</v>
      </c>
      <c r="D46" s="18" t="s">
        <v>104</v>
      </c>
      <c r="E46" s="30" t="s">
        <v>111</v>
      </c>
      <c r="F46" s="24" t="s">
        <v>109</v>
      </c>
      <c r="G46" s="25">
        <v>5</v>
      </c>
      <c r="H46" s="67">
        <v>361575</v>
      </c>
      <c r="I46" s="62">
        <f t="shared" si="2"/>
        <v>1807875</v>
      </c>
      <c r="J46" s="1"/>
      <c r="K46" s="21"/>
    </row>
    <row r="47" spans="1:11" ht="18" x14ac:dyDescent="0.25">
      <c r="A47" s="1"/>
      <c r="B47" s="22">
        <v>4.5</v>
      </c>
      <c r="C47" s="18" t="s">
        <v>105</v>
      </c>
      <c r="D47" s="18" t="s">
        <v>106</v>
      </c>
      <c r="E47" s="30" t="s">
        <v>112</v>
      </c>
      <c r="F47" s="24" t="s">
        <v>109</v>
      </c>
      <c r="G47" s="25">
        <v>1000</v>
      </c>
      <c r="H47" s="67">
        <v>26766</v>
      </c>
      <c r="I47" s="62">
        <f t="shared" si="2"/>
        <v>26766000</v>
      </c>
      <c r="J47" s="1"/>
      <c r="K47" s="21"/>
    </row>
    <row r="48" spans="1:11" ht="22.15" customHeight="1" thickBot="1" x14ac:dyDescent="0.3">
      <c r="A48" s="1"/>
      <c r="B48" s="58" t="s">
        <v>10</v>
      </c>
      <c r="C48" s="59"/>
      <c r="D48" s="59"/>
      <c r="E48" s="59" t="s">
        <v>12</v>
      </c>
      <c r="F48" s="59"/>
      <c r="G48" s="59"/>
      <c r="H48" s="63"/>
      <c r="I48" s="64">
        <f>SUM(I43:I47)</f>
        <v>75515785</v>
      </c>
      <c r="J48" s="1"/>
      <c r="K48" s="21"/>
    </row>
    <row r="49" spans="1:11" ht="30" customHeight="1" thickBot="1" x14ac:dyDescent="0.3">
      <c r="A49" s="31"/>
      <c r="B49" s="32"/>
      <c r="C49" s="33"/>
      <c r="D49" s="33"/>
      <c r="E49" s="33"/>
      <c r="F49" s="33"/>
      <c r="G49" s="33"/>
      <c r="H49" s="33"/>
      <c r="I49" s="34">
        <f>SUM(I13:I48)/2</f>
        <v>8846576149</v>
      </c>
      <c r="J49" s="31"/>
    </row>
    <row r="50" spans="1:11" ht="11.45" customHeight="1" thickBot="1" x14ac:dyDescent="0.35">
      <c r="A50" s="31"/>
      <c r="J50" s="31"/>
    </row>
    <row r="51" spans="1:11" ht="34.9" customHeight="1" x14ac:dyDescent="0.25">
      <c r="A51" s="31"/>
      <c r="B51" s="3"/>
      <c r="C51" s="42"/>
      <c r="D51" s="42"/>
      <c r="E51" s="99" t="s">
        <v>33</v>
      </c>
      <c r="F51" s="100"/>
      <c r="G51" s="100"/>
      <c r="H51" s="101"/>
      <c r="I51" s="43">
        <f>I49</f>
        <v>8846576149</v>
      </c>
      <c r="J51" s="31"/>
      <c r="K51" s="44"/>
    </row>
    <row r="52" spans="1:11" ht="34.9" customHeight="1" x14ac:dyDescent="0.25">
      <c r="A52" s="31"/>
      <c r="B52" s="3"/>
      <c r="C52" s="42"/>
      <c r="D52" s="42"/>
      <c r="E52" s="102" t="s">
        <v>19</v>
      </c>
      <c r="F52" s="103"/>
      <c r="G52" s="103"/>
      <c r="H52" s="104"/>
      <c r="I52" s="37">
        <v>147730992</v>
      </c>
      <c r="J52" s="31"/>
      <c r="K52" s="45" t="s">
        <v>34</v>
      </c>
    </row>
    <row r="53" spans="1:11" ht="34.9" customHeight="1" x14ac:dyDescent="0.25">
      <c r="A53" s="31"/>
      <c r="B53" s="3"/>
      <c r="C53" s="42"/>
      <c r="D53" s="42"/>
      <c r="E53" s="102" t="s">
        <v>20</v>
      </c>
      <c r="F53" s="103"/>
      <c r="G53" s="103"/>
      <c r="H53" s="104"/>
      <c r="I53" s="37">
        <v>86182430</v>
      </c>
      <c r="J53" s="31"/>
      <c r="K53" s="45" t="s">
        <v>34</v>
      </c>
    </row>
    <row r="54" spans="1:11" ht="34.9" customHeight="1" x14ac:dyDescent="0.25">
      <c r="A54" s="31"/>
      <c r="B54" s="3"/>
      <c r="C54" s="42"/>
      <c r="D54" s="42"/>
      <c r="E54" s="102" t="s">
        <v>35</v>
      </c>
      <c r="F54" s="103"/>
      <c r="G54" s="103"/>
      <c r="H54" s="104"/>
      <c r="I54" s="37">
        <v>49658401</v>
      </c>
      <c r="J54" s="31"/>
      <c r="K54" s="45" t="s">
        <v>34</v>
      </c>
    </row>
    <row r="55" spans="1:11" ht="49.9" customHeight="1" x14ac:dyDescent="0.25">
      <c r="A55" s="31"/>
      <c r="B55" s="3"/>
      <c r="C55" s="42"/>
      <c r="D55" s="42"/>
      <c r="E55" s="79" t="s">
        <v>113</v>
      </c>
      <c r="F55" s="80"/>
      <c r="G55" s="80"/>
      <c r="H55" s="81"/>
      <c r="I55" s="71">
        <v>80000000</v>
      </c>
      <c r="J55" s="31"/>
      <c r="K55" s="45" t="s">
        <v>34</v>
      </c>
    </row>
    <row r="56" spans="1:11" ht="34.9" customHeight="1" thickBot="1" x14ac:dyDescent="0.3">
      <c r="A56" s="31"/>
      <c r="B56" s="3"/>
      <c r="C56" s="42"/>
      <c r="D56" s="42"/>
      <c r="E56" s="89" t="s">
        <v>21</v>
      </c>
      <c r="F56" s="90"/>
      <c r="G56" s="90"/>
      <c r="H56" s="91"/>
      <c r="I56" s="46">
        <f>SUM(I51:I55)</f>
        <v>9210147972</v>
      </c>
      <c r="J56" s="31"/>
      <c r="K56" s="68"/>
    </row>
    <row r="57" spans="1:11" ht="15" customHeight="1" thickBot="1" x14ac:dyDescent="0.3">
      <c r="A57" s="31"/>
      <c r="B57" s="3"/>
      <c r="C57" s="42"/>
      <c r="D57" s="42"/>
      <c r="E57" s="38"/>
      <c r="F57" s="39"/>
      <c r="G57" s="47"/>
      <c r="H57" s="40"/>
      <c r="I57" s="41"/>
      <c r="J57" s="31"/>
    </row>
    <row r="58" spans="1:11" ht="25.5" x14ac:dyDescent="0.3">
      <c r="B58" s="92" t="s">
        <v>36</v>
      </c>
      <c r="C58" s="93"/>
      <c r="D58" s="93"/>
      <c r="E58" s="94"/>
      <c r="F58" s="95" t="s">
        <v>37</v>
      </c>
      <c r="G58" s="95"/>
      <c r="H58" s="95"/>
      <c r="I58" s="48" t="s">
        <v>38</v>
      </c>
    </row>
    <row r="59" spans="1:11" s="35" customFormat="1" ht="62.25" customHeight="1" x14ac:dyDescent="0.3">
      <c r="B59" s="84" t="s">
        <v>39</v>
      </c>
      <c r="C59" s="85"/>
      <c r="D59" s="85"/>
      <c r="E59" s="86"/>
      <c r="F59" s="88" t="s">
        <v>40</v>
      </c>
      <c r="G59" s="88"/>
      <c r="H59" s="49" t="s">
        <v>41</v>
      </c>
      <c r="I59" s="50">
        <v>0.315</v>
      </c>
      <c r="K59" s="3"/>
    </row>
    <row r="60" spans="1:11" s="35" customFormat="1" ht="25.5" x14ac:dyDescent="0.3">
      <c r="B60" s="84" t="s">
        <v>42</v>
      </c>
      <c r="C60" s="85"/>
      <c r="D60" s="85"/>
      <c r="E60" s="86"/>
      <c r="F60" s="87" t="s">
        <v>43</v>
      </c>
      <c r="G60" s="87"/>
      <c r="H60" s="51" t="s">
        <v>44</v>
      </c>
      <c r="I60" s="50">
        <v>0.01</v>
      </c>
      <c r="K60" s="3"/>
    </row>
    <row r="61" spans="1:11" s="35" customFormat="1" ht="91.15" customHeight="1" x14ac:dyDescent="0.3">
      <c r="B61" s="84" t="s">
        <v>114</v>
      </c>
      <c r="C61" s="85"/>
      <c r="D61" s="85"/>
      <c r="E61" s="86"/>
      <c r="F61" s="88" t="s">
        <v>45</v>
      </c>
      <c r="G61" s="88"/>
      <c r="H61" s="49" t="s">
        <v>46</v>
      </c>
      <c r="I61" s="50">
        <v>2.5000000000000001E-2</v>
      </c>
      <c r="K61" s="3"/>
    </row>
    <row r="62" spans="1:11" ht="222.6" customHeight="1" x14ac:dyDescent="0.3">
      <c r="B62" s="84" t="s">
        <v>47</v>
      </c>
      <c r="C62" s="85"/>
      <c r="D62" s="85"/>
      <c r="E62" s="86"/>
      <c r="F62" s="88" t="s">
        <v>48</v>
      </c>
      <c r="G62" s="88"/>
      <c r="H62" s="49" t="s">
        <v>49</v>
      </c>
      <c r="I62" s="50">
        <f>SUM(I59:I61)</f>
        <v>0.35000000000000003</v>
      </c>
      <c r="K62" s="52"/>
    </row>
    <row r="63" spans="1:11" ht="116.45" customHeight="1" thickBot="1" x14ac:dyDescent="0.35">
      <c r="B63" s="82" t="s">
        <v>50</v>
      </c>
      <c r="C63" s="83"/>
      <c r="D63" s="83"/>
      <c r="E63" s="83"/>
      <c r="F63" s="53"/>
      <c r="G63" s="53"/>
      <c r="H63" s="53"/>
      <c r="I63" s="54"/>
    </row>
  </sheetData>
  <sheetProtection algorithmName="SHA-512" hashValue="DAG0QcDOB4MKudGKp31ovm/Z8O069bDWnyRogeKQRa6W0j/8DAJyA4TQ3Rxr0PAjt7ixIW2/tkriuCl3zAjlFg==" saltValue="gd6U1A7rz2+WoysZTGeXPg==" spinCount="100000" sheet="1" formatCells="0" formatColumns="0" formatRows="0"/>
  <mergeCells count="23">
    <mergeCell ref="B3:I3"/>
    <mergeCell ref="B4:I4"/>
    <mergeCell ref="B5:I7"/>
    <mergeCell ref="D8:H8"/>
    <mergeCell ref="D9:H9"/>
    <mergeCell ref="B10:I10"/>
    <mergeCell ref="E51:H51"/>
    <mergeCell ref="E52:H52"/>
    <mergeCell ref="E53:H53"/>
    <mergeCell ref="E54:H54"/>
    <mergeCell ref="E55:H55"/>
    <mergeCell ref="B63:E63"/>
    <mergeCell ref="B60:E60"/>
    <mergeCell ref="F60:G60"/>
    <mergeCell ref="B61:E61"/>
    <mergeCell ref="F61:G61"/>
    <mergeCell ref="B62:E62"/>
    <mergeCell ref="F62:G62"/>
    <mergeCell ref="E56:H56"/>
    <mergeCell ref="B58:E58"/>
    <mergeCell ref="F58:H58"/>
    <mergeCell ref="B59:E59"/>
    <mergeCell ref="F59:G59"/>
  </mergeCells>
  <printOptions horizontalCentered="1" verticalCentered="1"/>
  <pageMargins left="0" right="0" top="0.15748031496062992" bottom="0.15748031496062992" header="0.31496062992125984" footer="0.31496062992125984"/>
  <pageSetup scale="3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B51AD-51BF-4D06-AFC8-886AFC5204E7}">
  <sheetPr>
    <pageSetUpPr fitToPage="1"/>
  </sheetPr>
  <dimension ref="A1:K63"/>
  <sheetViews>
    <sheetView showGridLines="0" tabSelected="1" view="pageBreakPreview" topLeftCell="A7" zoomScale="60" zoomScaleNormal="70" workbookViewId="0">
      <selection activeCell="F24" sqref="F24"/>
    </sheetView>
  </sheetViews>
  <sheetFormatPr baseColWidth="10" defaultColWidth="12" defaultRowHeight="16.5" x14ac:dyDescent="0.3"/>
  <cols>
    <col min="1" max="1" width="2.42578125" style="35" customWidth="1"/>
    <col min="2" max="2" width="9.7109375" style="1" customWidth="1"/>
    <col min="3" max="3" width="8.7109375" style="35" customWidth="1"/>
    <col min="4" max="4" width="12" style="36" customWidth="1"/>
    <col min="5" max="5" width="86.140625" style="35" customWidth="1"/>
    <col min="6" max="6" width="16.7109375" style="35" customWidth="1"/>
    <col min="7" max="7" width="20.7109375" style="35" customWidth="1"/>
    <col min="8" max="8" width="25" style="35" customWidth="1"/>
    <col min="9" max="9" width="41.5703125" style="35" customWidth="1"/>
    <col min="10" max="10" width="3.7109375" style="35" customWidth="1"/>
    <col min="11" max="11" width="21.5703125" style="3" bestFit="1" customWidth="1"/>
    <col min="12" max="12" width="17.42578125" style="3" bestFit="1" customWidth="1"/>
    <col min="13" max="13" width="21.28515625" style="3" customWidth="1"/>
    <col min="14" max="14" width="17.42578125" style="3" bestFit="1" customWidth="1"/>
    <col min="15" max="15" width="12" style="3"/>
    <col min="16" max="16" width="16.42578125" style="3" bestFit="1" customWidth="1"/>
    <col min="17" max="17" width="12" style="3"/>
    <col min="18" max="18" width="13.28515625" style="3" bestFit="1" customWidth="1"/>
    <col min="19" max="16384" width="12" style="3"/>
  </cols>
  <sheetData>
    <row r="1" spans="1:11" ht="15.75" x14ac:dyDescent="0.25">
      <c r="A1" s="1"/>
      <c r="C1" s="1"/>
      <c r="D1" s="2"/>
      <c r="E1" s="1"/>
      <c r="F1" s="1"/>
      <c r="G1" s="1"/>
      <c r="H1" s="1"/>
      <c r="I1" s="1"/>
      <c r="J1" s="1"/>
    </row>
    <row r="2" spans="1:11" thickBot="1" x14ac:dyDescent="0.3">
      <c r="A2" s="1"/>
      <c r="C2" s="1"/>
      <c r="D2" s="2"/>
      <c r="E2" s="1"/>
      <c r="F2" s="1"/>
      <c r="G2" s="1"/>
      <c r="H2" s="1"/>
      <c r="I2" s="1"/>
      <c r="J2" s="1"/>
    </row>
    <row r="3" spans="1:11" ht="27" x14ac:dyDescent="0.35">
      <c r="A3" s="1"/>
      <c r="B3" s="105" t="s">
        <v>51</v>
      </c>
      <c r="C3" s="106"/>
      <c r="D3" s="106"/>
      <c r="E3" s="106"/>
      <c r="F3" s="106"/>
      <c r="G3" s="106"/>
      <c r="H3" s="106"/>
      <c r="I3" s="107"/>
      <c r="J3" s="1"/>
    </row>
    <row r="4" spans="1:11" ht="25.5" x14ac:dyDescent="0.35">
      <c r="A4" s="1"/>
      <c r="B4" s="108" t="s">
        <v>52</v>
      </c>
      <c r="C4" s="109"/>
      <c r="D4" s="109"/>
      <c r="E4" s="109"/>
      <c r="F4" s="109"/>
      <c r="G4" s="109"/>
      <c r="H4" s="109"/>
      <c r="I4" s="110"/>
      <c r="J4" s="1"/>
    </row>
    <row r="5" spans="1:11" ht="15" customHeight="1" x14ac:dyDescent="0.25">
      <c r="A5" s="1"/>
      <c r="B5" s="116" t="s">
        <v>55</v>
      </c>
      <c r="C5" s="112"/>
      <c r="D5" s="112"/>
      <c r="E5" s="112"/>
      <c r="F5" s="112"/>
      <c r="G5" s="112"/>
      <c r="H5" s="112"/>
      <c r="I5" s="113"/>
      <c r="J5" s="1"/>
    </row>
    <row r="6" spans="1:11" ht="31.5" customHeight="1" x14ac:dyDescent="0.25">
      <c r="A6" s="1"/>
      <c r="B6" s="111"/>
      <c r="C6" s="112"/>
      <c r="D6" s="112"/>
      <c r="E6" s="112"/>
      <c r="F6" s="112"/>
      <c r="G6" s="112"/>
      <c r="H6" s="112"/>
      <c r="I6" s="113"/>
      <c r="J6" s="1"/>
    </row>
    <row r="7" spans="1:11" ht="18" customHeight="1" x14ac:dyDescent="0.25">
      <c r="A7" s="1"/>
      <c r="B7" s="111"/>
      <c r="C7" s="112"/>
      <c r="D7" s="112"/>
      <c r="E7" s="112"/>
      <c r="F7" s="112"/>
      <c r="G7" s="112"/>
      <c r="H7" s="112"/>
      <c r="I7" s="113"/>
      <c r="J7" s="1"/>
    </row>
    <row r="8" spans="1:11" ht="99.6" customHeight="1" x14ac:dyDescent="0.25">
      <c r="A8" s="4"/>
      <c r="B8" s="5"/>
      <c r="C8" s="6"/>
      <c r="D8" s="114" t="s">
        <v>115</v>
      </c>
      <c r="E8" s="114"/>
      <c r="F8" s="114"/>
      <c r="G8" s="114"/>
      <c r="H8" s="114"/>
      <c r="I8" s="7"/>
      <c r="J8" s="4"/>
      <c r="K8"/>
    </row>
    <row r="9" spans="1:11" ht="37.15" customHeight="1" thickBot="1" x14ac:dyDescent="0.3">
      <c r="A9" s="1"/>
      <c r="B9" s="8"/>
      <c r="C9" s="9"/>
      <c r="D9" s="115"/>
      <c r="E9" s="115"/>
      <c r="F9" s="115"/>
      <c r="G9" s="115"/>
      <c r="H9" s="115"/>
      <c r="I9" s="10"/>
      <c r="J9" s="1"/>
    </row>
    <row r="10" spans="1:11" ht="30" customHeight="1" thickBot="1" x14ac:dyDescent="0.3">
      <c r="A10" s="1"/>
      <c r="B10" s="96"/>
      <c r="C10" s="97"/>
      <c r="D10" s="97"/>
      <c r="E10" s="97"/>
      <c r="F10" s="97"/>
      <c r="G10" s="97"/>
      <c r="H10" s="97"/>
      <c r="I10" s="98"/>
      <c r="J10" s="1"/>
    </row>
    <row r="11" spans="1:11" ht="24.75" customHeight="1" thickBot="1" x14ac:dyDescent="0.3">
      <c r="A11" s="1"/>
      <c r="B11" s="11" t="s">
        <v>1</v>
      </c>
      <c r="C11" s="12" t="s">
        <v>2</v>
      </c>
      <c r="D11" s="13" t="s">
        <v>3</v>
      </c>
      <c r="E11" s="14" t="s">
        <v>4</v>
      </c>
      <c r="F11" s="12" t="s">
        <v>5</v>
      </c>
      <c r="G11" s="12" t="s">
        <v>6</v>
      </c>
      <c r="H11" s="15" t="s">
        <v>7</v>
      </c>
      <c r="I11" s="16" t="s">
        <v>8</v>
      </c>
      <c r="J11" s="1"/>
    </row>
    <row r="12" spans="1:11" ht="25.5" customHeight="1" thickBot="1" x14ac:dyDescent="0.3">
      <c r="A12" s="1"/>
      <c r="B12" s="55" t="s">
        <v>86</v>
      </c>
      <c r="C12" s="56"/>
      <c r="D12" s="56"/>
      <c r="E12" s="56"/>
      <c r="F12" s="56"/>
      <c r="G12" s="56"/>
      <c r="H12" s="56"/>
      <c r="I12" s="57"/>
      <c r="J12" s="1"/>
    </row>
    <row r="13" spans="1:11" ht="38.450000000000003" customHeight="1" x14ac:dyDescent="0.25">
      <c r="A13" s="1"/>
      <c r="B13" s="17" t="s">
        <v>57</v>
      </c>
      <c r="C13" s="18" t="s">
        <v>58</v>
      </c>
      <c r="D13" s="18" t="s">
        <v>59</v>
      </c>
      <c r="E13" s="18" t="s">
        <v>9</v>
      </c>
      <c r="F13" s="19" t="s">
        <v>22</v>
      </c>
      <c r="G13" s="20">
        <v>7421</v>
      </c>
      <c r="H13" s="72"/>
      <c r="I13" s="62">
        <f>ROUND(G13*H13,0)</f>
        <v>0</v>
      </c>
      <c r="J13" s="1"/>
      <c r="K13" s="21"/>
    </row>
    <row r="14" spans="1:11" ht="38.450000000000003" customHeight="1" x14ac:dyDescent="0.25">
      <c r="A14" s="1"/>
      <c r="B14" s="17">
        <v>1.2</v>
      </c>
      <c r="C14" s="18">
        <v>2.13</v>
      </c>
      <c r="D14" s="18" t="s">
        <v>60</v>
      </c>
      <c r="E14" s="18" t="s">
        <v>63</v>
      </c>
      <c r="F14" s="19" t="s">
        <v>22</v>
      </c>
      <c r="G14" s="20">
        <v>26</v>
      </c>
      <c r="H14" s="72"/>
      <c r="I14" s="62">
        <f>ROUND(G14*H14,0)</f>
        <v>0</v>
      </c>
      <c r="J14" s="1"/>
      <c r="K14" s="21"/>
    </row>
    <row r="15" spans="1:11" ht="38.450000000000003" customHeight="1" x14ac:dyDescent="0.25">
      <c r="A15" s="1"/>
      <c r="B15" s="17">
        <v>1.3</v>
      </c>
      <c r="C15" s="18" t="s">
        <v>57</v>
      </c>
      <c r="D15" s="18" t="s">
        <v>61</v>
      </c>
      <c r="E15" s="18" t="s">
        <v>17</v>
      </c>
      <c r="F15" s="19" t="s">
        <v>22</v>
      </c>
      <c r="G15" s="20">
        <v>36</v>
      </c>
      <c r="H15" s="72"/>
      <c r="I15" s="62">
        <f>ROUND(G15*H15,0)</f>
        <v>0</v>
      </c>
      <c r="J15" s="1"/>
      <c r="K15" s="21"/>
    </row>
    <row r="16" spans="1:11" ht="38.450000000000003" customHeight="1" x14ac:dyDescent="0.25">
      <c r="A16" s="1"/>
      <c r="B16" s="17">
        <v>1.4</v>
      </c>
      <c r="C16" s="18" t="s">
        <v>62</v>
      </c>
      <c r="D16" s="18" t="s">
        <v>23</v>
      </c>
      <c r="E16" s="18" t="s">
        <v>64</v>
      </c>
      <c r="F16" s="19" t="s">
        <v>24</v>
      </c>
      <c r="G16" s="20">
        <v>329904</v>
      </c>
      <c r="H16" s="72"/>
      <c r="I16" s="62">
        <f>ROUND(G16*H16,0)</f>
        <v>0</v>
      </c>
      <c r="J16" s="1"/>
      <c r="K16" s="21"/>
    </row>
    <row r="17" spans="1:11" ht="18.75" thickBot="1" x14ac:dyDescent="0.3">
      <c r="A17" s="1"/>
      <c r="B17" s="58" t="s">
        <v>10</v>
      </c>
      <c r="C17" s="59"/>
      <c r="D17" s="59"/>
      <c r="E17" s="59"/>
      <c r="F17" s="59"/>
      <c r="G17" s="59"/>
      <c r="H17" s="73"/>
      <c r="I17" s="64">
        <f>SUM(I13:I16)</f>
        <v>0</v>
      </c>
      <c r="J17" s="1"/>
      <c r="K17" s="21"/>
    </row>
    <row r="18" spans="1:11" ht="29.45" customHeight="1" thickBot="1" x14ac:dyDescent="0.3">
      <c r="A18" s="1"/>
      <c r="B18" s="55" t="s">
        <v>11</v>
      </c>
      <c r="C18" s="56"/>
      <c r="D18" s="56"/>
      <c r="E18" s="56"/>
      <c r="F18" s="56"/>
      <c r="G18" s="56"/>
      <c r="H18" s="74"/>
      <c r="I18" s="66"/>
      <c r="J18" s="1"/>
      <c r="K18" s="21"/>
    </row>
    <row r="19" spans="1:11" ht="19.899999999999999" customHeight="1" x14ac:dyDescent="0.25">
      <c r="A19" s="1"/>
      <c r="B19" s="22">
        <v>2.1</v>
      </c>
      <c r="C19" s="18">
        <v>3.1</v>
      </c>
      <c r="D19" s="18" t="s">
        <v>65</v>
      </c>
      <c r="E19" s="23" t="s">
        <v>74</v>
      </c>
      <c r="F19" s="24" t="s">
        <v>25</v>
      </c>
      <c r="G19" s="25">
        <v>4391</v>
      </c>
      <c r="H19" s="75"/>
      <c r="I19" s="62">
        <f t="shared" ref="I19:I31" si="0">ROUND(G19*H19,0)</f>
        <v>0</v>
      </c>
      <c r="J19" s="1"/>
      <c r="K19" s="21"/>
    </row>
    <row r="20" spans="1:11" ht="18" x14ac:dyDescent="0.25">
      <c r="A20" s="1"/>
      <c r="B20" s="22">
        <v>2.2000000000000002</v>
      </c>
      <c r="C20" s="23" t="s">
        <v>27</v>
      </c>
      <c r="D20" s="23" t="s">
        <v>23</v>
      </c>
      <c r="E20" s="23" t="s">
        <v>75</v>
      </c>
      <c r="F20" s="24" t="s">
        <v>22</v>
      </c>
      <c r="G20" s="25">
        <v>659</v>
      </c>
      <c r="H20" s="75"/>
      <c r="I20" s="62">
        <f t="shared" si="0"/>
        <v>0</v>
      </c>
      <c r="J20" s="1"/>
      <c r="K20" s="21"/>
    </row>
    <row r="21" spans="1:11" ht="18" x14ac:dyDescent="0.25">
      <c r="A21" s="1"/>
      <c r="B21" s="22">
        <v>2.2999999999999998</v>
      </c>
      <c r="C21" s="18" t="s">
        <v>28</v>
      </c>
      <c r="D21" s="18" t="s">
        <v>66</v>
      </c>
      <c r="E21" s="26" t="s">
        <v>76</v>
      </c>
      <c r="F21" s="24" t="s">
        <v>22</v>
      </c>
      <c r="G21" s="25">
        <v>66</v>
      </c>
      <c r="H21" s="75"/>
      <c r="I21" s="62">
        <f t="shared" si="0"/>
        <v>0</v>
      </c>
      <c r="J21" s="1"/>
      <c r="K21" s="21"/>
    </row>
    <row r="22" spans="1:11" ht="19.899999999999999" customHeight="1" x14ac:dyDescent="0.25">
      <c r="A22" s="1"/>
      <c r="B22" s="22">
        <v>2.4</v>
      </c>
      <c r="C22" s="18" t="s">
        <v>67</v>
      </c>
      <c r="D22" s="18" t="s">
        <v>23</v>
      </c>
      <c r="E22" s="26" t="s">
        <v>77</v>
      </c>
      <c r="F22" s="24" t="s">
        <v>25</v>
      </c>
      <c r="G22" s="25">
        <v>8781</v>
      </c>
      <c r="H22" s="75"/>
      <c r="I22" s="62">
        <f t="shared" si="0"/>
        <v>0</v>
      </c>
      <c r="J22" s="1"/>
      <c r="K22" s="21"/>
    </row>
    <row r="23" spans="1:11" ht="19.899999999999999" customHeight="1" x14ac:dyDescent="0.25">
      <c r="A23" s="1"/>
      <c r="B23" s="22">
        <v>2.5</v>
      </c>
      <c r="C23" s="18" t="s">
        <v>29</v>
      </c>
      <c r="D23" s="18" t="s">
        <v>68</v>
      </c>
      <c r="E23" s="26" t="s">
        <v>78</v>
      </c>
      <c r="F23" s="24" t="s">
        <v>22</v>
      </c>
      <c r="G23" s="25">
        <v>2547</v>
      </c>
      <c r="H23" s="75"/>
      <c r="I23" s="62">
        <f t="shared" si="0"/>
        <v>0</v>
      </c>
      <c r="J23" s="1"/>
      <c r="K23" s="21"/>
    </row>
    <row r="24" spans="1:11" ht="34.15" customHeight="1" x14ac:dyDescent="0.25">
      <c r="A24" s="1"/>
      <c r="B24" s="22">
        <v>2.6</v>
      </c>
      <c r="C24" s="18" t="s">
        <v>30</v>
      </c>
      <c r="D24" s="18" t="s">
        <v>23</v>
      </c>
      <c r="E24" s="26" t="s">
        <v>79</v>
      </c>
      <c r="F24" s="24" t="s">
        <v>22</v>
      </c>
      <c r="G24" s="25">
        <v>2196</v>
      </c>
      <c r="H24" s="75"/>
      <c r="I24" s="62">
        <f t="shared" si="0"/>
        <v>0</v>
      </c>
      <c r="J24" s="1"/>
      <c r="K24" s="21"/>
    </row>
    <row r="25" spans="1:11" ht="19.899999999999999" customHeight="1" x14ac:dyDescent="0.25">
      <c r="A25" s="1"/>
      <c r="B25" s="22">
        <v>2.7</v>
      </c>
      <c r="C25" s="18">
        <v>3.5</v>
      </c>
      <c r="D25" s="18" t="s">
        <v>69</v>
      </c>
      <c r="E25" s="26" t="s">
        <v>13</v>
      </c>
      <c r="F25" s="24" t="s">
        <v>25</v>
      </c>
      <c r="G25" s="20">
        <v>8781</v>
      </c>
      <c r="H25" s="75"/>
      <c r="I25" s="62">
        <f t="shared" si="0"/>
        <v>0</v>
      </c>
      <c r="J25" s="1"/>
      <c r="K25" s="21"/>
    </row>
    <row r="26" spans="1:11" ht="19.899999999999999" customHeight="1" x14ac:dyDescent="0.25">
      <c r="A26" s="1"/>
      <c r="B26" s="22">
        <v>2.8</v>
      </c>
      <c r="C26" s="23" t="s">
        <v>31</v>
      </c>
      <c r="D26" s="23" t="s">
        <v>70</v>
      </c>
      <c r="E26" s="28" t="s">
        <v>80</v>
      </c>
      <c r="F26" s="24" t="s">
        <v>22</v>
      </c>
      <c r="G26" s="20">
        <v>615</v>
      </c>
      <c r="H26" s="75"/>
      <c r="I26" s="62">
        <f t="shared" si="0"/>
        <v>0</v>
      </c>
      <c r="J26" s="1"/>
      <c r="K26" s="21"/>
    </row>
    <row r="27" spans="1:11" ht="19.899999999999999" customHeight="1" x14ac:dyDescent="0.25">
      <c r="A27" s="1"/>
      <c r="B27" s="22">
        <v>2.9</v>
      </c>
      <c r="C27" s="69">
        <v>3.6</v>
      </c>
      <c r="D27" s="69" t="s">
        <v>71</v>
      </c>
      <c r="E27" s="28" t="s">
        <v>14</v>
      </c>
      <c r="F27" s="24" t="s">
        <v>25</v>
      </c>
      <c r="G27" s="20">
        <v>8781</v>
      </c>
      <c r="H27" s="75"/>
      <c r="I27" s="62">
        <f t="shared" si="0"/>
        <v>0</v>
      </c>
      <c r="J27" s="1"/>
      <c r="K27" s="21"/>
    </row>
    <row r="28" spans="1:11" ht="19.899999999999999" customHeight="1" x14ac:dyDescent="0.25">
      <c r="A28" s="1"/>
      <c r="B28" s="22">
        <v>2.1</v>
      </c>
      <c r="C28" s="69" t="s">
        <v>32</v>
      </c>
      <c r="D28" s="69" t="s">
        <v>72</v>
      </c>
      <c r="E28" s="28" t="s">
        <v>81</v>
      </c>
      <c r="F28" s="24" t="s">
        <v>22</v>
      </c>
      <c r="G28" s="20">
        <v>615</v>
      </c>
      <c r="H28" s="75"/>
      <c r="I28" s="62">
        <f t="shared" si="0"/>
        <v>0</v>
      </c>
      <c r="J28" s="1"/>
      <c r="K28" s="21"/>
    </row>
    <row r="29" spans="1:11" ht="34.15" customHeight="1" x14ac:dyDescent="0.25">
      <c r="A29" s="1"/>
      <c r="B29" s="22">
        <v>2.11</v>
      </c>
      <c r="C29" s="18" t="s">
        <v>73</v>
      </c>
      <c r="D29" s="18" t="s">
        <v>23</v>
      </c>
      <c r="E29" s="28" t="s">
        <v>82</v>
      </c>
      <c r="F29" s="24" t="s">
        <v>25</v>
      </c>
      <c r="G29" s="20">
        <v>5626</v>
      </c>
      <c r="H29" s="75"/>
      <c r="I29" s="62">
        <f t="shared" si="0"/>
        <v>0</v>
      </c>
      <c r="J29" s="1"/>
      <c r="K29" s="21"/>
    </row>
    <row r="30" spans="1:11" ht="18" x14ac:dyDescent="0.25">
      <c r="A30" s="1"/>
      <c r="B30" s="22">
        <v>2.12</v>
      </c>
      <c r="C30" s="18">
        <v>3.12</v>
      </c>
      <c r="D30" s="18" t="s">
        <v>23</v>
      </c>
      <c r="E30" s="28" t="s">
        <v>83</v>
      </c>
      <c r="F30" s="24" t="s">
        <v>84</v>
      </c>
      <c r="G30" s="20">
        <v>1372</v>
      </c>
      <c r="H30" s="75"/>
      <c r="I30" s="62">
        <f t="shared" si="0"/>
        <v>0</v>
      </c>
      <c r="J30" s="1"/>
      <c r="K30" s="21"/>
    </row>
    <row r="31" spans="1:11" ht="18" x14ac:dyDescent="0.25">
      <c r="A31" s="1"/>
      <c r="B31" s="22">
        <v>2.13</v>
      </c>
      <c r="C31" s="18" t="s">
        <v>18</v>
      </c>
      <c r="D31" s="18" t="s">
        <v>23</v>
      </c>
      <c r="E31" s="28" t="s">
        <v>85</v>
      </c>
      <c r="F31" s="24" t="s">
        <v>22</v>
      </c>
      <c r="G31" s="20">
        <v>933</v>
      </c>
      <c r="H31" s="75"/>
      <c r="I31" s="62">
        <f t="shared" si="0"/>
        <v>0</v>
      </c>
      <c r="J31" s="1"/>
      <c r="K31" s="21"/>
    </row>
    <row r="32" spans="1:11" ht="19.899999999999999" customHeight="1" thickBot="1" x14ac:dyDescent="0.3">
      <c r="A32" s="1"/>
      <c r="B32" s="58" t="s">
        <v>10</v>
      </c>
      <c r="C32" s="59"/>
      <c r="D32" s="59"/>
      <c r="E32" s="59" t="s">
        <v>12</v>
      </c>
      <c r="F32" s="59"/>
      <c r="G32" s="59"/>
      <c r="H32" s="73"/>
      <c r="I32" s="64">
        <f>SUM(I19:I31)</f>
        <v>0</v>
      </c>
      <c r="J32" s="1"/>
      <c r="K32" s="21"/>
    </row>
    <row r="33" spans="1:11" ht="19.899999999999999" customHeight="1" thickBot="1" x14ac:dyDescent="0.3">
      <c r="A33" s="1"/>
      <c r="B33" s="55" t="s">
        <v>87</v>
      </c>
      <c r="C33" s="56"/>
      <c r="D33" s="56"/>
      <c r="E33" s="56"/>
      <c r="F33" s="56"/>
      <c r="G33" s="56"/>
      <c r="H33" s="74"/>
      <c r="I33" s="66"/>
      <c r="J33" s="1"/>
      <c r="K33" s="21"/>
    </row>
    <row r="34" spans="1:11" ht="40.15" customHeight="1" x14ac:dyDescent="0.25">
      <c r="A34" s="1"/>
      <c r="B34" s="17">
        <v>3.1</v>
      </c>
      <c r="C34" s="18" t="s">
        <v>53</v>
      </c>
      <c r="D34" s="18" t="s">
        <v>23</v>
      </c>
      <c r="E34" s="18" t="s">
        <v>95</v>
      </c>
      <c r="F34" s="60" t="s">
        <v>22</v>
      </c>
      <c r="G34" s="20">
        <v>522</v>
      </c>
      <c r="H34" s="72"/>
      <c r="I34" s="62">
        <f t="shared" ref="I34:I40" si="1">ROUND(G34*H34,0)</f>
        <v>0</v>
      </c>
      <c r="J34" s="1"/>
      <c r="K34" s="21"/>
    </row>
    <row r="35" spans="1:11" ht="40.15" customHeight="1" x14ac:dyDescent="0.25">
      <c r="A35" s="1"/>
      <c r="B35" s="22">
        <v>3.2</v>
      </c>
      <c r="C35" s="18" t="s">
        <v>88</v>
      </c>
      <c r="D35" s="18" t="s">
        <v>89</v>
      </c>
      <c r="E35" s="29" t="s">
        <v>16</v>
      </c>
      <c r="F35" s="24" t="s">
        <v>22</v>
      </c>
      <c r="G35" s="25">
        <v>12</v>
      </c>
      <c r="H35" s="75"/>
      <c r="I35" s="62">
        <f t="shared" si="1"/>
        <v>0</v>
      </c>
      <c r="J35" s="1"/>
      <c r="K35" s="21"/>
    </row>
    <row r="36" spans="1:11" ht="19.899999999999999" customHeight="1" x14ac:dyDescent="0.25">
      <c r="A36" s="1"/>
      <c r="B36" s="22">
        <v>3.3</v>
      </c>
      <c r="C36" s="30" t="s">
        <v>54</v>
      </c>
      <c r="D36" s="30" t="s">
        <v>23</v>
      </c>
      <c r="E36" s="29" t="s">
        <v>96</v>
      </c>
      <c r="F36" s="24" t="s">
        <v>22</v>
      </c>
      <c r="G36" s="25">
        <v>33</v>
      </c>
      <c r="H36" s="75"/>
      <c r="I36" s="62">
        <f t="shared" si="1"/>
        <v>0</v>
      </c>
      <c r="J36" s="1"/>
      <c r="K36" s="21"/>
    </row>
    <row r="37" spans="1:11" ht="19.899999999999999" customHeight="1" x14ac:dyDescent="0.25">
      <c r="A37" s="1"/>
      <c r="B37" s="22">
        <v>3.4</v>
      </c>
      <c r="C37" s="18" t="s">
        <v>90</v>
      </c>
      <c r="D37" s="18" t="s">
        <v>23</v>
      </c>
      <c r="E37" s="29" t="s">
        <v>97</v>
      </c>
      <c r="F37" s="24" t="s">
        <v>22</v>
      </c>
      <c r="G37" s="25">
        <v>35</v>
      </c>
      <c r="H37" s="75"/>
      <c r="I37" s="62">
        <f t="shared" si="1"/>
        <v>0</v>
      </c>
      <c r="J37" s="1"/>
      <c r="K37" s="21"/>
    </row>
    <row r="38" spans="1:11" ht="33" customHeight="1" x14ac:dyDescent="0.25">
      <c r="A38" s="1"/>
      <c r="B38" s="22">
        <v>3.5</v>
      </c>
      <c r="C38" s="18" t="s">
        <v>91</v>
      </c>
      <c r="D38" s="18" t="s">
        <v>92</v>
      </c>
      <c r="E38" s="29" t="s">
        <v>98</v>
      </c>
      <c r="F38" s="24" t="s">
        <v>84</v>
      </c>
      <c r="G38" s="25">
        <v>64</v>
      </c>
      <c r="H38" s="75"/>
      <c r="I38" s="62">
        <f t="shared" si="1"/>
        <v>0</v>
      </c>
      <c r="J38" s="1"/>
      <c r="K38" s="21"/>
    </row>
    <row r="39" spans="1:11" ht="19.899999999999999" customHeight="1" x14ac:dyDescent="0.3">
      <c r="A39" s="1"/>
      <c r="B39" s="22">
        <v>3.6</v>
      </c>
      <c r="C39" s="30" t="s">
        <v>93</v>
      </c>
      <c r="D39" s="27" t="s">
        <v>94</v>
      </c>
      <c r="E39" s="29" t="s">
        <v>15</v>
      </c>
      <c r="F39" s="24" t="s">
        <v>26</v>
      </c>
      <c r="G39" s="25">
        <v>17433</v>
      </c>
      <c r="H39" s="75"/>
      <c r="I39" s="62">
        <f t="shared" si="1"/>
        <v>0</v>
      </c>
      <c r="J39" s="1"/>
      <c r="K39" s="21"/>
    </row>
    <row r="40" spans="1:11" ht="19.899999999999999" customHeight="1" x14ac:dyDescent="0.25">
      <c r="A40" s="1"/>
      <c r="B40" s="22">
        <v>3.7</v>
      </c>
      <c r="C40" s="18" t="s">
        <v>28</v>
      </c>
      <c r="D40" s="18" t="s">
        <v>23</v>
      </c>
      <c r="E40" s="29" t="s">
        <v>99</v>
      </c>
      <c r="F40" s="24" t="s">
        <v>22</v>
      </c>
      <c r="G40" s="25">
        <v>111</v>
      </c>
      <c r="H40" s="75"/>
      <c r="I40" s="62">
        <f t="shared" si="1"/>
        <v>0</v>
      </c>
      <c r="J40" s="1"/>
      <c r="K40" s="21"/>
    </row>
    <row r="41" spans="1:11" ht="22.15" customHeight="1" thickBot="1" x14ac:dyDescent="0.3">
      <c r="A41" s="1"/>
      <c r="B41" s="58" t="s">
        <v>10</v>
      </c>
      <c r="C41" s="59"/>
      <c r="D41" s="59"/>
      <c r="E41" s="59" t="s">
        <v>12</v>
      </c>
      <c r="F41" s="59"/>
      <c r="G41" s="59"/>
      <c r="H41" s="73"/>
      <c r="I41" s="64">
        <f>SUM(I34:I40)</f>
        <v>0</v>
      </c>
      <c r="J41" s="1"/>
      <c r="K41" s="21"/>
    </row>
    <row r="42" spans="1:11" ht="25.5" customHeight="1" thickBot="1" x14ac:dyDescent="0.3">
      <c r="A42" s="1"/>
      <c r="B42" s="55" t="s">
        <v>100</v>
      </c>
      <c r="C42" s="56"/>
      <c r="D42" s="56"/>
      <c r="E42" s="56"/>
      <c r="F42" s="56"/>
      <c r="G42" s="56"/>
      <c r="H42" s="74"/>
      <c r="I42" s="66"/>
      <c r="J42" s="1"/>
      <c r="K42" s="21"/>
    </row>
    <row r="43" spans="1:11" ht="18" x14ac:dyDescent="0.25">
      <c r="A43" s="1"/>
      <c r="B43" s="17">
        <v>4.0999999999999996</v>
      </c>
      <c r="C43" s="18">
        <v>5.0999999999999996</v>
      </c>
      <c r="D43" s="18" t="s">
        <v>101</v>
      </c>
      <c r="E43" s="18" t="s">
        <v>107</v>
      </c>
      <c r="F43" s="60" t="s">
        <v>84</v>
      </c>
      <c r="G43" s="20">
        <v>4116</v>
      </c>
      <c r="H43" s="72"/>
      <c r="I43" s="62">
        <f t="shared" ref="I43:I47" si="2">ROUND(G43*H43,0)</f>
        <v>0</v>
      </c>
      <c r="J43" s="1"/>
      <c r="K43" s="21"/>
    </row>
    <row r="44" spans="1:11" ht="18" x14ac:dyDescent="0.25">
      <c r="A44" s="1"/>
      <c r="B44" s="22">
        <v>4.2</v>
      </c>
      <c r="C44" s="18">
        <v>7.5</v>
      </c>
      <c r="D44" s="18" t="s">
        <v>23</v>
      </c>
      <c r="E44" s="30" t="s">
        <v>108</v>
      </c>
      <c r="F44" s="24" t="s">
        <v>109</v>
      </c>
      <c r="G44" s="25">
        <v>10</v>
      </c>
      <c r="H44" s="75"/>
      <c r="I44" s="62">
        <f t="shared" si="2"/>
        <v>0</v>
      </c>
      <c r="J44" s="1"/>
      <c r="K44" s="21"/>
    </row>
    <row r="45" spans="1:11" ht="36" x14ac:dyDescent="0.25">
      <c r="A45" s="1"/>
      <c r="B45" s="22">
        <v>4.3</v>
      </c>
      <c r="C45" s="18" t="s">
        <v>102</v>
      </c>
      <c r="D45" s="18" t="s">
        <v>103</v>
      </c>
      <c r="E45" s="30" t="s">
        <v>110</v>
      </c>
      <c r="F45" s="24" t="s">
        <v>25</v>
      </c>
      <c r="G45" s="25">
        <v>2058</v>
      </c>
      <c r="H45" s="75"/>
      <c r="I45" s="62">
        <f t="shared" si="2"/>
        <v>0</v>
      </c>
      <c r="J45" s="1"/>
      <c r="K45" s="21"/>
    </row>
    <row r="46" spans="1:11" ht="54" x14ac:dyDescent="0.25">
      <c r="A46" s="1"/>
      <c r="B46" s="22">
        <v>4.4000000000000004</v>
      </c>
      <c r="C46" s="18">
        <v>6.2</v>
      </c>
      <c r="D46" s="18" t="s">
        <v>104</v>
      </c>
      <c r="E46" s="30" t="s">
        <v>111</v>
      </c>
      <c r="F46" s="24" t="s">
        <v>109</v>
      </c>
      <c r="G46" s="25">
        <v>5</v>
      </c>
      <c r="H46" s="75"/>
      <c r="I46" s="62">
        <f t="shared" si="2"/>
        <v>0</v>
      </c>
      <c r="J46" s="1"/>
      <c r="K46" s="21"/>
    </row>
    <row r="47" spans="1:11" ht="18" x14ac:dyDescent="0.25">
      <c r="A47" s="1"/>
      <c r="B47" s="22">
        <v>4.5</v>
      </c>
      <c r="C47" s="18" t="s">
        <v>105</v>
      </c>
      <c r="D47" s="18" t="s">
        <v>106</v>
      </c>
      <c r="E47" s="30" t="s">
        <v>112</v>
      </c>
      <c r="F47" s="24" t="s">
        <v>109</v>
      </c>
      <c r="G47" s="25">
        <v>1000</v>
      </c>
      <c r="H47" s="75"/>
      <c r="I47" s="62">
        <f t="shared" si="2"/>
        <v>0</v>
      </c>
      <c r="J47" s="1"/>
      <c r="K47" s="21"/>
    </row>
    <row r="48" spans="1:11" ht="22.15" customHeight="1" thickBot="1" x14ac:dyDescent="0.3">
      <c r="A48" s="1"/>
      <c r="B48" s="58" t="s">
        <v>10</v>
      </c>
      <c r="C48" s="59"/>
      <c r="D48" s="59"/>
      <c r="E48" s="59" t="s">
        <v>12</v>
      </c>
      <c r="F48" s="59"/>
      <c r="G48" s="59"/>
      <c r="H48" s="73"/>
      <c r="I48" s="64">
        <f>SUM(I43:I47)</f>
        <v>0</v>
      </c>
      <c r="J48" s="1"/>
      <c r="K48" s="21"/>
    </row>
    <row r="49" spans="1:11" ht="30" customHeight="1" thickBot="1" x14ac:dyDescent="0.3">
      <c r="A49" s="31"/>
      <c r="B49" s="32"/>
      <c r="C49" s="33"/>
      <c r="D49" s="33"/>
      <c r="E49" s="33"/>
      <c r="F49" s="33"/>
      <c r="G49" s="33"/>
      <c r="H49" s="76"/>
      <c r="I49" s="34">
        <f>SUM(I13:I48)/2</f>
        <v>0</v>
      </c>
      <c r="J49" s="31"/>
    </row>
    <row r="50" spans="1:11" ht="11.45" customHeight="1" thickBot="1" x14ac:dyDescent="0.35">
      <c r="A50" s="31"/>
      <c r="J50" s="31"/>
    </row>
    <row r="51" spans="1:11" ht="34.9" customHeight="1" x14ac:dyDescent="0.25">
      <c r="A51" s="31"/>
      <c r="B51" s="3"/>
      <c r="C51" s="42"/>
      <c r="D51" s="42"/>
      <c r="E51" s="99" t="s">
        <v>33</v>
      </c>
      <c r="F51" s="100"/>
      <c r="G51" s="100"/>
      <c r="H51" s="101"/>
      <c r="I51" s="43">
        <f>I49</f>
        <v>0</v>
      </c>
      <c r="J51" s="31"/>
      <c r="K51" s="44"/>
    </row>
    <row r="52" spans="1:11" ht="34.9" customHeight="1" x14ac:dyDescent="0.25">
      <c r="A52" s="31"/>
      <c r="B52" s="3"/>
      <c r="C52" s="42"/>
      <c r="D52" s="42"/>
      <c r="E52" s="102" t="s">
        <v>19</v>
      </c>
      <c r="F52" s="103"/>
      <c r="G52" s="103"/>
      <c r="H52" s="104"/>
      <c r="I52" s="37">
        <v>147730992</v>
      </c>
      <c r="J52" s="31"/>
      <c r="K52" s="45" t="s">
        <v>34</v>
      </c>
    </row>
    <row r="53" spans="1:11" ht="34.9" customHeight="1" x14ac:dyDescent="0.25">
      <c r="A53" s="31"/>
      <c r="B53" s="3"/>
      <c r="C53" s="42"/>
      <c r="D53" s="42"/>
      <c r="E53" s="102" t="s">
        <v>20</v>
      </c>
      <c r="F53" s="103"/>
      <c r="G53" s="103"/>
      <c r="H53" s="104"/>
      <c r="I53" s="37">
        <v>86182430</v>
      </c>
      <c r="J53" s="31"/>
      <c r="K53" s="45" t="s">
        <v>34</v>
      </c>
    </row>
    <row r="54" spans="1:11" ht="34.9" customHeight="1" x14ac:dyDescent="0.25">
      <c r="A54" s="31"/>
      <c r="B54" s="3"/>
      <c r="C54" s="42"/>
      <c r="D54" s="42"/>
      <c r="E54" s="102" t="s">
        <v>35</v>
      </c>
      <c r="F54" s="103"/>
      <c r="G54" s="103"/>
      <c r="H54" s="104"/>
      <c r="I54" s="37">
        <v>49658401</v>
      </c>
      <c r="J54" s="31"/>
      <c r="K54" s="45" t="s">
        <v>34</v>
      </c>
    </row>
    <row r="55" spans="1:11" ht="49.9" customHeight="1" x14ac:dyDescent="0.25">
      <c r="A55" s="31"/>
      <c r="B55" s="3"/>
      <c r="C55" s="42"/>
      <c r="D55" s="42"/>
      <c r="E55" s="79" t="s">
        <v>113</v>
      </c>
      <c r="F55" s="80"/>
      <c r="G55" s="80"/>
      <c r="H55" s="81"/>
      <c r="I55" s="71">
        <v>80000000</v>
      </c>
      <c r="J55" s="31"/>
      <c r="K55" s="45" t="s">
        <v>34</v>
      </c>
    </row>
    <row r="56" spans="1:11" ht="34.9" customHeight="1" thickBot="1" x14ac:dyDescent="0.3">
      <c r="A56" s="31"/>
      <c r="B56" s="3"/>
      <c r="C56" s="42"/>
      <c r="D56" s="42"/>
      <c r="E56" s="89" t="s">
        <v>21</v>
      </c>
      <c r="F56" s="90"/>
      <c r="G56" s="90"/>
      <c r="H56" s="91"/>
      <c r="I56" s="46">
        <f>SUM(I51:I55)</f>
        <v>363571823</v>
      </c>
      <c r="J56" s="31"/>
      <c r="K56" s="68"/>
    </row>
    <row r="57" spans="1:11" ht="15" customHeight="1" thickBot="1" x14ac:dyDescent="0.3">
      <c r="A57" s="31"/>
      <c r="B57" s="3"/>
      <c r="C57" s="42"/>
      <c r="D57" s="42"/>
      <c r="E57" s="38"/>
      <c r="F57" s="39"/>
      <c r="G57" s="47"/>
      <c r="H57" s="40"/>
      <c r="I57" s="41"/>
      <c r="J57" s="31"/>
    </row>
    <row r="58" spans="1:11" ht="25.5" x14ac:dyDescent="0.3">
      <c r="B58" s="92" t="s">
        <v>36</v>
      </c>
      <c r="C58" s="93"/>
      <c r="D58" s="93"/>
      <c r="E58" s="94"/>
      <c r="F58" s="95" t="s">
        <v>37</v>
      </c>
      <c r="G58" s="95"/>
      <c r="H58" s="95"/>
      <c r="I58" s="48" t="s">
        <v>38</v>
      </c>
    </row>
    <row r="59" spans="1:11" s="35" customFormat="1" ht="62.25" customHeight="1" x14ac:dyDescent="0.3">
      <c r="B59" s="84" t="s">
        <v>39</v>
      </c>
      <c r="C59" s="85"/>
      <c r="D59" s="85"/>
      <c r="E59" s="86"/>
      <c r="F59" s="88" t="s">
        <v>40</v>
      </c>
      <c r="G59" s="88"/>
      <c r="H59" s="49" t="s">
        <v>41</v>
      </c>
      <c r="I59" s="70" t="s">
        <v>56</v>
      </c>
      <c r="K59" s="3"/>
    </row>
    <row r="60" spans="1:11" s="35" customFormat="1" ht="25.5" x14ac:dyDescent="0.3">
      <c r="B60" s="84" t="s">
        <v>42</v>
      </c>
      <c r="C60" s="85"/>
      <c r="D60" s="85"/>
      <c r="E60" s="86"/>
      <c r="F60" s="87" t="s">
        <v>43</v>
      </c>
      <c r="G60" s="87"/>
      <c r="H60" s="51" t="s">
        <v>44</v>
      </c>
      <c r="I60" s="70" t="s">
        <v>56</v>
      </c>
      <c r="K60" s="3"/>
    </row>
    <row r="61" spans="1:11" s="35" customFormat="1" ht="91.15" customHeight="1" x14ac:dyDescent="0.3">
      <c r="B61" s="84" t="s">
        <v>114</v>
      </c>
      <c r="C61" s="85"/>
      <c r="D61" s="85"/>
      <c r="E61" s="86"/>
      <c r="F61" s="88" t="s">
        <v>45</v>
      </c>
      <c r="G61" s="88"/>
      <c r="H61" s="49" t="s">
        <v>46</v>
      </c>
      <c r="I61" s="70" t="s">
        <v>56</v>
      </c>
      <c r="K61" s="3"/>
    </row>
    <row r="62" spans="1:11" ht="222.6" customHeight="1" x14ac:dyDescent="0.3">
      <c r="B62" s="84" t="s">
        <v>47</v>
      </c>
      <c r="C62" s="85"/>
      <c r="D62" s="85"/>
      <c r="E62" s="86"/>
      <c r="F62" s="88" t="s">
        <v>48</v>
      </c>
      <c r="G62" s="88"/>
      <c r="H62" s="49" t="s">
        <v>49</v>
      </c>
      <c r="I62" s="50">
        <f>SUM(I59:I61)</f>
        <v>0</v>
      </c>
      <c r="K62" s="52"/>
    </row>
    <row r="63" spans="1:11" ht="116.45" customHeight="1" thickBot="1" x14ac:dyDescent="0.35">
      <c r="B63" s="82" t="s">
        <v>50</v>
      </c>
      <c r="C63" s="83"/>
      <c r="D63" s="83"/>
      <c r="E63" s="83"/>
      <c r="F63" s="53"/>
      <c r="G63" s="77"/>
      <c r="H63" s="77"/>
      <c r="I63" s="78"/>
    </row>
  </sheetData>
  <sheetProtection algorithmName="SHA-512" hashValue="7MmWlPGqCIVwEYgDSClpcqrjoV4p3xeSMwxflQ7LwKEKJvv42MVs34KyFxp2afVemNq0fxS/wRe/5eTi8D/uoQ==" saltValue="F48h5cNoySG0FgxNPZyXFQ==" spinCount="100000" sheet="1" formatCells="0" formatColumns="0" formatRows="0"/>
  <mergeCells count="23">
    <mergeCell ref="E56:H56"/>
    <mergeCell ref="B3:I3"/>
    <mergeCell ref="B4:I4"/>
    <mergeCell ref="B5:I7"/>
    <mergeCell ref="D8:H8"/>
    <mergeCell ref="D9:H9"/>
    <mergeCell ref="B10:I10"/>
    <mergeCell ref="E51:H51"/>
    <mergeCell ref="E52:H52"/>
    <mergeCell ref="E53:H53"/>
    <mergeCell ref="E54:H54"/>
    <mergeCell ref="E55:H55"/>
    <mergeCell ref="B58:E58"/>
    <mergeCell ref="F58:H58"/>
    <mergeCell ref="B59:E59"/>
    <mergeCell ref="F59:G59"/>
    <mergeCell ref="B60:E60"/>
    <mergeCell ref="F60:G60"/>
    <mergeCell ref="B61:E61"/>
    <mergeCell ref="F61:G61"/>
    <mergeCell ref="B62:E62"/>
    <mergeCell ref="F62:G62"/>
    <mergeCell ref="B63:E63"/>
  </mergeCells>
  <printOptions horizontalCentered="1" verticalCentered="1"/>
  <pageMargins left="0" right="0" top="0.15748031496062992" bottom="0.15748031496062992" header="0.31496062992125984" footer="0.31496062992125984"/>
  <pageSetup scale="3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PROPUESTA ECONOMICA(Proponente)</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Camilo Andres Rubiano Segura</cp:lastModifiedBy>
  <dcterms:created xsi:type="dcterms:W3CDTF">2026-08-10T23:42:37Z</dcterms:created>
  <dcterms:modified xsi:type="dcterms:W3CDTF">2026-09-21T02:52:35Z</dcterms:modified>
</cp:coreProperties>
</file>