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oscar\Documents\2026\Chapinero\PROYECTOS\EMPREDIMIENTO\DOCUMENTOS\DOCUMENTOS PARA JURIDICA\AJUSTES DESPACHO\25082026\"/>
    </mc:Choice>
  </mc:AlternateContent>
  <xr:revisionPtr revIDLastSave="0" documentId="8_{E413FF34-9BB3-431D-9332-5ED2E29EF196}" xr6:coauthVersionLast="47" xr6:coauthVersionMax="47" xr10:uidLastSave="{00000000-0000-0000-0000-000000000000}"/>
  <bookViews>
    <workbookView xWindow="-110" yWindow="-110" windowWidth="19420" windowHeight="10300" tabRatio="500" activeTab="1"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TRATAMIENTO'!$B$2:$X$44</definedName>
    <definedName name="_xlnm.Print_Area" localSheetId="0">CONTEXTO!$B$2:$F$19</definedName>
    <definedName name="_xlnm.Print_Area" localSheetId="2">EVALUACION!$B$2:$L$55</definedName>
    <definedName name="_xlnm.Print_Area" localSheetId="3">'EVALUACION CON CONTROLES'!$B$2:$R$55</definedName>
    <definedName name="_xlnm.Print_Area" localSheetId="1">'IDENTIFICACION Y ANALISIS'!$B$2:$F$75</definedName>
    <definedName name="contratación">'IDENTIFICACION Y ANALISIS'!$B$45:$B$49</definedName>
    <definedName name="ejecución">'IDENTIFICACION Y ANALISIS'!$B$51:$B$75</definedName>
    <definedName name="OPCIONES">'ASIGNACION Y TRATAMIENTO'!$B$51:$B$53</definedName>
    <definedName name="planeación">'IDENTIFICACION Y ANALISIS'!$B$21:$B$31</definedName>
    <definedName name="selección">'IDENTIFICACION Y ANALISIS'!$B$33:$B$39</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L34" i="4" l="1"/>
  <c r="R29" i="5" s="1"/>
  <c r="K34" i="4"/>
  <c r="C34" i="4"/>
  <c r="B34" i="4"/>
  <c r="K33" i="4"/>
  <c r="L33" i="4" s="1"/>
  <c r="R28" i="5" s="1"/>
  <c r="C33" i="4"/>
  <c r="B33" i="4"/>
  <c r="L32" i="4"/>
  <c r="R27" i="5" s="1"/>
  <c r="K32" i="4"/>
  <c r="C32" i="4"/>
  <c r="B32" i="4"/>
  <c r="K31" i="4"/>
  <c r="L31" i="4" s="1"/>
  <c r="R26" i="5" s="1"/>
  <c r="C31" i="4"/>
  <c r="B31" i="4"/>
  <c r="L30" i="4"/>
  <c r="K30" i="4"/>
  <c r="C30" i="4"/>
  <c r="B30" i="4"/>
  <c r="K29" i="4"/>
  <c r="L29" i="4" s="1"/>
  <c r="R24" i="5" s="1"/>
  <c r="C29" i="4"/>
  <c r="B29" i="4"/>
  <c r="L28" i="4"/>
  <c r="K28" i="4"/>
  <c r="C28" i="4"/>
  <c r="B28" i="4"/>
  <c r="D23" i="5" s="1"/>
  <c r="K27" i="4"/>
  <c r="L27" i="4" s="1"/>
  <c r="R22" i="5" s="1"/>
  <c r="C27" i="4"/>
  <c r="B27" i="4"/>
  <c r="L26" i="4"/>
  <c r="R21" i="5" s="1"/>
  <c r="K26" i="4"/>
  <c r="C26" i="4"/>
  <c r="B26" i="4"/>
  <c r="K25" i="4"/>
  <c r="Q20" i="5" s="1"/>
  <c r="C25" i="4"/>
  <c r="B25" i="4"/>
  <c r="L24" i="4"/>
  <c r="K24" i="4"/>
  <c r="C24" i="4"/>
  <c r="B24" i="4"/>
  <c r="K23" i="4"/>
  <c r="Q18" i="5" s="1"/>
  <c r="C23" i="4"/>
  <c r="B23" i="4"/>
  <c r="L22" i="4"/>
  <c r="K22" i="4"/>
  <c r="C22" i="4"/>
  <c r="B22" i="4"/>
  <c r="K21" i="4"/>
  <c r="L21" i="4" s="1"/>
  <c r="R16" i="5" s="1"/>
  <c r="C21" i="4"/>
  <c r="B21" i="4"/>
  <c r="L20" i="4"/>
  <c r="K20" i="4"/>
  <c r="C20" i="4"/>
  <c r="B20" i="4"/>
  <c r="K19" i="4"/>
  <c r="L19" i="4" s="1"/>
  <c r="R14" i="5" s="1"/>
  <c r="C19" i="4"/>
  <c r="B19" i="4"/>
  <c r="L18" i="4"/>
  <c r="K18" i="4"/>
  <c r="C18" i="4"/>
  <c r="B18" i="4"/>
  <c r="K17" i="4"/>
  <c r="L17" i="4" s="1"/>
  <c r="R12" i="5" s="1"/>
  <c r="C17" i="4"/>
  <c r="B17" i="4"/>
  <c r="L16" i="4"/>
  <c r="K16" i="4"/>
  <c r="C16" i="4"/>
  <c r="B16" i="4"/>
  <c r="B6" i="4"/>
  <c r="L27" i="3"/>
  <c r="K29" i="5" s="1"/>
  <c r="K27" i="3"/>
  <c r="J29" i="5" s="1"/>
  <c r="K26" i="3"/>
  <c r="J28" i="5" s="1"/>
  <c r="K25" i="3"/>
  <c r="L25" i="3" s="1"/>
  <c r="K27" i="5" s="1"/>
  <c r="L24" i="3"/>
  <c r="K24" i="3"/>
  <c r="L23" i="3"/>
  <c r="K23" i="3"/>
  <c r="J25" i="5" s="1"/>
  <c r="K22" i="3"/>
  <c r="J24" i="5" s="1"/>
  <c r="K21" i="3"/>
  <c r="L21" i="3" s="1"/>
  <c r="K23" i="5" s="1"/>
  <c r="L20" i="3"/>
  <c r="K20" i="3"/>
  <c r="L19" i="3"/>
  <c r="K21" i="5" s="1"/>
  <c r="K19" i="3"/>
  <c r="K18" i="3"/>
  <c r="L18" i="3" s="1"/>
  <c r="K20" i="5" s="1"/>
  <c r="K17" i="3"/>
  <c r="L17" i="3" s="1"/>
  <c r="K19" i="5" s="1"/>
  <c r="L16" i="3"/>
  <c r="K16" i="3"/>
  <c r="L15" i="3"/>
  <c r="K15" i="3"/>
  <c r="K14" i="3"/>
  <c r="L14" i="3" s="1"/>
  <c r="K16" i="5" s="1"/>
  <c r="K13" i="3"/>
  <c r="L13" i="3" s="1"/>
  <c r="K15" i="5" s="1"/>
  <c r="L12" i="3"/>
  <c r="K12" i="3"/>
  <c r="L11" i="3"/>
  <c r="K11" i="3"/>
  <c r="K10" i="3"/>
  <c r="L10" i="3" s="1"/>
  <c r="K12" i="5" s="1"/>
  <c r="K9" i="3"/>
  <c r="L9" i="3" s="1"/>
  <c r="K11" i="5" s="1"/>
  <c r="X29" i="5"/>
  <c r="W29" i="5"/>
  <c r="V29" i="5"/>
  <c r="U29" i="5"/>
  <c r="T29" i="5"/>
  <c r="S29" i="5"/>
  <c r="Q29" i="5"/>
  <c r="P29" i="5"/>
  <c r="O29" i="5"/>
  <c r="N29" i="5"/>
  <c r="I29" i="5"/>
  <c r="H29" i="5"/>
  <c r="G29" i="5"/>
  <c r="D29" i="5"/>
  <c r="C29" i="5"/>
  <c r="F29" i="5" s="1"/>
  <c r="X28" i="5"/>
  <c r="W28" i="5"/>
  <c r="V28" i="5"/>
  <c r="U28" i="5"/>
  <c r="T28" i="5"/>
  <c r="S28" i="5"/>
  <c r="P28" i="5"/>
  <c r="O28" i="5"/>
  <c r="N28" i="5"/>
  <c r="I28" i="5"/>
  <c r="H28" i="5"/>
  <c r="G28" i="5"/>
  <c r="D28" i="5"/>
  <c r="C28" i="5"/>
  <c r="E28" i="5" s="1"/>
  <c r="X27" i="5"/>
  <c r="W27" i="5"/>
  <c r="V27" i="5"/>
  <c r="U27" i="5"/>
  <c r="T27" i="5"/>
  <c r="S27" i="5"/>
  <c r="Q27" i="5"/>
  <c r="P27" i="5"/>
  <c r="O27" i="5"/>
  <c r="N27" i="5"/>
  <c r="I27" i="5"/>
  <c r="H27" i="5"/>
  <c r="G27" i="5"/>
  <c r="D27" i="5"/>
  <c r="C27" i="5"/>
  <c r="F27" i="5" s="1"/>
  <c r="X26" i="5"/>
  <c r="W26" i="5"/>
  <c r="V26" i="5"/>
  <c r="U26" i="5"/>
  <c r="S26" i="5"/>
  <c r="Q26" i="5"/>
  <c r="P26" i="5"/>
  <c r="O26" i="5"/>
  <c r="N26" i="5"/>
  <c r="K26" i="5"/>
  <c r="J26" i="5"/>
  <c r="I26" i="5"/>
  <c r="H26" i="5"/>
  <c r="G26" i="5"/>
  <c r="D26" i="5"/>
  <c r="C26" i="5"/>
  <c r="F26" i="5" s="1"/>
  <c r="X25" i="5"/>
  <c r="W25" i="5"/>
  <c r="V25" i="5"/>
  <c r="U25" i="5"/>
  <c r="T25" i="5"/>
  <c r="S25" i="5"/>
  <c r="R25" i="5"/>
  <c r="Q25" i="5"/>
  <c r="P25" i="5"/>
  <c r="O25" i="5"/>
  <c r="N25" i="5"/>
  <c r="L25" i="5"/>
  <c r="K25" i="5"/>
  <c r="I25" i="5"/>
  <c r="H25" i="5"/>
  <c r="G25" i="5"/>
  <c r="D25" i="5"/>
  <c r="C25" i="5"/>
  <c r="F25" i="5" s="1"/>
  <c r="X24" i="5"/>
  <c r="W24" i="5"/>
  <c r="V24" i="5"/>
  <c r="U24" i="5"/>
  <c r="T24" i="5"/>
  <c r="S24" i="5"/>
  <c r="Q24" i="5"/>
  <c r="P24" i="5"/>
  <c r="O24" i="5"/>
  <c r="N24" i="5"/>
  <c r="L24" i="5"/>
  <c r="I24" i="5"/>
  <c r="H24" i="5"/>
  <c r="G24" i="5"/>
  <c r="E24" i="5"/>
  <c r="D24" i="5"/>
  <c r="C24" i="5"/>
  <c r="F24" i="5" s="1"/>
  <c r="X23" i="5"/>
  <c r="W23" i="5"/>
  <c r="V23" i="5"/>
  <c r="U23" i="5"/>
  <c r="T23" i="5"/>
  <c r="S23" i="5"/>
  <c r="R23" i="5"/>
  <c r="Q23" i="5"/>
  <c r="P23" i="5"/>
  <c r="O23" i="5"/>
  <c r="N23" i="5"/>
  <c r="L23" i="5"/>
  <c r="J23" i="5"/>
  <c r="I23" i="5"/>
  <c r="H23" i="5"/>
  <c r="G23" i="5"/>
  <c r="C23" i="5"/>
  <c r="F23" i="5" s="1"/>
  <c r="X22" i="5"/>
  <c r="W22" i="5"/>
  <c r="V22" i="5"/>
  <c r="U22" i="5"/>
  <c r="T22" i="5"/>
  <c r="S22" i="5"/>
  <c r="Q22" i="5"/>
  <c r="P22" i="5"/>
  <c r="O22" i="5"/>
  <c r="N22" i="5"/>
  <c r="L22" i="5"/>
  <c r="K22" i="5"/>
  <c r="J22" i="5"/>
  <c r="I22" i="5"/>
  <c r="H22" i="5"/>
  <c r="G22" i="5"/>
  <c r="D22" i="5"/>
  <c r="C22" i="5"/>
  <c r="F22" i="5" s="1"/>
  <c r="X21" i="5"/>
  <c r="W21" i="5"/>
  <c r="V21" i="5"/>
  <c r="U21" i="5"/>
  <c r="T21" i="5"/>
  <c r="S21" i="5"/>
  <c r="Q21" i="5"/>
  <c r="P21" i="5"/>
  <c r="O21" i="5"/>
  <c r="N21" i="5"/>
  <c r="L21" i="5"/>
  <c r="J21" i="5"/>
  <c r="I21" i="5"/>
  <c r="H21" i="5"/>
  <c r="G21" i="5"/>
  <c r="E21" i="5"/>
  <c r="D21" i="5"/>
  <c r="C21" i="5"/>
  <c r="F21" i="5" s="1"/>
  <c r="X20" i="5"/>
  <c r="W20" i="5"/>
  <c r="V20" i="5"/>
  <c r="U20" i="5"/>
  <c r="T20" i="5"/>
  <c r="S20" i="5"/>
  <c r="P20" i="5"/>
  <c r="O20" i="5"/>
  <c r="N20" i="5"/>
  <c r="L20" i="5"/>
  <c r="J20" i="5"/>
  <c r="I20" i="5"/>
  <c r="H20" i="5"/>
  <c r="G20" i="5"/>
  <c r="E20" i="5"/>
  <c r="D20" i="5"/>
  <c r="C20" i="5"/>
  <c r="F20" i="5" s="1"/>
  <c r="X19" i="5"/>
  <c r="W19" i="5"/>
  <c r="V19" i="5"/>
  <c r="U19" i="5"/>
  <c r="T19" i="5"/>
  <c r="S19" i="5"/>
  <c r="R19" i="5"/>
  <c r="Q19" i="5"/>
  <c r="P19" i="5"/>
  <c r="O19" i="5"/>
  <c r="N19" i="5"/>
  <c r="L19" i="5"/>
  <c r="J19" i="5"/>
  <c r="I19" i="5"/>
  <c r="H19" i="5"/>
  <c r="G19" i="5"/>
  <c r="F19" i="5"/>
  <c r="D19" i="5"/>
  <c r="C19" i="5"/>
  <c r="E19" i="5" s="1"/>
  <c r="X18" i="5"/>
  <c r="W18" i="5"/>
  <c r="V18" i="5"/>
  <c r="U18" i="5"/>
  <c r="T18" i="5"/>
  <c r="S18" i="5"/>
  <c r="P18" i="5"/>
  <c r="O18" i="5"/>
  <c r="N18" i="5"/>
  <c r="L18" i="5"/>
  <c r="K18" i="5"/>
  <c r="J18" i="5"/>
  <c r="I18" i="5"/>
  <c r="H18" i="5"/>
  <c r="G18" i="5"/>
  <c r="D18" i="5"/>
  <c r="C18" i="5"/>
  <c r="F18" i="5" s="1"/>
  <c r="X17" i="5"/>
  <c r="W17" i="5"/>
  <c r="V17" i="5"/>
  <c r="U17" i="5"/>
  <c r="T17" i="5"/>
  <c r="S17" i="5"/>
  <c r="R17" i="5"/>
  <c r="Q17" i="5"/>
  <c r="P17" i="5"/>
  <c r="O17" i="5"/>
  <c r="N17" i="5"/>
  <c r="L17" i="5"/>
  <c r="K17" i="5"/>
  <c r="J17" i="5"/>
  <c r="I17" i="5"/>
  <c r="H17" i="5"/>
  <c r="G17" i="5"/>
  <c r="D17" i="5"/>
  <c r="C17" i="5"/>
  <c r="F17" i="5" s="1"/>
  <c r="X16" i="5"/>
  <c r="W16" i="5"/>
  <c r="V16" i="5"/>
  <c r="U16" i="5"/>
  <c r="T16" i="5"/>
  <c r="S16" i="5"/>
  <c r="Q16" i="5"/>
  <c r="P16" i="5"/>
  <c r="O16" i="5"/>
  <c r="N16" i="5"/>
  <c r="L16" i="5"/>
  <c r="J16" i="5"/>
  <c r="I16" i="5"/>
  <c r="H16" i="5"/>
  <c r="G16" i="5"/>
  <c r="F16" i="5"/>
  <c r="E16" i="5"/>
  <c r="D16" i="5"/>
  <c r="C16" i="5"/>
  <c r="X15" i="5"/>
  <c r="W15" i="5"/>
  <c r="V15" i="5"/>
  <c r="U15" i="5"/>
  <c r="T15" i="5"/>
  <c r="S15" i="5"/>
  <c r="R15" i="5"/>
  <c r="Q15" i="5"/>
  <c r="P15" i="5"/>
  <c r="O15" i="5"/>
  <c r="N15" i="5"/>
  <c r="L15" i="5"/>
  <c r="J15" i="5"/>
  <c r="I15" i="5"/>
  <c r="H15" i="5"/>
  <c r="G15" i="5"/>
  <c r="D15" i="5"/>
  <c r="C15" i="5"/>
  <c r="F15" i="5" s="1"/>
  <c r="X14" i="5"/>
  <c r="W14" i="5"/>
  <c r="V14" i="5"/>
  <c r="U14" i="5"/>
  <c r="T14" i="5"/>
  <c r="S14" i="5"/>
  <c r="Q14" i="5"/>
  <c r="P14" i="5"/>
  <c r="O14" i="5"/>
  <c r="N14" i="5"/>
  <c r="L14" i="5"/>
  <c r="K14" i="5"/>
  <c r="J14" i="5"/>
  <c r="I14" i="5"/>
  <c r="H14" i="5"/>
  <c r="G14" i="5"/>
  <c r="C14" i="5"/>
  <c r="F14" i="5" s="1"/>
  <c r="X13" i="5"/>
  <c r="W13" i="5"/>
  <c r="V13" i="5"/>
  <c r="U13" i="5"/>
  <c r="T13" i="5"/>
  <c r="S13" i="5"/>
  <c r="R13" i="5"/>
  <c r="Q13" i="5"/>
  <c r="P13" i="5"/>
  <c r="O13" i="5"/>
  <c r="N13" i="5"/>
  <c r="L13" i="5"/>
  <c r="K13" i="5"/>
  <c r="J13" i="5"/>
  <c r="I13" i="5"/>
  <c r="H13" i="5"/>
  <c r="G13" i="5"/>
  <c r="C13" i="5"/>
  <c r="F13" i="5" s="1"/>
  <c r="X12" i="5"/>
  <c r="W12" i="5"/>
  <c r="V12" i="5"/>
  <c r="U12" i="5"/>
  <c r="T12" i="5"/>
  <c r="S12" i="5"/>
  <c r="Q12" i="5"/>
  <c r="P12" i="5"/>
  <c r="O12" i="5"/>
  <c r="N12" i="5"/>
  <c r="L12" i="5"/>
  <c r="J12" i="5"/>
  <c r="I12" i="5"/>
  <c r="H12" i="5"/>
  <c r="G12" i="5"/>
  <c r="F12" i="5"/>
  <c r="E12" i="5"/>
  <c r="C12" i="5"/>
  <c r="X11" i="5"/>
  <c r="W11" i="5"/>
  <c r="V11" i="5"/>
  <c r="U11" i="5"/>
  <c r="T11" i="5"/>
  <c r="S11" i="5"/>
  <c r="R11" i="5"/>
  <c r="Q11" i="5"/>
  <c r="P11" i="5"/>
  <c r="O11" i="5"/>
  <c r="N11" i="5"/>
  <c r="L11" i="5"/>
  <c r="J11" i="5"/>
  <c r="I11" i="5"/>
  <c r="H11" i="5"/>
  <c r="G11" i="5"/>
  <c r="F11" i="5"/>
  <c r="E11" i="5"/>
  <c r="C11" i="5"/>
  <c r="B6" i="5"/>
  <c r="E13" i="5" l="1"/>
  <c r="E18" i="5"/>
  <c r="E26" i="5"/>
  <c r="J27" i="5"/>
  <c r="F28" i="5"/>
  <c r="L22" i="3"/>
  <c r="K24" i="5" s="1"/>
  <c r="L26" i="3"/>
  <c r="K28" i="5" s="1"/>
  <c r="Q28" i="5"/>
  <c r="E25" i="5"/>
  <c r="E27" i="5"/>
  <c r="E29" i="5"/>
  <c r="L23" i="4"/>
  <c r="R18" i="5" s="1"/>
  <c r="L25" i="4"/>
  <c r="R20" i="5" s="1"/>
  <c r="E17" i="5"/>
  <c r="E22" i="5"/>
  <c r="E15" i="5"/>
  <c r="E23" i="5"/>
  <c r="E14" i="5"/>
</calcChain>
</file>

<file path=xl/sharedStrings.xml><?xml version="1.0" encoding="utf-8"?>
<sst xmlns="http://schemas.openxmlformats.org/spreadsheetml/2006/main" count="638" uniqueCount="254">
  <si>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</si>
  <si>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</si>
  <si>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</si>
  <si>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</si>
  <si>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Objeto del Proceso de Contratación: “PRESTAR SERVICIOS PARA IMPLEMENTAR ESTRATEGIAS DE FORTALECIMIENTO Y DESARROLLO EMPRESARIAL, DIRIGIDAS A LAS MICRO, PEQUEÑAS Y MEDIANAS EMPRESAS (MIPYMES), EMPRENDI-MIENTOS Y ACTORES DE LA ECONOMÍA POPULAR Y/O INFORMAL Y DEL SECTOR TURÍSTICO DE LA LOCALIDAD DE CHAPINERO</t>
  </si>
  <si>
    <t xml:space="preserve">Partícipes del Proceso de Contratación: Agentes externos (Organismos de control, veedurías ciudadanas), agentes internos (supervisores, funcionarios y demás usuarios). </t>
  </si>
  <si>
    <t>Ciudadanía que se beneficia del Proceso de Contratación: Agentes internos (funcionarios, pasantes) y externos (contratistas, visitantes y usuarios externos en general)</t>
  </si>
  <si>
    <t>Capacidad de la Entidad Estatal entendida como la disponibilidad de recursos y conocimientos para el Proceso de Contratación: La Entidad cuenta con la disponibilidad de recursos humanos, técnicos, administrativos y presupuestales necesarios para adelantar el presente proceso de contratación cuyo objeto es "PRESTAR SERVICIOS PARA IMPLEMENTAR ESTRATEGIAS DE FORTALECIMIENTO Y DESARROLLO EMPRESARIAL, DIRIGIDAS A LAS MICRO, PEQUEÑAS Y MEDIANAS EMPRESAS (MIPYMES), EMPRENDI-MIENTOS Y ACTORES DE LA ECONOMÍA POPULAR Y/O INFORMAL Y DEL SECTOR TURÍSTICO DE LA LOCALIDAD DE CHAPINERO". La capacidad institucional se evidencia en la participación de las áreas usuarias que identifican y consolidan los requerimientos de papelería e insumos de oficina durante la etapa de planeación; el área encargada de la gestión contractual, responsable de adelantar el proceso de selección y contratación; el comité evaluador, encargado de verificar el cumplimiento de los requisitos establecidos en la invitación pública; y el supervisor del contrato, quien realizará el seguimiento técnico, administrativo, financiero y jurídico a la ejecución contractual, verificando la entrega oportuna y el cumplimiento de las especificaciones técnicas de los bienes adquiridos.</t>
  </si>
  <si>
    <t>Suficiencia del presupuesto oficial del Proceso de Contratación: De acuerdo al Plan Anual de Adquisiciones se deben estimar los recursos necesarios para el desarrollo del proceso de la contratación, el cual tendrá el soporte presupuestal suficiente para su desarrollo.</t>
  </si>
  <si>
    <t>Condiciones geográficas y de acceso del lugar en el cual se debe cumplir el objeto del Proceso de Contratación: La prestación del servicio se realizará  en la Localidad de Chapinero.</t>
  </si>
  <si>
    <t>Entorno socio ambiental: Si aplican</t>
  </si>
  <si>
    <t>Condiciones políticas: Si aplican</t>
  </si>
  <si>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</si>
  <si>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</si>
  <si>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</si>
  <si>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</si>
  <si>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</si>
  <si>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</si>
  <si>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RIESGO ESPECÍFICO: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</si>
  <si>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</si>
  <si>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</si>
  <si>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</si>
  <si>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</si>
  <si>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</si>
  <si>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</si>
  <si>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</si>
  <si>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Errores en la formulación o los documentos del proceso por equivocación, falta de exactitud o imprecisión de la información</t>
  </si>
  <si>
    <t>General</t>
  </si>
  <si>
    <t>Interno</t>
  </si>
  <si>
    <t>Operacionales</t>
  </si>
  <si>
    <t>Declaratoria de Desierta del Proceso de Contratación, por la No  Presentación de  propuestas, debido a errores Involuntarios que  hayan quedado en los  Estudios Previos, Pliegos de Condiciones, Estudio de Sector y en general a cualquier documento que forme parte integral del mismo</t>
  </si>
  <si>
    <t>Inadecuada escogencia de la modalidad de contratación</t>
  </si>
  <si>
    <t xml:space="preserve">Requisitos habilitantes inapropiados para el proceso de selección </t>
  </si>
  <si>
    <t>Especifico</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</si>
  <si>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</si>
  <si>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</si>
  <si>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</si>
  <si>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</si>
  <si>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</si>
  <si>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</si>
  <si>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</si>
  <si>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</si>
  <si>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</si>
  <si>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</si>
  <si>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</si>
  <si>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</si>
  <si>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</si>
  <si>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</si>
  <si>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</si>
  <si>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</si>
  <si>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Confabulación de los proponentes (Colusión)</t>
  </si>
  <si>
    <t>Externo</t>
  </si>
  <si>
    <t>Selección de ofertas con precios  artificialmente bajos.</t>
  </si>
  <si>
    <t>CONTRATACIÓN</t>
  </si>
  <si>
    <t>Riesgo que no se presenten las garantías requeridas con los documentos del proceso de contratación o que su presentación sea tardía</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</si>
  <si>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</si>
  <si>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</si>
  <si>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</si>
  <si>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</si>
  <si>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</si>
  <si>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</si>
  <si>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</si>
  <si>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</si>
  <si>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</si>
  <si>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</si>
  <si>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</si>
  <si>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</si>
  <si>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</si>
  <si>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</si>
  <si>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Estatal</t>
  </si>
  <si>
    <t>Incumplimiento por parte del beneficiario de los compromisos, condiciones de permanencia y destinación de los bienes recibidos en el marco del componente de incentivo/capitalización, así como desviación o no correspondencia entre los bienes efectivamente entregados y los aprobados en el respectivo Plan de Inversión.</t>
  </si>
  <si>
    <t>Incumplimiento del valor neto mínimo de capitalización que debe garantizarse a cada beneficiario y/o beneficiarios que no culminan satisfactoriamente la formación exigida como requisito para acceder al incentivo, afectando el cumplimiento de la meta de ciento cuatro (104) unidades productivas beneficiadas.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</si>
  <si>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</si>
  <si>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</si>
  <si>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</si>
  <si>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</si>
  <si>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</si>
  <si>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</si>
  <si>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</si>
  <si>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</si>
  <si>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Demora en la entrega del producto</t>
  </si>
  <si>
    <t>Calidad  del producto</t>
  </si>
  <si>
    <t>Calidad del Servicio</t>
  </si>
  <si>
    <t>Técnologicos</t>
  </si>
  <si>
    <t xml:space="preserve"> técnologica</t>
  </si>
  <si>
    <t>Falta de trazabilidad presupuestal y de ejecución de recursos entre los dos proyectos de inversión (2475 y 2500) financiados a través del contrato, que dificulte identificar el gasto, los productos y los beneficiarios asociados a cada proyecto.</t>
  </si>
  <si>
    <t>Eventos naturales tales como lluvias, inundaciones y sequias entre otros</t>
  </si>
  <si>
    <t>De la naturaleza</t>
  </si>
  <si>
    <t>Incumplimiento derivado del trámite de los permisos con autoridades ambientales, la obtención de los mismos, paz y salvos</t>
  </si>
  <si>
    <t>Ambientales</t>
  </si>
  <si>
    <t>OBJETO: “PRESTAR SERVICIOS PARA IMPLEMENTAR ESTRATEGIAS DE FORTALECIMIENTO Y DESARROLLO EMPRESARIAL, DIRIGIDAS A LAS MICRO, PEQUEÑAS Y MEDIANAS EMPRESAS (MIPYMES), EMPRENDI-MIENTOS Y ACTORES DE LA ECONOMÍA POPULAR Y/O INFORMAL Y DEL SECTOR TURÍSTICO DE LA LOCALIDAD DE CHAPINERO</t>
  </si>
  <si>
    <t>CALIFICACIÓN</t>
  </si>
  <si>
    <t>Cualitativa</t>
  </si>
  <si>
    <t>ETAPA</t>
  </si>
  <si>
    <t>Descripción (Que puede pasar y, cómo puede ocurrir)</t>
  </si>
  <si>
    <t>Consecuencias de la ocurrencia del evento</t>
  </si>
  <si>
    <t>Probabilidad de Ocurrencia</t>
  </si>
  <si>
    <t>Impacto</t>
  </si>
  <si>
    <t>Calificación Total</t>
  </si>
  <si>
    <t>Prioridad</t>
  </si>
  <si>
    <t>Errores en la formulación o los documentos del proceso por equivocacion, falta de exactitud o impresición de la información</t>
  </si>
  <si>
    <t>Posible incumplimiento del contrato, necesidad de modificar alcance, actividades o presupuesto.</t>
  </si>
  <si>
    <t>Limitación de la pluralidad de oferentes, declaratoria de desierto del proceso, retraso en el cumplimiento de las metas del proyecto, necesidad de adelantar un nuevo proceso de selección y posible afectación de la ejecución de los recursos asignados a la vigencia.</t>
  </si>
  <si>
    <t>Posible sobreestimación o subestimación del presupuesto oficial debido a variaciones no representativas en el estudio de mercado, generando afectación a la selección objetiva, la eficiencia del gasto público y la adecuada ejecución contractual.</t>
  </si>
  <si>
    <t>Restricción indebida a la pluralidad de oferentes por requisitos mal definidos o desproporcionados.</t>
  </si>
  <si>
    <t>Retrasos en el cronograma por necesidad de aclaraciones, subsanaciones o reclamaciones.</t>
  </si>
  <si>
    <t>Necesidad de declarar desierto o repetir el proceso; retrasos e impacto en la calidad de la contratación..</t>
  </si>
  <si>
    <t>Posibilidad de reclamaciones, pérdida de transparencia, y afectación de la confianza del proceso.</t>
  </si>
  <si>
    <t>Imposibilidad de dar continuidad a la necesidad; riesgo de pérdida de oportunidad para la ejecución del proyecto.</t>
  </si>
  <si>
    <t>Demora en el inicio del contrato y en la ejecución de actividades; impacto en el cumplimiento de metas.</t>
  </si>
  <si>
    <t>Riesgo de afectación patrimonial para la entidad debido a la inexistencia, constitución tardía o aceptación de garantías que no cumplen las condiciones contractuales exigidas, limitando la posibilidad de hacer efectivas las coberturas ante incumplimientos del contratista.</t>
  </si>
  <si>
    <t>Incremento de los costos de ejecución y afectación de la planeación financiera del contratista.</t>
  </si>
  <si>
    <t>Afectación operativa, técnica y económica del contrato derivado del incumplimiento de compromisos entre el contratista y sus proveedores o subcontratistas, ocasionando posibles retrasos, desabastecimiento, incumplimiento de obligaciones y afectación en la calidad de los bienes o servicios contratados.</t>
  </si>
  <si>
    <t>Incumplimiento de las obligaciones contractuales, afectación de la calidad de las actividades desarrolladas, insatisfacción de los beneficiarios y posible afectación en el cumplimiento de las metas del proyecto</t>
  </si>
  <si>
    <t>Retrasos en el cumplimiento de metas; incumplimiento de indicadores y cronograma.</t>
  </si>
  <si>
    <t>Suspensión, aplazamiento o reprogramación de actividades presenciales, retrasos en la entrega de bienes e insumos a los beneficiarios y afectación temporal del cronograma de ejecución del contrato.</t>
  </si>
  <si>
    <t>Pérdida o uso indebido de los recursos públicos invertidos en el incentivo, incumplimiento de la finalidad de fortalecimiento empresarial del componente, afectación de las metas del proyecto y dificultad para exigir la restitución o reposición de los bienes entregados.</t>
  </si>
  <si>
    <t>Beneficiarios que reciben bienes por un valor inferior al valor neto mínimo establecido, o pérdida del derecho al incentivo por no completar los módulos de formación exigidos, generando incumplimiento de los indicadores y metas del proyecto.</t>
  </si>
  <si>
    <t>Dificultad para el seguimiento presupuestal, financiero y de productos por proyecto de inversión, incumplimiento de los reportes exigidos ante los entes de control y de planeación, y riesgo de ejecución de recursos de un proyecto en actividades o beneficiarios de otro.</t>
  </si>
  <si>
    <t>Probabilidad</t>
  </si>
  <si>
    <t>Catagoría</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</si>
  <si>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</si>
  <si>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</si>
  <si>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</si>
  <si>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</si>
  <si>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</si>
  <si>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</si>
  <si>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</si>
  <si>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</si>
  <si>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</si>
  <si>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</si>
  <si>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</si>
  <si>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</si>
  <si>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</si>
  <si>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</si>
  <si>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</si>
  <si>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</si>
  <si>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</si>
  <si>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</si>
  <si>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</si>
  <si>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</si>
  <si>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</si>
  <si>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</si>
  <si>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</si>
  <si>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</si>
  <si>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</si>
  <si>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Catagoría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</si>
  <si>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</si>
  <si>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</si>
  <si>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</si>
  <si>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</si>
  <si>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</si>
  <si>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</si>
  <si>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</si>
  <si>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</si>
  <si>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</si>
  <si>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</si>
  <si>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</si>
  <si>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</si>
  <si>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</si>
  <si>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</si>
  <si>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</si>
  <si>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</si>
  <si>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</si>
  <si>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</si>
  <si>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detallada por parte del equipo técnico y jurídico del Fondo de Desarrollo Local de Chapinero, con validación previa por el comité de contratación antes de la publicación en SECOP II.</t>
  </si>
  <si>
    <t>NO</t>
  </si>
  <si>
    <t>FDLCH</t>
  </si>
  <si>
    <t>Durante la etapa precontractual</t>
  </si>
  <si>
    <t>Fecha en la que finaliza la etapa precontractual</t>
  </si>
  <si>
    <t>Revisión técnica, jurídica, financiera de los documentos contractuales con retroalimentación comunitaria</t>
  </si>
  <si>
    <t>Etapa precontractual</t>
  </si>
  <si>
    <t>Realizar revisión integral de los documentos del proceso por parte de los componentes técnico, jurídico, financiero y contractual antes de su publicación; efectuar validaciones de consistencia entre los diferentes documentos; atender oportunamente observaciones de los interesados; y realizar las aclaraciones o ajustes mediante adendas cuando resulte procedente.</t>
  </si>
  <si>
    <t>Muestreos aleatorios de calidad</t>
  </si>
  <si>
    <t>Realizar estudio de mercado con análisis comparativo de cotizaciones, validación financiera de los valores obtenidos y revisión de posibles desviaciones o valores atípicos, garantizando que el presupuesto oficial se ajuste a las condiciones reales del mercado.</t>
  </si>
  <si>
    <t>SI</t>
  </si>
  <si>
    <t>Durante formulación</t>
  </si>
  <si>
    <t xml:space="preserve">Durante la etapa precontractual </t>
  </si>
  <si>
    <t>Seguimiento por comité técnico y revisión del mercado</t>
  </si>
  <si>
    <t>Mensual.</t>
  </si>
  <si>
    <t>Diseño de requisitos habilitantes proporcionales y justificados, con base en estudios previos, análisis de riesgos y estudio de sector.</t>
  </si>
  <si>
    <t>Revisión del Decreto 1082 de 2015 y Ley 1150 de 2007</t>
  </si>
  <si>
    <t>Realizar la verificación integral de las ofertas y de los requisitos habilitantes conforme a las condiciones establecidas en los documentos del proceso, mediante revisión por parte del comité evaluador y aplicación de los criterios definidos para la evaluación, dejando constancia de los resultados y de las verificaciones efectuadas.</t>
  </si>
  <si>
    <t>Durante evaluación</t>
  </si>
  <si>
    <t>Verificación cruzada en comité técnico</t>
  </si>
  <si>
    <t>Seguimiento continuo desde publicación hasta adjudicación y firma; plan de contingencia para segunda oferta elegible en caso de no aceptación.</t>
  </si>
  <si>
    <t>Análisis de comportamiento en SECOP y reporte al comité</t>
  </si>
  <si>
    <t>Realizar seguimiento continuo al cronograma del proceso y a las publicaciones efectuadas en SECOP II por parte de las áreas responsables de la estructuración, el comité evaluador y demás actores que intervengan en el proceso, verificando oportunamente los plazos establecidos para la recepción, análisis y respuesta de las observaciones.</t>
  </si>
  <si>
    <t>Durante publicación</t>
  </si>
  <si>
    <t>Antes del cierre</t>
  </si>
  <si>
    <t>Seguimiento del cronograma de observaciones</t>
  </si>
  <si>
    <t>Durante etapa de observaciones</t>
  </si>
  <si>
    <t>Exigir al proponente la constitución y presentación de la garantía de seriedad de la oferta, cuando sea exigible, en los términos y condiciones establecidos en los documentos del proceso, verificando su vigencia, suficiencia y cumplimiento de los requisitos previstos.</t>
  </si>
  <si>
    <t>Tras adjudicación</t>
  </si>
  <si>
    <t>Previo a la ejecución</t>
  </si>
  <si>
    <t>Comité técnico y supervisión jurídica</t>
  </si>
  <si>
    <t>Valoración jurídica anticipada de los riesgos, socialización de resultados del proceso y publicación clara de evaluaciones para mitigar reclamaciones.</t>
  </si>
  <si>
    <t>Durante adjudicación</t>
  </si>
  <si>
    <t>Antes de firma</t>
  </si>
  <si>
    <t>Decisiones del Comité Técnico del proyecto</t>
  </si>
  <si>
    <t>Verificación jurídica y contractual previa de las garantías presentadas por el contratista, validando su vigencia, suficiencia, amparos, valores asegurados y cumplimiento de las condiciones establecidas en el contrato antes de la suscripción del acta de inicio.</t>
  </si>
  <si>
    <t>Durante etapa precontractual</t>
  </si>
  <si>
    <t>Previo a la firma</t>
  </si>
  <si>
    <t>Control del comité técnico y asesoría jurídica</t>
  </si>
  <si>
    <t>Etapa contractual</t>
  </si>
  <si>
    <t>Planeación adecuada de compras, gestión de proveedores y administración eficiente de los recursos asignados al contrato.</t>
  </si>
  <si>
    <t>FDLCH / Jurídica</t>
  </si>
  <si>
    <t>Inicio de ejecución</t>
  </si>
  <si>
    <t>Durante ejecución</t>
  </si>
  <si>
    <t>Seguimiento técnico y presupuestal por parte del supervisor del contrato</t>
  </si>
  <si>
    <t>Seguimiento normativo por parte del supervisor y ajustes presupuestales si hay lugar, previa validación jurídica.</t>
  </si>
  <si>
    <t>Análisis normativo y presupuestal del supervisor del contrato</t>
  </si>
  <si>
    <t>Implementar seguimiento técnico y administrativo a la ejecución contractual, exigiendo al contratista garantizar la adecuada gestión de sus proveedores y subcontratistas, así como la disponibilidad oportuna de los bienes y servicios necesarios para el cumplimiento del contrato.</t>
  </si>
  <si>
    <t>Contratista</t>
  </si>
  <si>
    <t>Desde ejecución</t>
  </si>
  <si>
    <t>Supervisión técnica contractual del supervisor del contrato</t>
  </si>
  <si>
    <t>Supervisión permanente, seguimiento a indicadores de gestión y verificación del cumplimiento de las obligaciones contractuales.</t>
  </si>
  <si>
    <t>Durante entrega</t>
  </si>
  <si>
    <t>Evaluación técnica y actas de conformidad emitidas por el supervisor del contrato</t>
  </si>
  <si>
    <t>Control de entregas por cronograma, seguimiento desde el acta de inicio y plan de acción con supervisión y apoyo financiero si aplica.</t>
  </si>
  <si>
    <t>Desde acta de inicio</t>
  </si>
  <si>
    <t>Hasta entrega final</t>
  </si>
  <si>
    <t>Revisión de avances y programación de entregas por parte del supervisor del contrato</t>
  </si>
  <si>
    <t>Mensual</t>
  </si>
  <si>
    <t>Programación flexible de actividades, implementación de planes de contingencia, reprogramación oportuna de jornadas afectadas, seguimiento permanente a las condiciones climáticas y adopción de modalidades alternativas de ejecución cuando sea viable.</t>
  </si>
  <si>
    <t>Hasta la liquidación del contrato</t>
  </si>
  <si>
    <t>Seguimiento periódico al cronograma de entregas, verificación de reportes logísticos del contratista, revisión de contingencias asociadas a eventos climáticos y control del cumplimiento de las fechas de suministro establecidas en el contrato.</t>
  </si>
  <si>
    <t>Suscripción de acta de entrega y recibo a satisfacción, verificación técnica previa de la pertinencia y coherencia de los bienes solicitados frente al Plan de Inversión aprobado, supervisión posterior a la entrega mediante visitas de seguimiento o soportes fotográficos que acrediten el uso y destinación de los bienes, y exigencia contractual de reposición o compensación en caso de uso indebido o no correspondencia de los bienes entregados.</t>
  </si>
  <si>
    <t>Desde la entrega de los bienes</t>
  </si>
  <si>
    <t>Verificación de actas de entrega y visitas de supervisión a las unidades productivas beneficiarias</t>
  </si>
  <si>
    <t>Verificación previa por parte de la supervisión del cumplimiento de asistencia y aprobación de los módulos de formación como requisito habilitante para el acceso al incentivo; control de facturas, cotizaciones y relación consolidada de bienes adquiridos frente al valor neto mínimo por beneficiario ($2.023.200) establecido en el Anexo Técnico; y seguimiento a la lista de beneficiarios elegibles antes de la entrega de capitalización.</t>
  </si>
  <si>
    <t>Durante la formación y previo a la entrega de capitalización</t>
  </si>
  <si>
    <t>Hasta la entrega final de los incentivos</t>
  </si>
  <si>
    <t>Revisión de listas de asistencia, actas de entrega y soportes de compra por parte del supervisor del contrato</t>
  </si>
  <si>
    <t>Identificación diferenciada por proyecto de inversión (2475 y 2500) en los formatos de planeación, seguimiento, actas de entrega y reportes de ejecución; supervisión de la correspondencia entre cada iniciativa, beneficiario y proyecto de inversión; y consolidación de una base de datos que discrimine la ejecución física y presupuestal por proyecto.</t>
  </si>
  <si>
    <t>FDLCH / Contratista</t>
  </si>
  <si>
    <t>Desde el inicio de la ejecución</t>
  </si>
  <si>
    <t>Revisión de reportes de ejecución física y presupuestal discriminados por proyecto de inversión</t>
  </si>
  <si>
    <t>Impacto del Riesgo</t>
  </si>
  <si>
    <t>Esta matriz es un documento anexo del Estudio Previo</t>
  </si>
  <si>
    <t>No</t>
  </si>
  <si>
    <t>Etapa</t>
  </si>
  <si>
    <t>Clase</t>
  </si>
  <si>
    <t>Fuente</t>
  </si>
  <si>
    <t>Calificación total</t>
  </si>
  <si>
    <t>¿A quien se le asigna?</t>
  </si>
  <si>
    <t>%</t>
  </si>
  <si>
    <t>¿Cómo se realiza el monitoreo</t>
  </si>
  <si>
    <t>50/50</t>
  </si>
  <si>
    <t>FDLCH/ contratista</t>
  </si>
  <si>
    <t xml:space="preserve">Catagoría </t>
  </si>
  <si>
    <t>CONTRATISTA</t>
  </si>
  <si>
    <t>SDG</t>
  </si>
  <si>
    <t>CONTRATISTA Y SDG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</si>
</sst>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charset val="1"/>
    </font>
    <font>
      <sz val="12"/>
      <name val="Arial"/>
      <family val="2"/>
      <charset val="1"/>
    </font>
    <font>
      <b/>
      <sz val="20"/>
      <name val="Garamond"/>
      <family val="1"/>
      <charset val="1"/>
    </font>
    <font>
      <sz val="12"/>
      <name val="Garamond"/>
      <family val="1"/>
      <charset val="1"/>
    </font>
    <font>
      <b/>
      <sz val="12"/>
      <name val="Arial"/>
      <family val="2"/>
      <charset val="1"/>
    </font>
    <font>
      <b/>
      <sz val="12"/>
      <name val="Garamond"/>
      <family val="1"/>
      <charset val="1"/>
    </font>
    <font>
      <b/>
      <u/>
      <sz val="12"/>
      <name val="Garamond"/>
      <family val="1"/>
      <charset val="1"/>
    </font>
    <font>
      <sz val="10"/>
      <name val="Arial"/>
      <family val="2"/>
      <charset val="1"/>
    </font>
    <font>
      <sz val="11"/>
      <name val="Arial Narrow"/>
      <family val="2"/>
      <charset val="1"/>
    </font>
    <font>
      <b/>
      <sz val="10"/>
      <name val="Garamond"/>
      <family val="1"/>
      <charset val="1"/>
    </font>
    <font>
      <b/>
      <sz val="12"/>
      <color rgb="FFFF0000"/>
      <name val="Garamond"/>
      <family val="1"/>
      <charset val="1"/>
    </font>
    <font>
      <sz val="11"/>
      <name val="Garamond"/>
      <family val="1"/>
      <charset val="1"/>
    </font>
    <font>
      <sz val="10"/>
      <name val="Garamond"/>
      <family val="1"/>
      <charset val="1"/>
    </font>
    <font>
      <sz val="10"/>
      <name val="Arial Narrow"/>
      <family val="2"/>
      <charset val="1"/>
    </font>
    <font>
      <b/>
      <sz val="18"/>
      <name val="Garamond"/>
      <family val="1"/>
      <charset val="1"/>
    </font>
    <font>
      <b/>
      <sz val="10"/>
      <name val="Arial"/>
      <family val="2"/>
      <charset val="1"/>
    </font>
    <font>
      <b/>
      <sz val="12"/>
      <color rgb="FFFFFFFF"/>
      <name val="Garamond"/>
      <family val="1"/>
      <charset val="1"/>
    </font>
    <font>
      <b/>
      <sz val="10"/>
      <color rgb="FFFFFFFF"/>
      <name val="Garamond"/>
      <family val="1"/>
      <charset val="1"/>
    </font>
    <font>
      <b/>
      <sz val="10"/>
      <color rgb="FFFFFFFF"/>
      <name val="Arial"/>
      <family val="2"/>
      <charset val="1"/>
    </font>
    <font>
      <sz val="9"/>
      <name val="Garamond"/>
      <family val="1"/>
      <charset val="1"/>
    </font>
    <font>
      <sz val="9"/>
      <name val="Arial Narrow"/>
      <family val="2"/>
      <charset val="1"/>
    </font>
    <font>
      <sz val="11"/>
      <name val="Arial"/>
      <family val="2"/>
      <charset val="1"/>
    </font>
    <font>
      <b/>
      <sz val="11"/>
      <name val="Arial"/>
      <family val="2"/>
      <charset val="1"/>
    </font>
    <font>
      <b/>
      <sz val="11"/>
      <color rgb="FFFFFFFF"/>
      <name val="Arial"/>
      <family val="2"/>
      <charset val="1"/>
    </font>
  </fonts>
  <fills count="10">
    <fill>
      <patternFill patternType="none"/>
    </fill>
    <fill>
      <patternFill patternType="gray125"/>
    </fill>
    <fill>
      <patternFill patternType="solid">
        <fgColor rgb="FFFFFFFF"/>
        <bgColor rgb="FFFFFFCC"/>
      </patternFill>
    </fill>
    <fill>
      <patternFill patternType="solid">
        <fgColor rgb="FF900000"/>
        <bgColor rgb="FF9C0006"/>
      </patternFill>
    </fill>
    <fill>
      <patternFill patternType="solid">
        <fgColor theme="0" tint="-0.14999847407452621"/>
        <bgColor rgb="FFC0C0C0"/>
      </patternFill>
    </fill>
    <fill>
      <patternFill patternType="solid">
        <fgColor rgb="FFC0C0C0"/>
        <bgColor rgb="FFD9D9D9"/>
      </patternFill>
    </fill>
    <fill>
      <patternFill patternType="solid">
        <fgColor rgb="FF92D050"/>
        <bgColor rgb="FFC0C0C0"/>
      </patternFill>
    </fill>
    <fill>
      <patternFill patternType="solid">
        <fgColor rgb="FFFFFF00"/>
        <bgColor rgb="FFFFC000"/>
      </patternFill>
    </fill>
    <fill>
      <patternFill patternType="solid">
        <fgColor rgb="FFFFC000"/>
        <bgColor rgb="FFF3BA2D"/>
      </patternFill>
    </fill>
    <fill>
      <patternFill patternType="solid">
        <fgColor rgb="FFFF0000"/>
        <bgColor rgb="FF9C0006"/>
      </patternFill>
    </fill>
  </fills>
  <borders count="68">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hair">
        <color auto="1"/>
      </bottom>
      <diagonal/>
    </border>
    <border>
      <left/>
      <right style="thin">
        <color auto="1"/>
      </right>
      <top style="thin">
        <color auto="1"/>
      </top>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right style="medium">
        <color auto="1"/>
      </right>
      <top style="thin">
        <color auto="1"/>
      </top>
      <bottom style="thin">
        <color auto="1"/>
      </bottom>
      <diagonal/>
    </border>
    <border>
      <left style="medium">
        <color auto="1"/>
      </left>
      <right/>
      <top style="medium">
        <color auto="1"/>
      </top>
      <bottom style="hair">
        <color auto="1"/>
      </bottom>
      <diagonal/>
    </border>
    <border>
      <left style="medium">
        <color auto="1"/>
      </left>
      <right style="thin">
        <color auto="1"/>
      </right>
      <top style="medium">
        <color auto="1"/>
      </top>
      <bottom style="hair">
        <color auto="1"/>
      </bottom>
      <diagonal/>
    </border>
    <border>
      <left style="thin">
        <color auto="1"/>
      </left>
      <right style="thin">
        <color auto="1"/>
      </right>
      <top style="medium">
        <color auto="1"/>
      </top>
      <bottom style="hair">
        <color auto="1"/>
      </bottom>
      <diagonal/>
    </border>
    <border>
      <left/>
      <right style="medium">
        <color auto="1"/>
      </right>
      <top style="medium">
        <color auto="1"/>
      </top>
      <bottom style="hair">
        <color auto="1"/>
      </bottom>
      <diagonal/>
    </border>
    <border>
      <left style="thin">
        <color auto="1"/>
      </left>
      <right/>
      <top style="hair">
        <color auto="1"/>
      </top>
      <bottom style="hair">
        <color auto="1"/>
      </bottom>
      <diagonal/>
    </border>
    <border>
      <left style="medium">
        <color auto="1"/>
      </left>
      <right style="thin">
        <color auto="1"/>
      </right>
      <top style="thin">
        <color auto="1"/>
      </top>
      <bottom style="hair">
        <color auto="1"/>
      </bottom>
      <diagonal/>
    </border>
    <border>
      <left style="medium">
        <color auto="1"/>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medium">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top/>
      <bottom style="thin">
        <color auto="1"/>
      </bottom>
      <diagonal/>
    </border>
    <border>
      <left/>
      <right style="medium">
        <color auto="1"/>
      </right>
      <top/>
      <bottom/>
      <diagonal/>
    </border>
    <border>
      <left style="medium">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bottom style="thin">
        <color auto="1"/>
      </bottom>
      <diagonal/>
    </border>
    <border>
      <left/>
      <right style="thin">
        <color auto="1"/>
      </right>
      <top/>
      <bottom/>
      <diagonal/>
    </border>
  </borders>
  <cellStyleXfs count="1">
    <xf numFmtId="0" fontId="0" fillId="0" borderId="0"/>
  </cellStyleXfs>
  <cellXfs count="233">
    <xf numFmtId="0" fontId="0" fillId="0" borderId="0" xfId="0"/>
    <xf numFmtId="0" fontId="21" fillId="6" borderId="1" xfId="0" applyFont="1" applyFill="1" applyBorder="1" applyAlignment="1">
      <alignment horizontal="center" vertical="center"/>
    </xf>
    <xf numFmtId="0" fontId="21" fillId="4" borderId="1" xfId="0" applyFont="1" applyFill="1" applyBorder="1" applyAlignment="1">
      <alignment horizontal="center"/>
    </xf>
    <xf numFmtId="0" fontId="22" fillId="4" borderId="1" xfId="0" applyFont="1" applyFill="1" applyBorder="1" applyAlignment="1">
      <alignment horizontal="center" vertical="center"/>
    </xf>
    <xf numFmtId="0" fontId="21" fillId="0" borderId="1" xfId="0" applyFont="1" applyBorder="1" applyAlignment="1">
      <alignment horizontal="center" vertical="center" wrapText="1"/>
    </xf>
    <xf numFmtId="0" fontId="22" fillId="4" borderId="1" xfId="0" applyFont="1" applyFill="1" applyBorder="1" applyAlignment="1">
      <alignment horizontal="center" vertical="center" wrapText="1"/>
    </xf>
    <xf numFmtId="0" fontId="22" fillId="0" borderId="67" xfId="0" applyFont="1" applyBorder="1" applyAlignment="1">
      <alignment horizontal="right" vertical="center" textRotation="90"/>
    </xf>
    <xf numFmtId="0" fontId="22" fillId="0" borderId="52" xfId="0" applyFont="1" applyBorder="1" applyAlignment="1">
      <alignment horizontal="center"/>
    </xf>
    <xf numFmtId="0" fontId="22" fillId="2" borderId="0" xfId="0" applyFont="1" applyFill="1" applyAlignment="1">
      <alignment horizontal="center"/>
    </xf>
    <xf numFmtId="0" fontId="22" fillId="0" borderId="51" xfId="0" applyFont="1" applyBorder="1" applyAlignment="1">
      <alignment horizontal="center" vertical="top" wrapText="1"/>
    </xf>
    <xf numFmtId="0" fontId="21" fillId="0" borderId="4" xfId="0" applyFont="1" applyBorder="1" applyAlignment="1">
      <alignment horizontal="center" vertical="center" wrapText="1"/>
    </xf>
    <xf numFmtId="0" fontId="2" fillId="0" borderId="41" xfId="0" applyFont="1" applyBorder="1" applyAlignment="1">
      <alignment horizontal="left" vertical="top" wrapText="1"/>
    </xf>
    <xf numFmtId="0" fontId="3"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vertical="center"/>
    </xf>
    <xf numFmtId="0" fontId="1" fillId="0" borderId="0" xfId="0" applyFont="1"/>
    <xf numFmtId="0" fontId="4" fillId="0" borderId="0" xfId="0" applyFont="1" applyAlignment="1">
      <alignment horizontal="center" vertical="center"/>
    </xf>
    <xf numFmtId="0" fontId="7" fillId="0" borderId="0" xfId="0" applyFont="1" applyAlignment="1">
      <alignment wrapText="1"/>
    </xf>
    <xf numFmtId="0" fontId="7" fillId="0" borderId="0" xfId="0" applyFont="1"/>
    <xf numFmtId="0" fontId="5" fillId="2" borderId="9" xfId="0" applyFont="1" applyFill="1" applyBorder="1" applyAlignment="1">
      <alignment vertical="center" wrapText="1"/>
    </xf>
    <xf numFmtId="0" fontId="5" fillId="2" borderId="10" xfId="0" applyFont="1" applyFill="1" applyBorder="1" applyAlignment="1">
      <alignment horizontal="center" vertical="center" wrapText="1"/>
    </xf>
    <xf numFmtId="0" fontId="11" fillId="0" borderId="12" xfId="0" applyFont="1" applyBorder="1" applyAlignment="1">
      <alignment vertical="center"/>
    </xf>
    <xf numFmtId="0" fontId="5" fillId="2" borderId="13" xfId="0" applyFont="1" applyFill="1" applyBorder="1" applyAlignment="1">
      <alignment horizontal="center" vertical="center" wrapText="1"/>
    </xf>
    <xf numFmtId="0" fontId="12" fillId="2" borderId="14" xfId="0" applyFont="1" applyFill="1" applyBorder="1" applyAlignment="1">
      <alignment vertical="center" wrapText="1"/>
    </xf>
    <xf numFmtId="0" fontId="12" fillId="0" borderId="14" xfId="0" applyFont="1" applyBorder="1"/>
    <xf numFmtId="0" fontId="3" fillId="2" borderId="15" xfId="0" applyFont="1" applyFill="1" applyBorder="1" applyAlignment="1">
      <alignment vertical="center" wrapText="1"/>
    </xf>
    <xf numFmtId="0" fontId="11" fillId="0" borderId="16"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2" fillId="2" borderId="19" xfId="0" applyFont="1" applyFill="1" applyBorder="1" applyAlignment="1">
      <alignment vertical="center" wrapText="1"/>
    </xf>
    <xf numFmtId="0" fontId="12" fillId="0" borderId="19" xfId="0" applyFont="1" applyBorder="1"/>
    <xf numFmtId="0" fontId="3" fillId="2" borderId="20" xfId="0" applyFont="1" applyFill="1" applyBorder="1" applyAlignment="1">
      <alignment vertical="center" wrapText="1"/>
    </xf>
    <xf numFmtId="0" fontId="3" fillId="2" borderId="21" xfId="0" applyFont="1" applyFill="1" applyBorder="1" applyAlignment="1">
      <alignment vertical="center" wrapText="1"/>
    </xf>
    <xf numFmtId="0" fontId="11" fillId="0" borderId="22" xfId="0" applyFont="1" applyBorder="1" applyAlignment="1">
      <alignment vertical="center"/>
    </xf>
    <xf numFmtId="0" fontId="11" fillId="0" borderId="23" xfId="0" applyFont="1" applyBorder="1" applyAlignment="1">
      <alignment vertical="center"/>
    </xf>
    <xf numFmtId="0" fontId="12" fillId="0" borderId="24" xfId="0" applyFont="1" applyBorder="1"/>
    <xf numFmtId="0" fontId="3" fillId="2" borderId="25" xfId="0" applyFont="1" applyFill="1" applyBorder="1" applyAlignment="1">
      <alignment vertical="center" wrapText="1"/>
    </xf>
    <xf numFmtId="0" fontId="12" fillId="2" borderId="1" xfId="0" applyFont="1" applyFill="1" applyBorder="1" applyAlignment="1">
      <alignment vertical="center" wrapText="1"/>
    </xf>
    <xf numFmtId="0" fontId="3" fillId="2" borderId="11" xfId="0" applyFont="1" applyFill="1" applyBorder="1" applyAlignment="1">
      <alignment vertical="center" wrapText="1"/>
    </xf>
    <xf numFmtId="0" fontId="11" fillId="0" borderId="14" xfId="0" applyFont="1" applyBorder="1" applyAlignment="1">
      <alignment vertical="center"/>
    </xf>
    <xf numFmtId="0" fontId="11" fillId="0" borderId="19" xfId="0" applyFont="1" applyBorder="1" applyAlignment="1">
      <alignment vertical="center"/>
    </xf>
    <xf numFmtId="0" fontId="12" fillId="2" borderId="24" xfId="0" applyFont="1" applyFill="1" applyBorder="1" applyAlignment="1">
      <alignment vertical="center" wrapText="1"/>
    </xf>
    <xf numFmtId="0" fontId="12" fillId="2" borderId="10" xfId="0" applyFont="1" applyFill="1" applyBorder="1" applyAlignment="1">
      <alignment vertical="center" wrapText="1"/>
    </xf>
    <xf numFmtId="0" fontId="3" fillId="2" borderId="28" xfId="0" applyFont="1" applyFill="1" applyBorder="1" applyAlignment="1">
      <alignment vertical="center" wrapText="1"/>
    </xf>
    <xf numFmtId="0" fontId="0" fillId="2" borderId="0" xfId="0" applyFill="1"/>
    <xf numFmtId="0" fontId="12" fillId="2" borderId="30" xfId="0" applyFont="1" applyFill="1" applyBorder="1" applyAlignment="1">
      <alignment vertical="center" wrapText="1"/>
    </xf>
    <xf numFmtId="0" fontId="12" fillId="2" borderId="31" xfId="0" applyFont="1" applyFill="1" applyBorder="1"/>
    <xf numFmtId="0" fontId="3" fillId="2" borderId="32" xfId="0" applyFont="1" applyFill="1" applyBorder="1" applyAlignment="1">
      <alignment vertical="center" wrapText="1"/>
    </xf>
    <xf numFmtId="0" fontId="12" fillId="0" borderId="17" xfId="0" applyFont="1" applyBorder="1" applyAlignment="1">
      <alignment vertical="center"/>
    </xf>
    <xf numFmtId="0" fontId="11" fillId="0" borderId="33" xfId="0" applyFont="1" applyBorder="1" applyAlignment="1">
      <alignment vertical="center"/>
    </xf>
    <xf numFmtId="0" fontId="12" fillId="2" borderId="26" xfId="0" applyFont="1" applyFill="1" applyBorder="1" applyAlignment="1">
      <alignment vertical="center" wrapText="1"/>
    </xf>
    <xf numFmtId="0" fontId="12" fillId="2" borderId="19" xfId="0" applyFont="1" applyFill="1" applyBorder="1"/>
    <xf numFmtId="0" fontId="11" fillId="0" borderId="24" xfId="0" applyFont="1" applyBorder="1" applyAlignment="1">
      <alignment vertical="center"/>
    </xf>
    <xf numFmtId="0" fontId="12" fillId="0" borderId="10" xfId="0" applyFont="1" applyBorder="1" applyAlignment="1">
      <alignment vertical="center" wrapText="1"/>
    </xf>
    <xf numFmtId="0" fontId="3" fillId="0" borderId="28" xfId="0" applyFont="1" applyBorder="1" applyAlignment="1">
      <alignment vertical="center" wrapText="1"/>
    </xf>
    <xf numFmtId="0" fontId="3" fillId="0" borderId="15" xfId="0" applyFont="1" applyBorder="1" applyAlignment="1">
      <alignment vertical="center" wrapText="1"/>
    </xf>
    <xf numFmtId="0" fontId="3" fillId="0" borderId="20" xfId="0" applyFont="1" applyBorder="1" applyAlignment="1">
      <alignment vertical="center" wrapText="1"/>
    </xf>
    <xf numFmtId="0" fontId="0" fillId="0" borderId="0" xfId="0" applyAlignment="1">
      <alignment horizontal="left"/>
    </xf>
    <xf numFmtId="0" fontId="12" fillId="2" borderId="19" xfId="0" applyFont="1" applyFill="1" applyBorder="1" applyAlignment="1">
      <alignment horizontal="left" vertical="center" wrapText="1"/>
    </xf>
    <xf numFmtId="0" fontId="12" fillId="0" borderId="19" xfId="0" applyFont="1" applyBorder="1" applyAlignment="1">
      <alignment horizontal="left"/>
    </xf>
    <xf numFmtId="0" fontId="3" fillId="0" borderId="20" xfId="0" applyFont="1" applyBorder="1" applyAlignment="1">
      <alignment horizontal="left" vertical="center" wrapText="1"/>
    </xf>
    <xf numFmtId="0" fontId="11" fillId="0" borderId="35" xfId="0" applyFont="1" applyBorder="1" applyAlignment="1">
      <alignment horizontal="left" vertical="center"/>
    </xf>
    <xf numFmtId="0" fontId="11" fillId="0" borderId="36" xfId="0" applyFont="1" applyBorder="1" applyAlignment="1">
      <alignment horizontal="left" vertical="center"/>
    </xf>
    <xf numFmtId="0" fontId="12" fillId="0" borderId="37" xfId="0" applyFont="1" applyBorder="1"/>
    <xf numFmtId="0" fontId="11" fillId="0" borderId="38" xfId="0" applyFont="1" applyBorder="1" applyAlignment="1">
      <alignment horizontal="left" vertical="center"/>
    </xf>
    <xf numFmtId="0" fontId="11" fillId="0" borderId="39" xfId="0" applyFont="1" applyBorder="1" applyAlignment="1">
      <alignment horizontal="left" vertical="center"/>
    </xf>
    <xf numFmtId="0" fontId="12" fillId="2" borderId="39" xfId="0" applyFont="1" applyFill="1" applyBorder="1" applyAlignment="1">
      <alignment vertical="center" wrapText="1"/>
    </xf>
    <xf numFmtId="0" fontId="12" fillId="0" borderId="39" xfId="0" applyFont="1" applyBorder="1"/>
    <xf numFmtId="0" fontId="3" fillId="0" borderId="40" xfId="0" applyFont="1" applyBorder="1" applyAlignment="1">
      <alignment vertical="center" wrapText="1"/>
    </xf>
    <xf numFmtId="0" fontId="13" fillId="0" borderId="0" xfId="0" applyFont="1"/>
    <xf numFmtId="0" fontId="0" fillId="0" borderId="0" xfId="0" applyAlignment="1">
      <alignment horizontal="center"/>
    </xf>
    <xf numFmtId="0" fontId="15" fillId="2" borderId="0" xfId="0" applyFont="1" applyFill="1" applyAlignment="1">
      <alignment vertical="top" wrapText="1" readingOrder="1"/>
    </xf>
    <xf numFmtId="0" fontId="16" fillId="3" borderId="2" xfId="0" applyFont="1" applyFill="1" applyBorder="1" applyAlignment="1">
      <alignment horizontal="center" vertic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3" fillId="0" borderId="45" xfId="0" applyFont="1" applyBorder="1" applyAlignment="1">
      <alignment horizontal="left" vertical="center" wrapText="1"/>
    </xf>
    <xf numFmtId="0" fontId="11" fillId="0" borderId="46"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47" xfId="0" applyFont="1" applyBorder="1" applyAlignment="1">
      <alignment horizontal="center" vertical="center" wrapText="1"/>
    </xf>
    <xf numFmtId="0" fontId="3" fillId="0" borderId="4" xfId="0" applyFont="1" applyBorder="1" applyAlignment="1">
      <alignment horizontal="left" vertical="center" wrapText="1"/>
    </xf>
    <xf numFmtId="0" fontId="11" fillId="0" borderId="1" xfId="0" applyFont="1" applyBorder="1" applyAlignment="1">
      <alignment horizontal="left" vertical="center" wrapText="1"/>
    </xf>
    <xf numFmtId="0" fontId="3" fillId="0" borderId="11" xfId="0" applyFont="1" applyBorder="1" applyAlignment="1">
      <alignment horizontal="center" vertical="center" wrapText="1"/>
    </xf>
    <xf numFmtId="0" fontId="11" fillId="2" borderId="1"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wrapText="1"/>
    </xf>
    <xf numFmtId="0" fontId="12" fillId="0" borderId="1" xfId="0" applyFont="1" applyBorder="1" applyAlignment="1">
      <alignment horizontal="left" vertical="center" wrapText="1"/>
    </xf>
    <xf numFmtId="0" fontId="12" fillId="0" borderId="48" xfId="0" applyFont="1" applyBorder="1"/>
    <xf numFmtId="0" fontId="12" fillId="0" borderId="49" xfId="0" applyFont="1" applyBorder="1"/>
    <xf numFmtId="0" fontId="12" fillId="0" borderId="50" xfId="0" applyFont="1" applyBorder="1" applyAlignment="1">
      <alignment horizontal="center"/>
    </xf>
    <xf numFmtId="0" fontId="12" fillId="0" borderId="51" xfId="0" applyFont="1" applyBorder="1"/>
    <xf numFmtId="0" fontId="12" fillId="0" borderId="0" xfId="0" applyFont="1"/>
    <xf numFmtId="0" fontId="12" fillId="0" borderId="53" xfId="0" applyFont="1" applyBorder="1" applyAlignment="1">
      <alignment horizontal="center"/>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xf>
    <xf numFmtId="0" fontId="5" fillId="0" borderId="51" xfId="0" applyFont="1" applyBorder="1" applyAlignment="1">
      <alignment horizontal="right" vertical="center" textRotation="90"/>
    </xf>
    <xf numFmtId="0" fontId="12" fillId="0" borderId="0" xfId="0" applyFont="1" applyAlignment="1">
      <alignment horizontal="center" vertical="center" wrapText="1"/>
    </xf>
    <xf numFmtId="0" fontId="9" fillId="4" borderId="1" xfId="0" applyFont="1" applyFill="1" applyBorder="1" applyAlignment="1">
      <alignment horizontal="center" vertical="center"/>
    </xf>
    <xf numFmtId="0" fontId="9" fillId="4" borderId="55" xfId="0" applyFont="1" applyFill="1" applyBorder="1" applyAlignment="1">
      <alignment horizontal="center" vertical="center"/>
    </xf>
    <xf numFmtId="0" fontId="12" fillId="4" borderId="1" xfId="0" applyFont="1" applyFill="1" applyBorder="1" applyAlignment="1">
      <alignment horizontal="center"/>
    </xf>
    <xf numFmtId="0" fontId="12" fillId="0" borderId="56" xfId="0" applyFont="1" applyBorder="1" applyAlignment="1">
      <alignment horizontal="center" vertical="center" wrapText="1"/>
    </xf>
    <xf numFmtId="0" fontId="12" fillId="6" borderId="1" xfId="0" applyFont="1" applyFill="1" applyBorder="1" applyAlignment="1">
      <alignment horizontal="center" vertic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 xfId="0" applyFont="1" applyFill="1" applyBorder="1" applyAlignment="1">
      <alignment horizontal="center" vertical="center"/>
    </xf>
    <xf numFmtId="0" fontId="9" fillId="4" borderId="1" xfId="0" applyFont="1" applyFill="1" applyBorder="1" applyAlignment="1">
      <alignment vertical="center"/>
    </xf>
    <xf numFmtId="0" fontId="12" fillId="0" borderId="1" xfId="0" applyFont="1" applyBorder="1" applyAlignment="1">
      <alignment vertical="center"/>
    </xf>
    <xf numFmtId="0" fontId="12" fillId="0" borderId="57" xfId="0" applyFont="1" applyBorder="1"/>
    <xf numFmtId="0" fontId="12" fillId="0" borderId="58" xfId="0" applyFont="1" applyBorder="1"/>
    <xf numFmtId="0" fontId="12" fillId="0" borderId="59" xfId="0" applyFont="1" applyBorder="1" applyAlignment="1">
      <alignment horizontal="center"/>
    </xf>
    <xf numFmtId="0" fontId="0" fillId="0" borderId="53" xfId="0" applyBorder="1" applyAlignment="1">
      <alignment horizontal="center"/>
    </xf>
    <xf numFmtId="0" fontId="7" fillId="0" borderId="51" xfId="0" applyFont="1" applyBorder="1"/>
    <xf numFmtId="0" fontId="0" fillId="0" borderId="51" xfId="0" applyBorder="1"/>
    <xf numFmtId="0" fontId="17" fillId="3" borderId="2" xfId="0" applyFont="1" applyFill="1" applyBorder="1" applyAlignment="1">
      <alignment horizontal="center" vertical="center" wrapText="1"/>
    </xf>
    <xf numFmtId="0" fontId="18" fillId="3" borderId="44" xfId="0" applyFont="1" applyFill="1" applyBorder="1" applyAlignment="1">
      <alignment horizontal="center" vertical="center" wrapText="1"/>
    </xf>
    <xf numFmtId="0" fontId="3" fillId="0" borderId="45" xfId="0" applyFont="1" applyBorder="1" applyAlignment="1">
      <alignment horizontal="center" vertical="center" wrapText="1"/>
    </xf>
    <xf numFmtId="0" fontId="11" fillId="0" borderId="46" xfId="0" applyFont="1" applyBorder="1" applyAlignment="1">
      <alignment horizontal="center" vertical="center" wrapText="1"/>
    </xf>
    <xf numFmtId="0" fontId="3" fillId="0" borderId="46" xfId="0" applyFont="1" applyBorder="1" applyAlignment="1">
      <alignment horizontal="center" vertical="center" wrapText="1"/>
    </xf>
    <xf numFmtId="0" fontId="19" fillId="0" borderId="46" xfId="0" applyFont="1" applyBorder="1" applyAlignment="1">
      <alignment horizontal="center" vertical="center" wrapText="1"/>
    </xf>
    <xf numFmtId="0" fontId="20" fillId="0" borderId="47" xfId="0" applyFont="1" applyBorder="1" applyAlignment="1">
      <alignment horizontal="center" vertical="center" wrapText="1"/>
    </xf>
    <xf numFmtId="0" fontId="0" fillId="0" borderId="0" xfId="0" applyAlignment="1">
      <alignment wrapText="1"/>
    </xf>
    <xf numFmtId="0" fontId="19" fillId="0" borderId="1" xfId="0" applyFont="1" applyBorder="1" applyAlignment="1">
      <alignment horizontal="center" vertical="center" wrapText="1"/>
    </xf>
    <xf numFmtId="0" fontId="3"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20" fillId="0" borderId="11" xfId="0" applyFont="1" applyBorder="1" applyAlignment="1">
      <alignment horizontal="center" vertical="center" wrapText="1"/>
    </xf>
    <xf numFmtId="0" fontId="3" fillId="0" borderId="61" xfId="0" applyFont="1" applyBorder="1" applyAlignment="1">
      <alignment horizontal="center" vertical="center" wrapText="1"/>
    </xf>
    <xf numFmtId="0" fontId="3" fillId="0" borderId="5" xfId="0" applyFont="1" applyBorder="1" applyAlignment="1">
      <alignment horizontal="center" vertical="center" wrapText="1"/>
    </xf>
    <xf numFmtId="0" fontId="11" fillId="0" borderId="61" xfId="0" applyFont="1" applyBorder="1" applyAlignment="1">
      <alignment horizontal="center" vertical="center" wrapText="1"/>
    </xf>
    <xf numFmtId="0" fontId="19" fillId="0" borderId="61" xfId="0" applyFont="1" applyBorder="1" applyAlignment="1">
      <alignment horizontal="center" vertical="center" wrapText="1"/>
    </xf>
    <xf numFmtId="0" fontId="20" fillId="0" borderId="62" xfId="0" applyFont="1" applyBorder="1" applyAlignment="1">
      <alignment horizontal="center" vertical="center" wrapText="1"/>
    </xf>
    <xf numFmtId="0" fontId="9" fillId="0" borderId="0" xfId="0" applyFont="1" applyAlignment="1">
      <alignment horizontal="center"/>
    </xf>
    <xf numFmtId="0" fontId="12" fillId="0" borderId="61" xfId="0" applyFont="1" applyBorder="1" applyAlignment="1">
      <alignment vertical="center"/>
    </xf>
    <xf numFmtId="0" fontId="0" fillId="0" borderId="59" xfId="0" applyBorder="1" applyAlignment="1">
      <alignment horizontal="center"/>
    </xf>
    <xf numFmtId="0" fontId="21" fillId="0" borderId="0" xfId="0" applyFont="1" applyAlignment="1">
      <alignment horizontal="center" vertical="center" wrapText="1"/>
    </xf>
    <xf numFmtId="0" fontId="21" fillId="0" borderId="0" xfId="0" applyFont="1"/>
    <xf numFmtId="0" fontId="21" fillId="0" borderId="0" xfId="0" applyFont="1" applyAlignment="1">
      <alignment horizontal="center"/>
    </xf>
    <xf numFmtId="0" fontId="21" fillId="0" borderId="63" xfId="0" applyFont="1" applyBorder="1"/>
    <xf numFmtId="0" fontId="21" fillId="0" borderId="63" xfId="0" applyFont="1" applyBorder="1" applyAlignment="1">
      <alignment horizontal="center"/>
    </xf>
    <xf numFmtId="0" fontId="21" fillId="0" borderId="53" xfId="0" applyFont="1" applyBorder="1" applyAlignment="1">
      <alignment horizontal="center" vertical="center" wrapText="1"/>
    </xf>
    <xf numFmtId="0" fontId="23" fillId="3" borderId="64" xfId="0" applyFont="1" applyFill="1" applyBorder="1" applyAlignment="1">
      <alignment horizontal="center" vertical="center" wrapText="1"/>
    </xf>
    <xf numFmtId="0" fontId="23" fillId="3" borderId="65" xfId="0" applyFont="1" applyFill="1" applyBorder="1" applyAlignment="1">
      <alignment horizontal="center" vertical="center" wrapText="1"/>
    </xf>
    <xf numFmtId="0" fontId="23" fillId="3" borderId="65" xfId="0" applyFont="1" applyFill="1" applyBorder="1" applyAlignment="1">
      <alignment horizontal="center" vertical="center" textRotation="90" wrapText="1"/>
    </xf>
    <xf numFmtId="0" fontId="23" fillId="3" borderId="42" xfId="0" applyFont="1" applyFill="1" applyBorder="1" applyAlignment="1">
      <alignment horizontal="center" vertical="center" wrapText="1"/>
    </xf>
    <xf numFmtId="0" fontId="11" fillId="0" borderId="45" xfId="0" applyFont="1" applyBorder="1" applyAlignment="1">
      <alignment horizontal="center" vertical="center" wrapText="1"/>
    </xf>
    <xf numFmtId="0" fontId="11" fillId="0" borderId="46" xfId="0" applyFont="1" applyBorder="1" applyAlignment="1">
      <alignment horizontal="center" vertical="center" textRotation="90" wrapText="1"/>
    </xf>
    <xf numFmtId="0" fontId="11" fillId="0" borderId="47" xfId="0" applyFont="1" applyBorder="1" applyAlignment="1">
      <alignment horizontal="center" vertical="center" wrapText="1"/>
    </xf>
    <xf numFmtId="0" fontId="19" fillId="0" borderId="0" xfId="0" applyFont="1" applyAlignment="1">
      <alignment horizontal="center" vertical="center" wrapText="1"/>
    </xf>
    <xf numFmtId="0" fontId="11" fillId="0" borderId="4" xfId="0" applyFont="1" applyBorder="1" applyAlignment="1">
      <alignment horizontal="center" vertical="center" wrapText="1"/>
    </xf>
    <xf numFmtId="0" fontId="11" fillId="0" borderId="1" xfId="0" applyFont="1" applyBorder="1" applyAlignment="1">
      <alignment horizontal="center" vertical="center" textRotation="90" wrapText="1"/>
    </xf>
    <xf numFmtId="0" fontId="11" fillId="0" borderId="11" xfId="0" applyFont="1" applyBorder="1" applyAlignment="1">
      <alignment horizontal="center" vertical="center" wrapText="1"/>
    </xf>
    <xf numFmtId="0" fontId="11" fillId="0" borderId="61" xfId="0" applyFont="1" applyBorder="1" applyAlignment="1">
      <alignment horizontal="center" vertical="center" textRotation="90" wrapText="1"/>
    </xf>
    <xf numFmtId="0" fontId="11" fillId="0" borderId="62"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55" xfId="0" applyFont="1" applyBorder="1" applyAlignment="1">
      <alignment horizontal="center" vertical="center" textRotation="90" wrapText="1"/>
    </xf>
    <xf numFmtId="0" fontId="19" fillId="0" borderId="55" xfId="0" applyFont="1" applyBorder="1" applyAlignment="1">
      <alignment horizontal="center" vertical="center" wrapText="1"/>
    </xf>
    <xf numFmtId="0" fontId="11" fillId="0" borderId="66" xfId="0" applyFont="1" applyBorder="1" applyAlignment="1">
      <alignment horizontal="center" vertical="center" wrapText="1"/>
    </xf>
    <xf numFmtId="0" fontId="21" fillId="0" borderId="51" xfId="0" applyFont="1" applyBorder="1" applyAlignment="1">
      <alignment horizontal="center" vertical="center" wrapText="1"/>
    </xf>
    <xf numFmtId="0" fontId="22" fillId="4" borderId="1" xfId="0" applyFont="1" applyFill="1" applyBorder="1" applyAlignment="1">
      <alignment horizontal="center" vertical="center" wrapText="1"/>
    </xf>
    <xf numFmtId="0" fontId="21" fillId="0" borderId="1" xfId="0" applyFont="1" applyBorder="1" applyAlignment="1">
      <alignment horizontal="center" vertical="center" wrapText="1"/>
    </xf>
    <xf numFmtId="0" fontId="22" fillId="4" borderId="1" xfId="0" applyFont="1" applyFill="1" applyBorder="1" applyAlignment="1">
      <alignment horizontal="center" vertical="center"/>
    </xf>
    <xf numFmtId="0" fontId="21" fillId="4" borderId="1" xfId="0" applyFont="1" applyFill="1" applyBorder="1" applyAlignment="1">
      <alignment horizontal="center"/>
    </xf>
    <xf numFmtId="0" fontId="21" fillId="0" borderId="56" xfId="0" applyFont="1" applyBorder="1" applyAlignment="1">
      <alignment horizontal="center" vertical="center" wrapText="1"/>
    </xf>
    <xf numFmtId="0" fontId="21" fillId="6" borderId="1" xfId="0" applyFont="1" applyFill="1" applyBorder="1" applyAlignment="1">
      <alignment horizontal="center" vertical="center"/>
    </xf>
    <xf numFmtId="0" fontId="21" fillId="7" borderId="1" xfId="0" applyFont="1" applyFill="1" applyBorder="1" applyAlignment="1">
      <alignment horizontal="center" vertical="center"/>
    </xf>
    <xf numFmtId="0" fontId="21" fillId="8" borderId="1" xfId="0" applyFont="1" applyFill="1" applyBorder="1" applyAlignment="1">
      <alignment horizontal="center" vertical="center"/>
    </xf>
    <xf numFmtId="0" fontId="21" fillId="9" borderId="1" xfId="0" applyFont="1" applyFill="1" applyBorder="1" applyAlignment="1">
      <alignment horizontal="center" vertical="center"/>
    </xf>
    <xf numFmtId="0" fontId="21" fillId="0" borderId="57" xfId="0" applyFont="1" applyBorder="1" applyAlignment="1">
      <alignment horizontal="center" vertical="center" wrapText="1"/>
    </xf>
    <xf numFmtId="0" fontId="21" fillId="0" borderId="58" xfId="0" applyFont="1" applyBorder="1" applyAlignment="1">
      <alignment horizontal="center" vertical="center" wrapText="1"/>
    </xf>
    <xf numFmtId="0" fontId="21" fillId="0" borderId="58" xfId="0" applyFont="1" applyBorder="1"/>
    <xf numFmtId="0" fontId="22" fillId="0" borderId="0" xfId="0" applyFont="1"/>
    <xf numFmtId="0" fontId="21" fillId="9" borderId="1" xfId="0" applyFont="1" applyFill="1" applyBorder="1" applyAlignment="1">
      <alignment horizontal="center" vertical="center"/>
    </xf>
    <xf numFmtId="0" fontId="21" fillId="0" borderId="1" xfId="0" applyFont="1" applyBorder="1" applyAlignment="1">
      <alignment horizontal="center" vertical="center"/>
    </xf>
    <xf numFmtId="0" fontId="21" fillId="8" borderId="1" xfId="0" applyFont="1" applyFill="1" applyBorder="1" applyAlignment="1">
      <alignment horizontal="center" vertical="center"/>
    </xf>
    <xf numFmtId="0" fontId="21" fillId="7" borderId="1" xfId="0" applyFont="1" applyFill="1" applyBorder="1" applyAlignment="1">
      <alignment horizontal="center" vertical="center"/>
    </xf>
    <xf numFmtId="0" fontId="1" fillId="0" borderId="1" xfId="0" applyFont="1" applyBorder="1" applyAlignment="1">
      <alignment horizontal="center"/>
    </xf>
    <xf numFmtId="0" fontId="5" fillId="0" borderId="2" xfId="0" applyFont="1" applyBorder="1" applyAlignment="1">
      <alignment horizontal="center"/>
    </xf>
    <xf numFmtId="0" fontId="3" fillId="0" borderId="3" xfId="0" applyFont="1" applyBorder="1" applyAlignment="1">
      <alignment horizontal="left" vertical="center" wrapText="1"/>
    </xf>
    <xf numFmtId="0" fontId="6" fillId="0" borderId="4"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8" fillId="0" borderId="0" xfId="0" applyFont="1" applyAlignment="1">
      <alignment horizontal="left" vertical="center" wrapText="1"/>
    </xf>
    <xf numFmtId="0" fontId="9" fillId="0" borderId="6" xfId="0" applyFont="1" applyBorder="1" applyAlignment="1">
      <alignment horizontal="center" vertical="center"/>
    </xf>
    <xf numFmtId="0" fontId="5" fillId="0" borderId="7" xfId="0" applyFont="1" applyBorder="1" applyAlignment="1">
      <alignment horizontal="left" wrapText="1"/>
    </xf>
    <xf numFmtId="0" fontId="9" fillId="0" borderId="6" xfId="0" applyFont="1" applyBorder="1" applyAlignment="1">
      <alignment horizontal="center" vertical="center" wrapText="1"/>
    </xf>
    <xf numFmtId="0" fontId="10" fillId="0" borderId="8" xfId="0" applyFont="1" applyBorder="1" applyAlignment="1">
      <alignment horizontal="left" vertical="center" wrapText="1"/>
    </xf>
    <xf numFmtId="0" fontId="5"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1" fillId="0" borderId="26" xfId="0" applyFont="1" applyBorder="1" applyAlignment="1">
      <alignment vertical="center"/>
    </xf>
    <xf numFmtId="0" fontId="11" fillId="0" borderId="27" xfId="0" applyFont="1" applyBorder="1" applyAlignment="1">
      <alignment vertical="center"/>
    </xf>
    <xf numFmtId="0" fontId="11" fillId="0" borderId="29" xfId="0" applyFont="1" applyBorder="1" applyAlignment="1">
      <alignment vertical="center"/>
    </xf>
    <xf numFmtId="0" fontId="11" fillId="0" borderId="17" xfId="0" applyFont="1" applyBorder="1" applyAlignment="1">
      <alignment vertical="center"/>
    </xf>
    <xf numFmtId="0" fontId="11" fillId="0" borderId="34" xfId="0" applyFont="1" applyBorder="1" applyAlignment="1">
      <alignment vertical="center"/>
    </xf>
    <xf numFmtId="0" fontId="11" fillId="0" borderId="26" xfId="0" applyFont="1" applyBorder="1" applyAlignment="1">
      <alignment horizontal="left" vertical="center"/>
    </xf>
    <xf numFmtId="0" fontId="14" fillId="2" borderId="41" xfId="0" applyFont="1" applyFill="1" applyBorder="1" applyAlignment="1">
      <alignment horizontal="left" vertical="top" wrapText="1" readingOrder="1"/>
    </xf>
    <xf numFmtId="0" fontId="16" fillId="3" borderId="2" xfId="0" applyFont="1" applyFill="1" applyBorder="1" applyAlignment="1">
      <alignment horizontal="center" vertical="center" wrapText="1"/>
    </xf>
    <xf numFmtId="0" fontId="9" fillId="0" borderId="42" xfId="0" applyFont="1" applyBorder="1" applyAlignment="1">
      <alignment horizontal="center" vertical="center"/>
    </xf>
    <xf numFmtId="0" fontId="16" fillId="3" borderId="43" xfId="0" applyFont="1" applyFill="1" applyBorder="1" applyAlignment="1">
      <alignment horizontal="center" vertical="center" wrapText="1"/>
    </xf>
    <xf numFmtId="0" fontId="11" fillId="0" borderId="46" xfId="0" applyFont="1" applyBorder="1" applyAlignment="1">
      <alignment horizontal="left" vertical="center" wrapText="1"/>
    </xf>
    <xf numFmtId="0" fontId="11" fillId="0" borderId="1" xfId="0" applyFont="1" applyBorder="1" applyAlignment="1">
      <alignment horizontal="left" vertical="center" wrapText="1"/>
    </xf>
    <xf numFmtId="0" fontId="11" fillId="2" borderId="1" xfId="0" applyFont="1" applyFill="1" applyBorder="1" applyAlignment="1">
      <alignment horizontal="left" vertical="center" wrapText="1"/>
    </xf>
    <xf numFmtId="0" fontId="9" fillId="2" borderId="0" xfId="0" applyFont="1" applyFill="1" applyAlignment="1">
      <alignment horizontal="center"/>
    </xf>
    <xf numFmtId="0" fontId="9" fillId="0" borderId="52" xfId="0" applyFont="1" applyBorder="1" applyAlignment="1">
      <alignment horizontal="center"/>
    </xf>
    <xf numFmtId="0" fontId="5" fillId="0" borderId="54" xfId="0" applyFont="1" applyBorder="1" applyAlignment="1">
      <alignment horizontal="right" vertical="center" textRotation="90"/>
    </xf>
    <xf numFmtId="0" fontId="9" fillId="4" borderId="1" xfId="0" applyFont="1" applyFill="1" applyBorder="1" applyAlignment="1">
      <alignment horizontal="center" vertical="center" wrapText="1"/>
    </xf>
    <xf numFmtId="0" fontId="5" fillId="0" borderId="0" xfId="0" applyFont="1" applyAlignment="1">
      <alignment horizontal="right" vertical="center" textRotation="90"/>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9" fillId="4" borderId="1" xfId="0" applyFont="1" applyFill="1" applyBorder="1" applyAlignment="1">
      <alignment horizontal="center" vertical="center"/>
    </xf>
    <xf numFmtId="0" fontId="9" fillId="4" borderId="11" xfId="0" applyFont="1" applyFill="1" applyBorder="1" applyAlignment="1">
      <alignment horizontal="center" vertical="center" wrapText="1"/>
    </xf>
    <xf numFmtId="0" fontId="12" fillId="4" borderId="1" xfId="0" applyFont="1" applyFill="1" applyBorder="1" applyAlignment="1">
      <alignment horizontal="center"/>
    </xf>
    <xf numFmtId="0" fontId="12" fillId="4" borderId="11" xfId="0" applyFont="1" applyFill="1" applyBorder="1" applyAlignment="1">
      <alignment horizontal="center"/>
    </xf>
    <xf numFmtId="0" fontId="12" fillId="7" borderId="1" xfId="0" applyFont="1" applyFill="1" applyBorder="1" applyAlignment="1">
      <alignment horizontal="center" vertical="center"/>
    </xf>
    <xf numFmtId="0" fontId="12" fillId="8" borderId="1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1" xfId="0" applyFont="1" applyFill="1" applyBorder="1" applyAlignment="1">
      <alignment horizontal="center" vertical="center"/>
    </xf>
    <xf numFmtId="0" fontId="12" fillId="9" borderId="1" xfId="0" applyFont="1" applyFill="1" applyBorder="1" applyAlignment="1">
      <alignment horizontal="center" vertical="center"/>
    </xf>
    <xf numFmtId="0" fontId="2" fillId="2" borderId="6" xfId="0" applyFont="1" applyFill="1" applyBorder="1" applyAlignment="1">
      <alignment horizontal="left" vertical="top" wrapText="1" readingOrder="1"/>
    </xf>
    <xf numFmtId="0" fontId="9" fillId="0" borderId="60" xfId="0" applyFont="1" applyBorder="1" applyAlignment="1">
      <alignment horizontal="center" vertical="center"/>
    </xf>
    <xf numFmtId="0" fontId="10" fillId="0" borderId="51" xfId="0" applyFont="1" applyBorder="1"/>
    <xf numFmtId="0" fontId="10" fillId="0" borderId="51" xfId="0" applyFont="1" applyBorder="1" applyAlignment="1">
      <alignment vertical="center" wrapText="1"/>
    </xf>
    <xf numFmtId="0" fontId="17" fillId="3" borderId="43" xfId="0" applyFont="1" applyFill="1" applyBorder="1" applyAlignment="1">
      <alignment horizontal="center" vertical="center" wrapText="1"/>
    </xf>
    <xf numFmtId="0" fontId="11" fillId="0" borderId="46" xfId="0" applyFont="1" applyBorder="1" applyAlignment="1">
      <alignment horizontal="center" vertical="center" wrapText="1"/>
    </xf>
    <xf numFmtId="0" fontId="12" fillId="0" borderId="4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9" fillId="2" borderId="52" xfId="0" applyFont="1" applyFill="1" applyBorder="1" applyAlignment="1">
      <alignment horizontal="center"/>
    </xf>
    <xf numFmtId="0" fontId="12" fillId="6" borderId="61" xfId="0" applyFont="1" applyFill="1" applyBorder="1" applyAlignment="1">
      <alignment horizontal="center" vertical="center"/>
    </xf>
    <xf numFmtId="0" fontId="12" fillId="6" borderId="1" xfId="0" applyFont="1" applyFill="1" applyBorder="1" applyAlignment="1">
      <alignment horizontal="center" vertical="center"/>
    </xf>
  </cellXfs>
  <cellStyles count="1">
    <cellStyle name="Normal" xfId="0" builtinId="0"/>
  </cellStyles>
  <dxfs count="21">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lor rgb="FF1FB714"/>
      </font>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lor rgb="FF1FB714"/>
      </font>
    </dxf>
    <dxf>
      <font>
        <color rgb="FF1FB714"/>
      </font>
    </dxf>
    <dxf>
      <font>
        <color rgb="FF1FB714"/>
      </font>
    </dxf>
    <dxf>
      <fill>
        <patternFill>
          <bgColor rgb="FF92D050"/>
        </patternFill>
      </fill>
    </dxf>
    <dxf>
      <fill>
        <patternFill>
          <bgColor rgb="FFFFFF00"/>
        </patternFill>
      </fill>
    </dxf>
    <dxf>
      <fill>
        <patternFill>
          <bgColor rgb="FFF3BA2D"/>
        </patternFill>
      </fill>
    </dxf>
    <dxf>
      <font>
        <color rgb="FFFFFFFF"/>
        <name val="Cambria"/>
        <charset val="1"/>
      </font>
      <fill>
        <patternFill>
          <bgColor rgb="FFFF0000"/>
        </patternFill>
      </fill>
    </dxf>
    <dxf>
      <font>
        <color rgb="FF1FB714"/>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993366"/>
      <rgbColor rgb="FFFFFFCC"/>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1FB714"/>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56160</xdr:colOff>
      <xdr:row>1</xdr:row>
      <xdr:rowOff>549000</xdr:rowOff>
    </xdr:from>
    <xdr:to>
      <xdr:col>1</xdr:col>
      <xdr:colOff>2744640</xdr:colOff>
      <xdr:row>2</xdr:row>
      <xdr:rowOff>379800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41560" y="730080"/>
          <a:ext cx="2688480" cy="89748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312840</xdr:colOff>
      <xdr:row>1</xdr:row>
      <xdr:rowOff>326520</xdr:rowOff>
    </xdr:from>
    <xdr:to>
      <xdr:col>1</xdr:col>
      <xdr:colOff>3435480</xdr:colOff>
      <xdr:row>2</xdr:row>
      <xdr:rowOff>592560</xdr:rowOff>
    </xdr:to>
    <xdr:pic>
      <xdr:nvPicPr>
        <xdr:cNvPr id="2"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690840" y="478800"/>
          <a:ext cx="3122640" cy="125676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219240</xdr:colOff>
      <xdr:row>1</xdr:row>
      <xdr:rowOff>181080</xdr:rowOff>
    </xdr:from>
    <xdr:to>
      <xdr:col>1</xdr:col>
      <xdr:colOff>2656440</xdr:colOff>
      <xdr:row>2</xdr:row>
      <xdr:rowOff>430920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513720" y="333360"/>
          <a:ext cx="2437200" cy="86904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104760</xdr:colOff>
      <xdr:row>1</xdr:row>
      <xdr:rowOff>133200</xdr:rowOff>
    </xdr:from>
    <xdr:to>
      <xdr:col>1</xdr:col>
      <xdr:colOff>2684880</xdr:colOff>
      <xdr:row>3</xdr:row>
      <xdr:rowOff>12240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303480" y="285480"/>
          <a:ext cx="2580120" cy="87912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209520</xdr:colOff>
      <xdr:row>1</xdr:row>
      <xdr:rowOff>139680</xdr:rowOff>
    </xdr:from>
    <xdr:to>
      <xdr:col>1</xdr:col>
      <xdr:colOff>2348280</xdr:colOff>
      <xdr:row>4</xdr:row>
      <xdr:rowOff>24480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516960" y="311040"/>
          <a:ext cx="2138760" cy="39924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7" zoomScale="110" zoomScaleNormal="110" workbookViewId="0">
      <selection activeCell="B15" sqref="B15"/>
    </sheetView>
  </sheetViews>
  <sheetFormatPr baseColWidth="10" defaultColWidth="11.453125" defaultRowHeight="12.5" x14ac:dyDescent="0.25"/>
  <cols>
    <col min="1" max="1" width="2.6328125" customWidth="1"/>
    <col min="2" max="2" width="42" customWidth="1"/>
    <col min="3" max="3" width="71.453125" customWidth="1"/>
    <col min="4" max="4" width="36.6328125" customWidth="1"/>
    <col min="5" max="5" width="28.453125" customWidth="1"/>
    <col min="6" max="6" width="35.81640625" customWidth="1"/>
    <col min="7" max="7" width="2.6328125" customWidth="1"/>
  </cols>
  <sheetData>
    <row r="1" spans="2:6" ht="14.25" customHeight="1" x14ac:dyDescent="0.25"/>
    <row r="2" spans="2:6" ht="84" customHeight="1" x14ac:dyDescent="0.25">
      <c r="B2" s="178"/>
      <c r="C2" s="13" t="s">
        <v>0</v>
      </c>
      <c r="D2" s="13"/>
      <c r="E2" s="13"/>
      <c r="F2" s="12" t="s">
        <v>1</v>
      </c>
    </row>
    <row r="3" spans="2:6" ht="42.75" customHeight="1" x14ac:dyDescent="0.25">
      <c r="B3" s="178"/>
      <c r="C3" s="13"/>
      <c r="D3" s="13"/>
      <c r="E3" s="13"/>
      <c r="F3" s="12"/>
    </row>
    <row r="4" spans="2:6" ht="41.25" customHeight="1" x14ac:dyDescent="0.25">
      <c r="B4" s="178"/>
      <c r="C4" s="13"/>
      <c r="D4" s="13"/>
      <c r="E4" s="13"/>
      <c r="F4" s="12"/>
    </row>
    <row r="5" spans="2:6" ht="37.5" customHeight="1" x14ac:dyDescent="0.35">
      <c r="B5" s="15"/>
      <c r="C5" s="16"/>
      <c r="D5" s="16"/>
      <c r="E5" s="16"/>
      <c r="F5" s="16"/>
    </row>
    <row r="6" spans="2:6" ht="21" customHeight="1" x14ac:dyDescent="0.35">
      <c r="B6" s="179" t="s">
        <v>2</v>
      </c>
      <c r="C6" s="179"/>
      <c r="D6" s="179"/>
      <c r="E6" s="179"/>
      <c r="F6" s="179"/>
    </row>
    <row r="7" spans="2:6" ht="78.75" customHeight="1" x14ac:dyDescent="0.25">
      <c r="B7" s="180" t="s">
        <v>3</v>
      </c>
      <c r="C7" s="180"/>
      <c r="D7" s="180"/>
      <c r="E7" s="180"/>
      <c r="F7" s="180"/>
    </row>
    <row r="8" spans="2:6" ht="42" customHeight="1" x14ac:dyDescent="0.25">
      <c r="B8" s="181" t="s">
        <v>4</v>
      </c>
      <c r="C8" s="181"/>
      <c r="D8" s="181"/>
      <c r="E8" s="181"/>
      <c r="F8" s="181"/>
    </row>
    <row r="9" spans="2:6" ht="34.5" customHeight="1" x14ac:dyDescent="0.25">
      <c r="B9" s="182" t="s">
        <v>5</v>
      </c>
      <c r="C9" s="182"/>
      <c r="D9" s="182"/>
      <c r="E9" s="182"/>
      <c r="F9" s="182"/>
    </row>
    <row r="10" spans="2:6" ht="36" customHeight="1" x14ac:dyDescent="0.25">
      <c r="B10" s="182" t="s">
        <v>6</v>
      </c>
      <c r="C10" s="182"/>
      <c r="D10" s="182"/>
      <c r="E10" s="182"/>
      <c r="F10" s="182"/>
    </row>
    <row r="11" spans="2:6" ht="72" customHeight="1" x14ac:dyDescent="0.25">
      <c r="B11" s="182" t="s">
        <v>7</v>
      </c>
      <c r="C11" s="182"/>
      <c r="D11" s="182"/>
      <c r="E11" s="182"/>
      <c r="F11" s="182"/>
    </row>
    <row r="12" spans="2:6" ht="34.5" customHeight="1" x14ac:dyDescent="0.25">
      <c r="B12" s="182" t="s">
        <v>8</v>
      </c>
      <c r="C12" s="182"/>
      <c r="D12" s="182"/>
      <c r="E12" s="182"/>
      <c r="F12" s="182"/>
    </row>
    <row r="13" spans="2:6" ht="44.25" customHeight="1" x14ac:dyDescent="0.25">
      <c r="B13" s="182" t="s">
        <v>9</v>
      </c>
      <c r="C13" s="182"/>
      <c r="D13" s="182"/>
      <c r="E13" s="182"/>
      <c r="F13" s="182"/>
    </row>
    <row r="14" spans="2:6" ht="26.25" customHeight="1" x14ac:dyDescent="0.25">
      <c r="B14" s="182" t="s">
        <v>10</v>
      </c>
      <c r="C14" s="182"/>
      <c r="D14" s="182"/>
      <c r="E14" s="182"/>
      <c r="F14" s="182"/>
    </row>
    <row r="15" spans="2:6" ht="22.5" customHeight="1" x14ac:dyDescent="0.25">
      <c r="B15" s="182" t="s">
        <v>11</v>
      </c>
      <c r="C15" s="182"/>
      <c r="D15" s="182"/>
      <c r="E15" s="182"/>
      <c r="F15" s="182"/>
    </row>
    <row r="16" spans="2:6" ht="33" customHeight="1" x14ac:dyDescent="0.25">
      <c r="B16" s="182" t="s">
        <v>12</v>
      </c>
      <c r="C16" s="182"/>
      <c r="D16" s="182"/>
      <c r="E16" s="182"/>
      <c r="F16" s="182"/>
    </row>
    <row r="17" spans="2:6" ht="36.75" customHeight="1" x14ac:dyDescent="0.25">
      <c r="B17" s="182" t="s">
        <v>13</v>
      </c>
      <c r="C17" s="182"/>
      <c r="D17" s="182"/>
      <c r="E17" s="182"/>
      <c r="F17" s="182"/>
    </row>
    <row r="18" spans="2:6" ht="26.25" customHeight="1" x14ac:dyDescent="0.25">
      <c r="B18" s="182" t="s">
        <v>14</v>
      </c>
      <c r="C18" s="182"/>
      <c r="D18" s="182"/>
      <c r="E18" s="182"/>
      <c r="F18" s="182"/>
    </row>
    <row r="19" spans="2:6" ht="27" customHeight="1" x14ac:dyDescent="0.25">
      <c r="B19" s="183" t="s">
        <v>15</v>
      </c>
      <c r="C19" s="183"/>
      <c r="D19" s="183"/>
      <c r="E19" s="183"/>
      <c r="F19" s="183"/>
    </row>
    <row r="20" spans="2:6" ht="14.25" customHeight="1" x14ac:dyDescent="0.25">
      <c r="B20" s="17"/>
    </row>
    <row r="21" spans="2:6" ht="12" customHeight="1" x14ac:dyDescent="0.25">
      <c r="B21" s="18"/>
    </row>
    <row r="22" spans="2:6" ht="17.25" customHeight="1" x14ac:dyDescent="0.25">
      <c r="B22" s="184"/>
      <c r="C22" s="184"/>
      <c r="D22" s="184"/>
      <c r="E22" s="184"/>
      <c r="F22" s="184"/>
    </row>
  </sheetData>
  <mergeCells count="18">
    <mergeCell ref="B18:F18"/>
    <mergeCell ref="B19:F19"/>
    <mergeCell ref="B22:F22"/>
    <mergeCell ref="B13:F13"/>
    <mergeCell ref="B14:F14"/>
    <mergeCell ref="B15:F15"/>
    <mergeCell ref="B16:F16"/>
    <mergeCell ref="B17:F17"/>
    <mergeCell ref="B8:F8"/>
    <mergeCell ref="B9:F9"/>
    <mergeCell ref="B10:F10"/>
    <mergeCell ref="B11:F11"/>
    <mergeCell ref="B12:F12"/>
    <mergeCell ref="B2:B4"/>
    <mergeCell ref="C2:E4"/>
    <mergeCell ref="F2:F4"/>
    <mergeCell ref="B6:F6"/>
    <mergeCell ref="B7:F7"/>
  </mergeCells>
  <printOptions horizontalCentered="1"/>
  <pageMargins left="0.7" right="0.7" top="0.75" bottom="0.75" header="0.511811023622047" footer="0.3"/>
  <pageSetup scale="52" orientation="portrait" horizontalDpi="300" verticalDpi="300"/>
  <headerFoot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85"/>
  <sheetViews>
    <sheetView showGridLines="0" tabSelected="1" topLeftCell="A8" zoomScale="90" zoomScaleNormal="90" workbookViewId="0">
      <selection activeCell="B7" sqref="B7:F14"/>
    </sheetView>
  </sheetViews>
  <sheetFormatPr baseColWidth="10" defaultColWidth="11.453125" defaultRowHeight="12.5" x14ac:dyDescent="0.25"/>
  <cols>
    <col min="1" max="1" width="5.36328125" customWidth="1"/>
    <col min="2" max="2" width="57.81640625" customWidth="1"/>
    <col min="3" max="3" width="105.36328125" customWidth="1"/>
    <col min="4" max="4" width="20" customWidth="1"/>
    <col min="5" max="5" width="23.453125" customWidth="1"/>
    <col min="6" max="6" width="31" customWidth="1"/>
  </cols>
  <sheetData>
    <row r="2" spans="2:6" ht="78" customHeight="1" x14ac:dyDescent="0.25">
      <c r="B2" s="178"/>
      <c r="C2" s="13" t="s">
        <v>16</v>
      </c>
      <c r="D2" s="13"/>
      <c r="E2" s="13"/>
      <c r="F2" s="12" t="s">
        <v>1</v>
      </c>
    </row>
    <row r="3" spans="2:6" ht="51" customHeight="1" x14ac:dyDescent="0.25">
      <c r="B3" s="178"/>
      <c r="C3" s="13"/>
      <c r="D3" s="13"/>
      <c r="E3" s="13"/>
      <c r="F3" s="12"/>
    </row>
    <row r="4" spans="2:6" ht="54" customHeight="1" x14ac:dyDescent="0.25">
      <c r="B4" s="178"/>
      <c r="C4" s="13"/>
      <c r="D4" s="13"/>
      <c r="E4" s="13"/>
      <c r="F4" s="12"/>
    </row>
    <row r="5" spans="2:6" ht="24.75" customHeight="1" x14ac:dyDescent="0.35">
      <c r="B5" s="15"/>
      <c r="C5" s="16"/>
      <c r="D5" s="16"/>
      <c r="E5" s="16"/>
      <c r="F5" s="16"/>
    </row>
    <row r="6" spans="2:6" ht="18" customHeight="1" x14ac:dyDescent="0.25">
      <c r="B6" s="185" t="s">
        <v>17</v>
      </c>
      <c r="C6" s="185"/>
      <c r="D6" s="185"/>
      <c r="E6" s="185"/>
      <c r="F6" s="185"/>
    </row>
    <row r="7" spans="2:6" ht="42.75" customHeight="1" x14ac:dyDescent="0.25">
      <c r="B7" s="186" t="s">
        <v>18</v>
      </c>
      <c r="C7" s="186"/>
      <c r="D7" s="186"/>
      <c r="E7" s="186"/>
      <c r="F7" s="186"/>
    </row>
    <row r="8" spans="2:6" ht="63" customHeight="1" x14ac:dyDescent="0.25">
      <c r="B8" s="186"/>
      <c r="C8" s="186"/>
      <c r="D8" s="186"/>
      <c r="E8" s="186"/>
      <c r="F8" s="186"/>
    </row>
    <row r="9" spans="2:6" ht="37.5" customHeight="1" x14ac:dyDescent="0.25">
      <c r="B9" s="186"/>
      <c r="C9" s="186"/>
      <c r="D9" s="186"/>
      <c r="E9" s="186"/>
      <c r="F9" s="186"/>
    </row>
    <row r="10" spans="2:6" ht="43.5" customHeight="1" x14ac:dyDescent="0.25">
      <c r="B10" s="186"/>
      <c r="C10" s="186"/>
      <c r="D10" s="186"/>
      <c r="E10" s="186"/>
      <c r="F10" s="186"/>
    </row>
    <row r="11" spans="2:6" ht="58.5" customHeight="1" x14ac:dyDescent="0.25">
      <c r="B11" s="186"/>
      <c r="C11" s="186"/>
      <c r="D11" s="186"/>
      <c r="E11" s="186"/>
      <c r="F11" s="186"/>
    </row>
    <row r="12" spans="2:6" ht="46.5" customHeight="1" x14ac:dyDescent="0.25">
      <c r="B12" s="186"/>
      <c r="C12" s="186"/>
      <c r="D12" s="186"/>
      <c r="E12" s="186"/>
      <c r="F12" s="186"/>
    </row>
    <row r="13" spans="2:6" ht="47.25" customHeight="1" x14ac:dyDescent="0.25">
      <c r="B13" s="186"/>
      <c r="C13" s="186"/>
      <c r="D13" s="186"/>
      <c r="E13" s="186"/>
      <c r="F13" s="186"/>
    </row>
    <row r="14" spans="2:6" ht="22.5" customHeight="1" x14ac:dyDescent="0.25">
      <c r="B14" s="186"/>
      <c r="C14" s="186"/>
      <c r="D14" s="186"/>
      <c r="E14" s="186"/>
      <c r="F14" s="186"/>
    </row>
    <row r="15" spans="2:6" ht="16.5" customHeight="1" x14ac:dyDescent="0.25">
      <c r="B15" s="187" t="s">
        <v>19</v>
      </c>
      <c r="C15" s="187"/>
      <c r="D15" s="187"/>
      <c r="E15" s="187"/>
      <c r="F15" s="187"/>
    </row>
    <row r="16" spans="2:6" ht="127.5" customHeight="1" x14ac:dyDescent="0.25">
      <c r="B16" s="188" t="s">
        <v>20</v>
      </c>
      <c r="C16" s="188"/>
      <c r="D16" s="188"/>
      <c r="E16" s="188"/>
      <c r="F16" s="188"/>
    </row>
    <row r="17" spans="2:6" ht="19.5" customHeight="1" x14ac:dyDescent="0.25">
      <c r="B17" s="19"/>
      <c r="C17" s="20" t="s">
        <v>21</v>
      </c>
      <c r="D17" s="189" t="s">
        <v>22</v>
      </c>
      <c r="E17" s="189" t="s">
        <v>23</v>
      </c>
      <c r="F17" s="190" t="s">
        <v>24</v>
      </c>
    </row>
    <row r="18" spans="2:6" ht="21" customHeight="1" x14ac:dyDescent="0.25">
      <c r="B18" s="19"/>
      <c r="C18" s="20" t="s">
        <v>25</v>
      </c>
      <c r="D18" s="189"/>
      <c r="E18" s="189"/>
      <c r="F18" s="190"/>
    </row>
    <row r="19" spans="2:6" ht="21" customHeight="1" x14ac:dyDescent="0.3">
      <c r="B19" s="21" t="s">
        <v>26</v>
      </c>
      <c r="C19" s="22"/>
      <c r="D19" s="23" t="s">
        <v>27</v>
      </c>
      <c r="E19" s="24" t="s">
        <v>28</v>
      </c>
      <c r="F19" s="25" t="s">
        <v>29</v>
      </c>
    </row>
    <row r="20" spans="2:6" ht="21" customHeight="1" x14ac:dyDescent="0.3">
      <c r="B20" s="21" t="s">
        <v>30</v>
      </c>
      <c r="C20" s="22"/>
      <c r="D20" s="23" t="s">
        <v>27</v>
      </c>
      <c r="E20" s="24" t="s">
        <v>28</v>
      </c>
      <c r="F20" s="25" t="s">
        <v>29</v>
      </c>
    </row>
    <row r="21" spans="2:6" ht="18.75" customHeight="1" x14ac:dyDescent="0.3">
      <c r="B21" s="26" t="s">
        <v>31</v>
      </c>
      <c r="C21" s="21"/>
      <c r="D21" s="23" t="s">
        <v>27</v>
      </c>
      <c r="E21" s="24" t="s">
        <v>28</v>
      </c>
      <c r="F21" s="25" t="s">
        <v>29</v>
      </c>
    </row>
    <row r="22" spans="2:6" ht="18.75" customHeight="1" x14ac:dyDescent="0.3">
      <c r="B22" s="27" t="s">
        <v>32</v>
      </c>
      <c r="C22" s="28"/>
      <c r="D22" s="29" t="s">
        <v>33</v>
      </c>
      <c r="E22" s="30" t="s">
        <v>28</v>
      </c>
      <c r="F22" s="31" t="s">
        <v>29</v>
      </c>
    </row>
    <row r="23" spans="2:6" ht="18.75" customHeight="1" x14ac:dyDescent="0.3">
      <c r="B23" s="27" t="s">
        <v>34</v>
      </c>
      <c r="C23" s="28"/>
      <c r="D23" s="29" t="s">
        <v>33</v>
      </c>
      <c r="E23" s="30" t="s">
        <v>28</v>
      </c>
      <c r="F23" s="31" t="s">
        <v>35</v>
      </c>
    </row>
    <row r="24" spans="2:6" ht="18.75" customHeight="1" x14ac:dyDescent="0.3">
      <c r="B24" s="27" t="s">
        <v>36</v>
      </c>
      <c r="C24" s="28"/>
      <c r="D24" s="29" t="s">
        <v>33</v>
      </c>
      <c r="E24" s="30" t="s">
        <v>28</v>
      </c>
      <c r="F24" s="31" t="s">
        <v>29</v>
      </c>
    </row>
    <row r="25" spans="2:6" ht="18.75" customHeight="1" x14ac:dyDescent="0.3">
      <c r="B25" s="27" t="s">
        <v>37</v>
      </c>
      <c r="C25" s="28"/>
      <c r="D25" s="29" t="s">
        <v>33</v>
      </c>
      <c r="E25" s="30" t="s">
        <v>28</v>
      </c>
      <c r="F25" s="31" t="s">
        <v>29</v>
      </c>
    </row>
    <row r="26" spans="2:6" ht="18.75" customHeight="1" x14ac:dyDescent="0.3">
      <c r="B26" s="27" t="s">
        <v>38</v>
      </c>
      <c r="C26" s="28"/>
      <c r="D26" s="29" t="s">
        <v>33</v>
      </c>
      <c r="E26" s="30" t="s">
        <v>28</v>
      </c>
      <c r="F26" s="31" t="s">
        <v>29</v>
      </c>
    </row>
    <row r="27" spans="2:6" ht="18.75" customHeight="1" x14ac:dyDescent="0.3">
      <c r="B27" s="27" t="s">
        <v>39</v>
      </c>
      <c r="C27" s="28"/>
      <c r="D27" s="29" t="s">
        <v>33</v>
      </c>
      <c r="E27" s="30" t="s">
        <v>28</v>
      </c>
      <c r="F27" s="32" t="s">
        <v>35</v>
      </c>
    </row>
    <row r="28" spans="2:6" ht="18.75" customHeight="1" x14ac:dyDescent="0.3">
      <c r="B28" s="27" t="s">
        <v>40</v>
      </c>
      <c r="C28" s="28"/>
      <c r="D28" s="29" t="s">
        <v>33</v>
      </c>
      <c r="E28" s="30" t="s">
        <v>28</v>
      </c>
      <c r="F28" s="31" t="s">
        <v>29</v>
      </c>
    </row>
    <row r="29" spans="2:6" ht="18.75" customHeight="1" x14ac:dyDescent="0.3">
      <c r="B29" s="27" t="s">
        <v>41</v>
      </c>
      <c r="C29" s="28"/>
      <c r="D29" s="29" t="s">
        <v>33</v>
      </c>
      <c r="E29" s="30" t="s">
        <v>28</v>
      </c>
      <c r="F29" s="31" t="s">
        <v>29</v>
      </c>
    </row>
    <row r="30" spans="2:6" ht="18.75" customHeight="1" x14ac:dyDescent="0.3">
      <c r="B30" s="27" t="s">
        <v>42</v>
      </c>
      <c r="C30" s="28"/>
      <c r="D30" s="29" t="s">
        <v>33</v>
      </c>
      <c r="E30" s="30" t="s">
        <v>28</v>
      </c>
      <c r="F30" s="31" t="s">
        <v>29</v>
      </c>
    </row>
    <row r="31" spans="2:6" ht="18.75" customHeight="1" x14ac:dyDescent="0.3">
      <c r="B31" s="33" t="s">
        <v>43</v>
      </c>
      <c r="C31" s="34"/>
      <c r="D31" s="29" t="s">
        <v>33</v>
      </c>
      <c r="E31" s="35" t="s">
        <v>28</v>
      </c>
      <c r="F31" s="36" t="s">
        <v>29</v>
      </c>
    </row>
    <row r="32" spans="2:6" ht="24" customHeight="1" x14ac:dyDescent="0.25">
      <c r="B32" s="19"/>
      <c r="C32" s="20" t="s">
        <v>44</v>
      </c>
      <c r="D32" s="37"/>
      <c r="E32" s="37"/>
      <c r="F32" s="38"/>
    </row>
    <row r="33" spans="2:6" ht="19.5" customHeight="1" x14ac:dyDescent="0.3">
      <c r="B33" s="26" t="s">
        <v>45</v>
      </c>
      <c r="C33" s="39"/>
      <c r="D33" s="23" t="s">
        <v>33</v>
      </c>
      <c r="E33" s="24" t="s">
        <v>28</v>
      </c>
      <c r="F33" s="25" t="s">
        <v>29</v>
      </c>
    </row>
    <row r="34" spans="2:6" ht="19.5" customHeight="1" x14ac:dyDescent="0.3">
      <c r="B34" s="191" t="s">
        <v>46</v>
      </c>
      <c r="C34" s="191"/>
      <c r="D34" s="29" t="s">
        <v>33</v>
      </c>
      <c r="E34" s="30" t="s">
        <v>28</v>
      </c>
      <c r="F34" s="31" t="s">
        <v>29</v>
      </c>
    </row>
    <row r="35" spans="2:6" ht="19.5" customHeight="1" x14ac:dyDescent="0.3">
      <c r="B35" s="191" t="s">
        <v>47</v>
      </c>
      <c r="C35" s="191"/>
      <c r="D35" s="29" t="s">
        <v>33</v>
      </c>
      <c r="E35" s="30" t="s">
        <v>28</v>
      </c>
      <c r="F35" s="31" t="s">
        <v>29</v>
      </c>
    </row>
    <row r="36" spans="2:6" ht="19.5" customHeight="1" x14ac:dyDescent="0.3">
      <c r="B36" s="27" t="s">
        <v>48</v>
      </c>
      <c r="C36" s="40"/>
      <c r="D36" s="29" t="s">
        <v>33</v>
      </c>
      <c r="E36" s="30" t="s">
        <v>28</v>
      </c>
      <c r="F36" s="31" t="s">
        <v>29</v>
      </c>
    </row>
    <row r="37" spans="2:6" ht="19.5" customHeight="1" x14ac:dyDescent="0.3">
      <c r="B37" s="27" t="s">
        <v>49</v>
      </c>
      <c r="C37" s="40"/>
      <c r="D37" s="29" t="s">
        <v>33</v>
      </c>
      <c r="E37" s="30" t="s">
        <v>28</v>
      </c>
      <c r="F37" s="31" t="s">
        <v>29</v>
      </c>
    </row>
    <row r="38" spans="2:6" ht="19.5" customHeight="1" x14ac:dyDescent="0.3">
      <c r="B38" s="191" t="s">
        <v>50</v>
      </c>
      <c r="C38" s="191"/>
      <c r="D38" s="29" t="s">
        <v>33</v>
      </c>
      <c r="E38" s="30" t="s">
        <v>51</v>
      </c>
      <c r="F38" s="31" t="s">
        <v>29</v>
      </c>
    </row>
    <row r="39" spans="2:6" ht="19.5" customHeight="1" x14ac:dyDescent="0.3">
      <c r="B39" s="192" t="s">
        <v>52</v>
      </c>
      <c r="C39" s="192"/>
      <c r="D39" s="41" t="s">
        <v>33</v>
      </c>
      <c r="E39" s="35" t="s">
        <v>51</v>
      </c>
      <c r="F39" s="36" t="s">
        <v>29</v>
      </c>
    </row>
    <row r="40" spans="2:6" ht="23.25" customHeight="1" x14ac:dyDescent="0.25">
      <c r="B40" s="19"/>
      <c r="C40" s="20" t="s">
        <v>53</v>
      </c>
      <c r="D40" s="42"/>
      <c r="E40" s="42"/>
      <c r="F40" s="43"/>
    </row>
    <row r="41" spans="2:6" s="44" customFormat="1" ht="15" customHeight="1" x14ac:dyDescent="0.3">
      <c r="B41" s="193" t="s">
        <v>54</v>
      </c>
      <c r="C41" s="193"/>
      <c r="D41" s="45" t="s">
        <v>27</v>
      </c>
      <c r="E41" s="46" t="s">
        <v>28</v>
      </c>
      <c r="F41" s="47" t="s">
        <v>29</v>
      </c>
    </row>
    <row r="42" spans="2:6" s="44" customFormat="1" ht="15" customHeight="1" x14ac:dyDescent="0.3">
      <c r="B42" s="48"/>
      <c r="C42" s="49"/>
      <c r="D42" s="50"/>
      <c r="E42" s="51"/>
      <c r="F42" s="31"/>
    </row>
    <row r="43" spans="2:6" s="44" customFormat="1" ht="15" customHeight="1" x14ac:dyDescent="0.3">
      <c r="B43" s="194"/>
      <c r="C43" s="194"/>
      <c r="D43" s="50"/>
      <c r="E43" s="51"/>
      <c r="F43" s="31"/>
    </row>
    <row r="44" spans="2:6" s="44" customFormat="1" ht="15" customHeight="1" x14ac:dyDescent="0.3">
      <c r="B44" s="27"/>
      <c r="C44" s="49"/>
      <c r="D44" s="50"/>
      <c r="E44" s="51"/>
      <c r="F44" s="31"/>
    </row>
    <row r="45" spans="2:6" ht="19.5" customHeight="1" x14ac:dyDescent="0.3">
      <c r="B45" s="195" t="s">
        <v>55</v>
      </c>
      <c r="C45" s="195"/>
      <c r="D45" s="23" t="s">
        <v>33</v>
      </c>
      <c r="E45" s="24" t="s">
        <v>51</v>
      </c>
      <c r="F45" s="25" t="s">
        <v>29</v>
      </c>
    </row>
    <row r="46" spans="2:6" ht="19.5" customHeight="1" x14ac:dyDescent="0.3">
      <c r="B46" s="48" t="s">
        <v>56</v>
      </c>
      <c r="C46" s="40"/>
      <c r="D46" s="29" t="s">
        <v>33</v>
      </c>
      <c r="E46" s="30" t="s">
        <v>51</v>
      </c>
      <c r="F46" s="31" t="s">
        <v>29</v>
      </c>
    </row>
    <row r="47" spans="2:6" ht="19.5" customHeight="1" x14ac:dyDescent="0.3">
      <c r="B47" s="191" t="s">
        <v>57</v>
      </c>
      <c r="C47" s="191"/>
      <c r="D47" s="29" t="s">
        <v>33</v>
      </c>
      <c r="E47" s="30" t="s">
        <v>28</v>
      </c>
      <c r="F47" s="31" t="s">
        <v>29</v>
      </c>
    </row>
    <row r="48" spans="2:6" ht="19.5" customHeight="1" x14ac:dyDescent="0.3">
      <c r="B48" s="27" t="s">
        <v>49</v>
      </c>
      <c r="C48" s="40"/>
      <c r="D48" s="29" t="s">
        <v>33</v>
      </c>
      <c r="E48" s="30" t="s">
        <v>28</v>
      </c>
      <c r="F48" s="31" t="s">
        <v>29</v>
      </c>
    </row>
    <row r="49" spans="2:6" ht="19.5" customHeight="1" x14ac:dyDescent="0.3">
      <c r="B49" s="33" t="s">
        <v>58</v>
      </c>
      <c r="C49" s="52"/>
      <c r="D49" s="41" t="s">
        <v>33</v>
      </c>
      <c r="E49" s="35" t="s">
        <v>51</v>
      </c>
      <c r="F49" s="36" t="s">
        <v>29</v>
      </c>
    </row>
    <row r="50" spans="2:6" ht="23.25" customHeight="1" x14ac:dyDescent="0.25">
      <c r="B50" s="19"/>
      <c r="C50" s="20" t="s">
        <v>59</v>
      </c>
      <c r="D50" s="53"/>
      <c r="E50" s="53"/>
      <c r="F50" s="54"/>
    </row>
    <row r="51" spans="2:6" ht="19.5" customHeight="1" x14ac:dyDescent="0.3">
      <c r="B51" s="195" t="s">
        <v>60</v>
      </c>
      <c r="C51" s="195"/>
      <c r="D51" s="29" t="s">
        <v>27</v>
      </c>
      <c r="E51" s="24" t="s">
        <v>51</v>
      </c>
      <c r="F51" s="55" t="s">
        <v>35</v>
      </c>
    </row>
    <row r="52" spans="2:6" ht="19.5" customHeight="1" x14ac:dyDescent="0.3">
      <c r="B52" s="191" t="s">
        <v>61</v>
      </c>
      <c r="C52" s="191"/>
      <c r="D52" s="29" t="s">
        <v>27</v>
      </c>
      <c r="E52" s="30" t="s">
        <v>51</v>
      </c>
      <c r="F52" s="56" t="s">
        <v>35</v>
      </c>
    </row>
    <row r="53" spans="2:6" ht="19.5" customHeight="1" x14ac:dyDescent="0.3">
      <c r="B53" s="191" t="s">
        <v>62</v>
      </c>
      <c r="C53" s="191"/>
      <c r="D53" s="29" t="s">
        <v>27</v>
      </c>
      <c r="E53" s="30" t="s">
        <v>51</v>
      </c>
      <c r="F53" s="56" t="s">
        <v>35</v>
      </c>
    </row>
    <row r="54" spans="2:6" ht="19.5" customHeight="1" x14ac:dyDescent="0.3">
      <c r="B54" s="191" t="s">
        <v>63</v>
      </c>
      <c r="C54" s="191"/>
      <c r="D54" s="29" t="s">
        <v>27</v>
      </c>
      <c r="E54" s="30" t="s">
        <v>51</v>
      </c>
      <c r="F54" s="56" t="s">
        <v>64</v>
      </c>
    </row>
    <row r="55" spans="2:6" ht="19.5" customHeight="1" x14ac:dyDescent="0.3">
      <c r="B55" s="191" t="s">
        <v>65</v>
      </c>
      <c r="C55" s="191"/>
      <c r="D55" s="29" t="s">
        <v>27</v>
      </c>
      <c r="E55" s="30" t="s">
        <v>51</v>
      </c>
      <c r="F55" s="56" t="s">
        <v>35</v>
      </c>
    </row>
    <row r="56" spans="2:6" ht="19.5" customHeight="1" x14ac:dyDescent="0.3">
      <c r="B56" s="27" t="s">
        <v>66</v>
      </c>
      <c r="C56" s="40"/>
      <c r="D56" s="29" t="s">
        <v>27</v>
      </c>
      <c r="E56" s="30" t="s">
        <v>51</v>
      </c>
      <c r="F56" s="56" t="s">
        <v>35</v>
      </c>
    </row>
    <row r="57" spans="2:6" ht="21" customHeight="1" x14ac:dyDescent="0.3">
      <c r="B57" s="27" t="s">
        <v>67</v>
      </c>
      <c r="C57" s="40"/>
      <c r="D57" s="29" t="s">
        <v>27</v>
      </c>
      <c r="E57" s="30" t="s">
        <v>51</v>
      </c>
      <c r="F57" s="56" t="s">
        <v>35</v>
      </c>
    </row>
    <row r="58" spans="2:6" ht="19.5" customHeight="1" x14ac:dyDescent="0.3">
      <c r="B58" s="191" t="s">
        <v>68</v>
      </c>
      <c r="C58" s="191"/>
      <c r="D58" s="29" t="s">
        <v>69</v>
      </c>
      <c r="E58" s="30" t="s">
        <v>28</v>
      </c>
      <c r="F58" s="56" t="s">
        <v>35</v>
      </c>
    </row>
    <row r="59" spans="2:6" ht="19.5" customHeight="1" x14ac:dyDescent="0.3">
      <c r="B59" s="191" t="s">
        <v>70</v>
      </c>
      <c r="C59" s="191"/>
      <c r="D59" s="29" t="s">
        <v>33</v>
      </c>
      <c r="E59" s="30" t="s">
        <v>51</v>
      </c>
      <c r="F59" s="56" t="s">
        <v>29</v>
      </c>
    </row>
    <row r="60" spans="2:6" ht="19.5" customHeight="1" x14ac:dyDescent="0.3">
      <c r="B60" s="191" t="s">
        <v>71</v>
      </c>
      <c r="C60" s="191"/>
      <c r="D60" s="29" t="s">
        <v>33</v>
      </c>
      <c r="E60" s="30" t="s">
        <v>51</v>
      </c>
      <c r="F60" s="56" t="s">
        <v>29</v>
      </c>
    </row>
    <row r="61" spans="2:6" ht="19.5" customHeight="1" x14ac:dyDescent="0.3">
      <c r="B61" s="191"/>
      <c r="C61" s="191"/>
      <c r="D61" s="29"/>
      <c r="E61" s="30"/>
      <c r="F61" s="56"/>
    </row>
    <row r="62" spans="2:6" ht="19.5" customHeight="1" x14ac:dyDescent="0.3">
      <c r="B62" s="191" t="s">
        <v>72</v>
      </c>
      <c r="C62" s="191"/>
      <c r="D62" s="29" t="s">
        <v>69</v>
      </c>
      <c r="E62" s="30" t="s">
        <v>51</v>
      </c>
      <c r="F62" s="56" t="s">
        <v>73</v>
      </c>
    </row>
    <row r="63" spans="2:6" ht="19.5" customHeight="1" x14ac:dyDescent="0.3">
      <c r="B63" s="191" t="s">
        <v>74</v>
      </c>
      <c r="C63" s="191"/>
      <c r="D63" s="29" t="s">
        <v>69</v>
      </c>
      <c r="E63" s="30" t="s">
        <v>51</v>
      </c>
      <c r="F63" s="56" t="s">
        <v>73</v>
      </c>
    </row>
    <row r="64" spans="2:6" s="57" customFormat="1" ht="19.5" customHeight="1" x14ac:dyDescent="0.3">
      <c r="B64" s="196" t="s">
        <v>75</v>
      </c>
      <c r="C64" s="196"/>
      <c r="D64" s="58" t="s">
        <v>69</v>
      </c>
      <c r="E64" s="59" t="s">
        <v>51</v>
      </c>
      <c r="F64" s="60" t="s">
        <v>73</v>
      </c>
    </row>
    <row r="65" spans="2:6" ht="19.5" customHeight="1" x14ac:dyDescent="0.3">
      <c r="B65" s="191" t="s">
        <v>76</v>
      </c>
      <c r="C65" s="191"/>
      <c r="D65" s="29" t="s">
        <v>27</v>
      </c>
      <c r="E65" s="30" t="s">
        <v>51</v>
      </c>
      <c r="F65" s="56" t="s">
        <v>77</v>
      </c>
    </row>
    <row r="66" spans="2:6" ht="19.5" customHeight="1" x14ac:dyDescent="0.3">
      <c r="B66" s="191" t="s">
        <v>78</v>
      </c>
      <c r="C66" s="191"/>
      <c r="D66" s="29" t="s">
        <v>27</v>
      </c>
      <c r="E66" s="30" t="s">
        <v>51</v>
      </c>
      <c r="F66" s="31" t="s">
        <v>29</v>
      </c>
    </row>
    <row r="67" spans="2:6" ht="19.5" customHeight="1" x14ac:dyDescent="0.3">
      <c r="B67" s="191" t="s">
        <v>79</v>
      </c>
      <c r="C67" s="191"/>
      <c r="D67" s="29" t="s">
        <v>27</v>
      </c>
      <c r="E67" s="30" t="s">
        <v>51</v>
      </c>
      <c r="F67" s="31" t="s">
        <v>29</v>
      </c>
    </row>
    <row r="68" spans="2:6" ht="19.5" customHeight="1" x14ac:dyDescent="0.3">
      <c r="B68" s="191" t="s">
        <v>80</v>
      </c>
      <c r="C68" s="191"/>
      <c r="D68" s="29" t="s">
        <v>27</v>
      </c>
      <c r="E68" s="30" t="s">
        <v>51</v>
      </c>
      <c r="F68" s="31" t="s">
        <v>29</v>
      </c>
    </row>
    <row r="69" spans="2:6" ht="19.5" customHeight="1" x14ac:dyDescent="0.3">
      <c r="B69" s="191" t="s">
        <v>81</v>
      </c>
      <c r="C69" s="191"/>
      <c r="D69" s="29" t="s">
        <v>27</v>
      </c>
      <c r="E69" s="30" t="s">
        <v>51</v>
      </c>
      <c r="F69" s="31" t="s">
        <v>29</v>
      </c>
    </row>
    <row r="70" spans="2:6" ht="19.5" customHeight="1" x14ac:dyDescent="0.3">
      <c r="B70" s="27" t="s">
        <v>82</v>
      </c>
      <c r="C70" s="40"/>
      <c r="D70" s="29" t="s">
        <v>27</v>
      </c>
      <c r="E70" s="30" t="s">
        <v>51</v>
      </c>
      <c r="F70" s="31" t="s">
        <v>83</v>
      </c>
    </row>
    <row r="71" spans="2:6" ht="19.5" customHeight="1" x14ac:dyDescent="0.3">
      <c r="B71" s="191" t="s">
        <v>84</v>
      </c>
      <c r="C71" s="191"/>
      <c r="D71" s="29" t="s">
        <v>27</v>
      </c>
      <c r="E71" s="30" t="s">
        <v>51</v>
      </c>
      <c r="F71" s="31" t="s">
        <v>83</v>
      </c>
    </row>
    <row r="72" spans="2:6" ht="19.5" customHeight="1" x14ac:dyDescent="0.3">
      <c r="B72" s="27" t="s">
        <v>85</v>
      </c>
      <c r="C72" s="28"/>
      <c r="D72" s="29" t="s">
        <v>33</v>
      </c>
      <c r="E72" s="30" t="s">
        <v>28</v>
      </c>
      <c r="F72" s="56" t="s">
        <v>29</v>
      </c>
    </row>
    <row r="73" spans="2:6" ht="19.5" customHeight="1" x14ac:dyDescent="0.3">
      <c r="B73" s="196" t="s">
        <v>86</v>
      </c>
      <c r="C73" s="196"/>
      <c r="D73" s="29" t="s">
        <v>27</v>
      </c>
      <c r="E73" s="30" t="s">
        <v>51</v>
      </c>
      <c r="F73" s="56" t="s">
        <v>87</v>
      </c>
    </row>
    <row r="74" spans="2:6" ht="19.5" customHeight="1" x14ac:dyDescent="0.3">
      <c r="B74" s="61"/>
      <c r="C74" s="62"/>
      <c r="D74" s="29"/>
      <c r="E74" s="63"/>
      <c r="F74" s="31"/>
    </row>
    <row r="75" spans="2:6" ht="18.75" customHeight="1" x14ac:dyDescent="0.3">
      <c r="B75" s="64" t="s">
        <v>88</v>
      </c>
      <c r="C75" s="65"/>
      <c r="D75" s="66" t="s">
        <v>27</v>
      </c>
      <c r="E75" s="67" t="s">
        <v>51</v>
      </c>
      <c r="F75" s="68" t="s">
        <v>89</v>
      </c>
    </row>
    <row r="80" spans="2:6" ht="12" hidden="1" customHeight="1" x14ac:dyDescent="0.25">
      <c r="B80" s="17" t="s">
        <v>27</v>
      </c>
    </row>
    <row r="81" spans="2:2" ht="12" hidden="1" customHeight="1" x14ac:dyDescent="0.25">
      <c r="B81" s="18" t="s">
        <v>69</v>
      </c>
    </row>
    <row r="82" spans="2:2" ht="12" hidden="1" customHeight="1" x14ac:dyDescent="0.25">
      <c r="B82" s="18" t="s">
        <v>33</v>
      </c>
    </row>
    <row r="83" spans="2:2" ht="12" hidden="1" customHeight="1" x14ac:dyDescent="0.25"/>
    <row r="84" spans="2:2" ht="12" hidden="1" customHeight="1" x14ac:dyDescent="0.25">
      <c r="B84" t="s">
        <v>28</v>
      </c>
    </row>
    <row r="85" spans="2:2" ht="12" hidden="1" customHeight="1" x14ac:dyDescent="0.25">
      <c r="B85" t="s">
        <v>51</v>
      </c>
    </row>
  </sheetData>
  <mergeCells count="37">
    <mergeCell ref="B71:C71"/>
    <mergeCell ref="B73:C73"/>
    <mergeCell ref="B65:C65"/>
    <mergeCell ref="B66:C66"/>
    <mergeCell ref="B67:C67"/>
    <mergeCell ref="B68:C68"/>
    <mergeCell ref="B69:C69"/>
    <mergeCell ref="B60:C60"/>
    <mergeCell ref="B61:C61"/>
    <mergeCell ref="B62:C62"/>
    <mergeCell ref="B63:C63"/>
    <mergeCell ref="B64:C64"/>
    <mergeCell ref="B53:C53"/>
    <mergeCell ref="B54:C54"/>
    <mergeCell ref="B55:C55"/>
    <mergeCell ref="B58:C58"/>
    <mergeCell ref="B59:C59"/>
    <mergeCell ref="B43:C43"/>
    <mergeCell ref="B45:C45"/>
    <mergeCell ref="B47:C47"/>
    <mergeCell ref="B51:C51"/>
    <mergeCell ref="B52:C52"/>
    <mergeCell ref="B34:C34"/>
    <mergeCell ref="B35:C35"/>
    <mergeCell ref="B38:C38"/>
    <mergeCell ref="B39:C39"/>
    <mergeCell ref="B41:C41"/>
    <mergeCell ref="B15:F15"/>
    <mergeCell ref="B16:F16"/>
    <mergeCell ref="D17:D18"/>
    <mergeCell ref="E17:E18"/>
    <mergeCell ref="F17:F18"/>
    <mergeCell ref="B2:B4"/>
    <mergeCell ref="C2:E4"/>
    <mergeCell ref="F2:F4"/>
    <mergeCell ref="B6:F6"/>
    <mergeCell ref="B7:F14"/>
  </mergeCells>
  <dataValidations disablePrompts="1" count="2">
    <dataValidation type="list" allowBlank="1" showInputMessage="1" showErrorMessage="1" sqref="D19:D31 D33:D39 D41:D49 D51:D75" xr:uid="{00000000-0002-0000-0100-000000000000}">
      <formula1>$B$80:$B$82</formula1>
      <formula2>0</formula2>
    </dataValidation>
    <dataValidation type="list" allowBlank="1" showInputMessage="1" showErrorMessage="1" sqref="E19:E31 E33:E39 E41:E49 E51:E75" xr:uid="{00000000-0002-0000-0100-000001000000}">
      <formula1>$B$84:$B$85</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60"/>
  <sheetViews>
    <sheetView showGridLines="0" topLeftCell="A24" zoomScale="70" zoomScaleNormal="70" workbookViewId="0">
      <selection activeCell="C27" sqref="C27:G27"/>
    </sheetView>
  </sheetViews>
  <sheetFormatPr baseColWidth="10" defaultColWidth="11.453125" defaultRowHeight="13" x14ac:dyDescent="0.3"/>
  <cols>
    <col min="1" max="1" width="4.1796875" customWidth="1"/>
    <col min="2" max="2" width="41.453125" customWidth="1"/>
    <col min="3" max="3" width="25.1796875" customWidth="1"/>
    <col min="4" max="4" width="14.6328125" customWidth="1"/>
    <col min="5" max="5" width="12.453125" customWidth="1"/>
    <col min="6" max="6" width="18.36328125" customWidth="1"/>
    <col min="7" max="7" width="24.81640625" customWidth="1"/>
    <col min="8" max="8" width="67.453125" style="69" customWidth="1"/>
    <col min="9" max="9" width="14.6328125" customWidth="1"/>
    <col min="10" max="10" width="11.81640625" customWidth="1"/>
    <col min="11" max="11" width="14" customWidth="1"/>
    <col min="12" max="12" width="15.36328125" style="70" customWidth="1"/>
    <col min="13" max="13" width="4.81640625" customWidth="1"/>
  </cols>
  <sheetData>
    <row r="1" spans="2:17" ht="12" customHeight="1" x14ac:dyDescent="0.3"/>
    <row r="2" spans="2:17" ht="48.75" customHeight="1" x14ac:dyDescent="0.25">
      <c r="B2" s="178"/>
      <c r="C2" s="13" t="s">
        <v>16</v>
      </c>
      <c r="D2" s="13"/>
      <c r="E2" s="13"/>
      <c r="F2" s="13"/>
      <c r="G2" s="13"/>
      <c r="H2" s="13"/>
      <c r="I2" s="13"/>
      <c r="J2" s="13"/>
      <c r="K2" s="12" t="s">
        <v>1</v>
      </c>
      <c r="L2" s="12"/>
    </row>
    <row r="3" spans="2:17" ht="42" customHeight="1" x14ac:dyDescent="0.25">
      <c r="B3" s="178"/>
      <c r="C3" s="13"/>
      <c r="D3" s="13"/>
      <c r="E3" s="13"/>
      <c r="F3" s="13"/>
      <c r="G3" s="13"/>
      <c r="H3" s="13"/>
      <c r="I3" s="13"/>
      <c r="J3" s="13"/>
      <c r="K3" s="12"/>
      <c r="L3" s="12"/>
    </row>
    <row r="4" spans="2:17" ht="36.75" customHeight="1" x14ac:dyDescent="0.25">
      <c r="B4" s="178"/>
      <c r="C4" s="13"/>
      <c r="D4" s="13"/>
      <c r="E4" s="13"/>
      <c r="F4" s="13"/>
      <c r="G4" s="13"/>
      <c r="H4" s="13"/>
      <c r="I4" s="13"/>
      <c r="J4" s="13"/>
      <c r="K4" s="12"/>
      <c r="L4" s="12"/>
    </row>
    <row r="5" spans="2:17" ht="24.75" customHeight="1" x14ac:dyDescent="0.35">
      <c r="C5" s="15"/>
      <c r="D5" s="16"/>
      <c r="E5" s="16"/>
      <c r="F5" s="16"/>
      <c r="G5" s="16"/>
    </row>
    <row r="6" spans="2:17" ht="103.5" customHeight="1" x14ac:dyDescent="0.25">
      <c r="B6" s="197" t="s">
        <v>90</v>
      </c>
      <c r="C6" s="197"/>
      <c r="D6" s="197"/>
      <c r="E6" s="197"/>
      <c r="F6" s="197"/>
      <c r="G6" s="197"/>
      <c r="H6" s="197"/>
      <c r="I6" s="197"/>
      <c r="J6" s="197"/>
      <c r="K6" s="197"/>
      <c r="L6" s="197"/>
      <c r="M6" s="71"/>
      <c r="N6" s="71"/>
      <c r="O6" s="71"/>
      <c r="P6" s="71"/>
      <c r="Q6" s="71"/>
    </row>
    <row r="7" spans="2:17" ht="33.75" customHeight="1" x14ac:dyDescent="0.25">
      <c r="B7" s="198" t="s">
        <v>91</v>
      </c>
      <c r="C7" s="198"/>
      <c r="D7" s="198"/>
      <c r="E7" s="198"/>
      <c r="F7" s="198"/>
      <c r="G7" s="198"/>
      <c r="H7" s="199" t="s">
        <v>92</v>
      </c>
      <c r="I7" s="199"/>
      <c r="J7" s="199"/>
      <c r="K7" s="199"/>
      <c r="L7" s="199"/>
    </row>
    <row r="8" spans="2:17" ht="40.5" customHeight="1" x14ac:dyDescent="0.25">
      <c r="B8" s="72" t="s">
        <v>93</v>
      </c>
      <c r="C8" s="200" t="s">
        <v>94</v>
      </c>
      <c r="D8" s="200"/>
      <c r="E8" s="200"/>
      <c r="F8" s="200"/>
      <c r="G8" s="200"/>
      <c r="H8" s="73" t="s">
        <v>95</v>
      </c>
      <c r="I8" s="73" t="s">
        <v>96</v>
      </c>
      <c r="J8" s="73" t="s">
        <v>97</v>
      </c>
      <c r="K8" s="73" t="s">
        <v>98</v>
      </c>
      <c r="L8" s="74" t="s">
        <v>99</v>
      </c>
    </row>
    <row r="9" spans="2:17" ht="61.5" customHeight="1" x14ac:dyDescent="0.25">
      <c r="B9" s="75" t="s">
        <v>25</v>
      </c>
      <c r="C9" s="201" t="s">
        <v>100</v>
      </c>
      <c r="D9" s="201"/>
      <c r="E9" s="201"/>
      <c r="F9" s="201"/>
      <c r="G9" s="201"/>
      <c r="H9" s="76" t="s">
        <v>101</v>
      </c>
      <c r="I9" s="77">
        <v>3</v>
      </c>
      <c r="J9" s="78">
        <v>2</v>
      </c>
      <c r="K9" s="78">
        <f>I9+J9</f>
        <v>5</v>
      </c>
      <c r="L9" s="79" t="str">
        <f t="shared" ref="L9:L27" si="0">IF(K9&lt;=4,"BAJO",IF(K9=5,"MEDIO",IF(K9=6,"ALTO",IF(K9=7,"ALTO","EXTREMO"))))</f>
        <v>MEDIO</v>
      </c>
    </row>
    <row r="10" spans="2:17" ht="69.75" customHeight="1" x14ac:dyDescent="0.25">
      <c r="B10" s="75" t="s">
        <v>25</v>
      </c>
      <c r="C10" s="201" t="s">
        <v>30</v>
      </c>
      <c r="D10" s="201"/>
      <c r="E10" s="201"/>
      <c r="F10" s="201"/>
      <c r="G10" s="201"/>
      <c r="H10" s="76" t="s">
        <v>102</v>
      </c>
      <c r="I10" s="77">
        <v>1</v>
      </c>
      <c r="J10" s="78">
        <v>5</v>
      </c>
      <c r="K10" s="78">
        <f>I10+J10</f>
        <v>6</v>
      </c>
      <c r="L10" s="79" t="str">
        <f t="shared" si="0"/>
        <v>ALTO</v>
      </c>
    </row>
    <row r="11" spans="2:17" ht="127.5" customHeight="1" x14ac:dyDescent="0.25">
      <c r="B11" s="75" t="s">
        <v>25</v>
      </c>
      <c r="C11" s="201" t="s">
        <v>34</v>
      </c>
      <c r="D11" s="201"/>
      <c r="E11" s="201"/>
      <c r="F11" s="201"/>
      <c r="G11" s="201"/>
      <c r="H11" s="76" t="s">
        <v>103</v>
      </c>
      <c r="I11" s="77">
        <v>3</v>
      </c>
      <c r="J11" s="78">
        <v>3</v>
      </c>
      <c r="K11" s="78">
        <f>I11+J11</f>
        <v>6</v>
      </c>
      <c r="L11" s="79" t="str">
        <f t="shared" si="0"/>
        <v>ALTO</v>
      </c>
    </row>
    <row r="12" spans="2:17" ht="72" customHeight="1" x14ac:dyDescent="0.25">
      <c r="B12" s="80" t="s">
        <v>25</v>
      </c>
      <c r="C12" s="202" t="s">
        <v>38</v>
      </c>
      <c r="D12" s="202"/>
      <c r="E12" s="202"/>
      <c r="F12" s="202"/>
      <c r="G12" s="202"/>
      <c r="H12" s="81" t="s">
        <v>104</v>
      </c>
      <c r="I12" s="77">
        <v>3</v>
      </c>
      <c r="J12" s="78">
        <v>2</v>
      </c>
      <c r="K12" s="78">
        <f t="shared" ref="K12:K27" si="1">+I12+J12</f>
        <v>5</v>
      </c>
      <c r="L12" s="82" t="str">
        <f t="shared" si="0"/>
        <v>MEDIO</v>
      </c>
    </row>
    <row r="13" spans="2:17" ht="57" customHeight="1" x14ac:dyDescent="0.25">
      <c r="B13" s="80" t="s">
        <v>44</v>
      </c>
      <c r="C13" s="202" t="s">
        <v>45</v>
      </c>
      <c r="D13" s="202"/>
      <c r="E13" s="202"/>
      <c r="F13" s="202"/>
      <c r="G13" s="202"/>
      <c r="H13" s="81" t="s">
        <v>105</v>
      </c>
      <c r="I13" s="77">
        <v>2</v>
      </c>
      <c r="J13" s="78">
        <v>2</v>
      </c>
      <c r="K13" s="78">
        <f t="shared" si="1"/>
        <v>4</v>
      </c>
      <c r="L13" s="82" t="str">
        <f t="shared" si="0"/>
        <v>BAJO</v>
      </c>
    </row>
    <row r="14" spans="2:17" ht="65.25" customHeight="1" x14ac:dyDescent="0.25">
      <c r="B14" s="80" t="s">
        <v>44</v>
      </c>
      <c r="C14" s="202" t="s">
        <v>50</v>
      </c>
      <c r="D14" s="202"/>
      <c r="E14" s="202"/>
      <c r="F14" s="202"/>
      <c r="G14" s="202"/>
      <c r="H14" s="81" t="s">
        <v>106</v>
      </c>
      <c r="I14" s="77">
        <v>2</v>
      </c>
      <c r="J14" s="78">
        <v>2</v>
      </c>
      <c r="K14" s="78">
        <f t="shared" si="1"/>
        <v>4</v>
      </c>
      <c r="L14" s="82" t="str">
        <f t="shared" si="0"/>
        <v>BAJO</v>
      </c>
    </row>
    <row r="15" spans="2:17" ht="63" customHeight="1" x14ac:dyDescent="0.25">
      <c r="B15" s="80" t="s">
        <v>44</v>
      </c>
      <c r="C15" s="202" t="s">
        <v>48</v>
      </c>
      <c r="D15" s="202"/>
      <c r="E15" s="202"/>
      <c r="F15" s="202"/>
      <c r="G15" s="202"/>
      <c r="H15" s="81" t="s">
        <v>107</v>
      </c>
      <c r="I15" s="77">
        <v>1</v>
      </c>
      <c r="J15" s="78">
        <v>2</v>
      </c>
      <c r="K15" s="78">
        <f t="shared" si="1"/>
        <v>3</v>
      </c>
      <c r="L15" s="82" t="str">
        <f t="shared" si="0"/>
        <v>BAJO</v>
      </c>
    </row>
    <row r="16" spans="2:17" ht="28.5" customHeight="1" x14ac:dyDescent="0.25">
      <c r="B16" s="80" t="s">
        <v>53</v>
      </c>
      <c r="C16" s="202" t="s">
        <v>55</v>
      </c>
      <c r="D16" s="202"/>
      <c r="E16" s="202"/>
      <c r="F16" s="202"/>
      <c r="G16" s="202"/>
      <c r="H16" s="81" t="s">
        <v>108</v>
      </c>
      <c r="I16" s="77">
        <v>3</v>
      </c>
      <c r="J16" s="78">
        <v>3</v>
      </c>
      <c r="K16" s="78">
        <f t="shared" si="1"/>
        <v>6</v>
      </c>
      <c r="L16" s="82" t="str">
        <f t="shared" si="0"/>
        <v>ALTO</v>
      </c>
    </row>
    <row r="17" spans="2:12" ht="46.5" customHeight="1" x14ac:dyDescent="0.25">
      <c r="B17" s="80" t="s">
        <v>53</v>
      </c>
      <c r="C17" s="202" t="s">
        <v>58</v>
      </c>
      <c r="D17" s="202"/>
      <c r="E17" s="202"/>
      <c r="F17" s="202"/>
      <c r="G17" s="202"/>
      <c r="H17" s="81" t="s">
        <v>109</v>
      </c>
      <c r="I17" s="77">
        <v>2</v>
      </c>
      <c r="J17" s="78">
        <v>4</v>
      </c>
      <c r="K17" s="78">
        <f t="shared" si="1"/>
        <v>6</v>
      </c>
      <c r="L17" s="82" t="str">
        <f t="shared" si="0"/>
        <v>ALTO</v>
      </c>
    </row>
    <row r="18" spans="2:12" ht="40.5" customHeight="1" x14ac:dyDescent="0.25">
      <c r="B18" s="80" t="s">
        <v>53</v>
      </c>
      <c r="C18" s="202" t="s">
        <v>56</v>
      </c>
      <c r="D18" s="202"/>
      <c r="E18" s="202"/>
      <c r="F18" s="202"/>
      <c r="G18" s="202"/>
      <c r="H18" s="81" t="s">
        <v>110</v>
      </c>
      <c r="I18" s="77">
        <v>3</v>
      </c>
      <c r="J18" s="78">
        <v>2</v>
      </c>
      <c r="K18" s="78">
        <f t="shared" si="1"/>
        <v>5</v>
      </c>
      <c r="L18" s="82" t="str">
        <f t="shared" si="0"/>
        <v>MEDIO</v>
      </c>
    </row>
    <row r="19" spans="2:12" ht="28.5" customHeight="1" x14ac:dyDescent="0.25">
      <c r="B19" s="80" t="s">
        <v>59</v>
      </c>
      <c r="C19" s="202" t="s">
        <v>62</v>
      </c>
      <c r="D19" s="202"/>
      <c r="E19" s="202"/>
      <c r="F19" s="202"/>
      <c r="G19" s="202"/>
      <c r="H19" s="83" t="s">
        <v>111</v>
      </c>
      <c r="I19" s="77">
        <v>3</v>
      </c>
      <c r="J19" s="78">
        <v>3</v>
      </c>
      <c r="K19" s="78">
        <f t="shared" si="1"/>
        <v>6</v>
      </c>
      <c r="L19" s="82" t="str">
        <f t="shared" si="0"/>
        <v>ALTO</v>
      </c>
    </row>
    <row r="20" spans="2:12" s="44" customFormat="1" ht="81" customHeight="1" x14ac:dyDescent="0.25">
      <c r="B20" s="84" t="s">
        <v>59</v>
      </c>
      <c r="C20" s="203" t="s">
        <v>72</v>
      </c>
      <c r="D20" s="203"/>
      <c r="E20" s="203"/>
      <c r="F20" s="203"/>
      <c r="G20" s="203"/>
      <c r="H20" s="83" t="s">
        <v>111</v>
      </c>
      <c r="I20" s="85">
        <v>2</v>
      </c>
      <c r="J20" s="86">
        <v>2</v>
      </c>
      <c r="K20" s="86">
        <f t="shared" si="1"/>
        <v>4</v>
      </c>
      <c r="L20" s="87" t="str">
        <f t="shared" si="0"/>
        <v>BAJO</v>
      </c>
    </row>
    <row r="21" spans="2:12" s="44" customFormat="1" ht="81" customHeight="1" x14ac:dyDescent="0.25">
      <c r="B21" s="84" t="s">
        <v>59</v>
      </c>
      <c r="C21" s="203" t="s">
        <v>67</v>
      </c>
      <c r="D21" s="203"/>
      <c r="E21" s="203"/>
      <c r="F21" s="203"/>
      <c r="G21" s="203"/>
      <c r="H21" s="83" t="s">
        <v>112</v>
      </c>
      <c r="I21" s="85">
        <v>3</v>
      </c>
      <c r="J21" s="86">
        <v>3</v>
      </c>
      <c r="K21" s="86">
        <f t="shared" si="1"/>
        <v>6</v>
      </c>
      <c r="L21" s="87" t="str">
        <f t="shared" si="0"/>
        <v>ALTO</v>
      </c>
    </row>
    <row r="22" spans="2:12" ht="75.75" customHeight="1" x14ac:dyDescent="0.25">
      <c r="B22" s="80" t="s">
        <v>59</v>
      </c>
      <c r="C22" s="202" t="s">
        <v>82</v>
      </c>
      <c r="D22" s="202"/>
      <c r="E22" s="202"/>
      <c r="F22" s="202"/>
      <c r="G22" s="202"/>
      <c r="H22" s="81" t="s">
        <v>113</v>
      </c>
      <c r="I22" s="77">
        <v>3</v>
      </c>
      <c r="J22" s="78">
        <v>3</v>
      </c>
      <c r="K22" s="78">
        <f t="shared" si="1"/>
        <v>6</v>
      </c>
      <c r="L22" s="82" t="str">
        <f t="shared" si="0"/>
        <v>ALTO</v>
      </c>
    </row>
    <row r="23" spans="2:12" ht="57" customHeight="1" x14ac:dyDescent="0.25">
      <c r="B23" s="80" t="s">
        <v>59</v>
      </c>
      <c r="C23" s="202" t="s">
        <v>80</v>
      </c>
      <c r="D23" s="202"/>
      <c r="E23" s="202"/>
      <c r="F23" s="202"/>
      <c r="G23" s="202"/>
      <c r="H23" s="81" t="s">
        <v>114</v>
      </c>
      <c r="I23" s="77">
        <v>2</v>
      </c>
      <c r="J23" s="78">
        <v>2</v>
      </c>
      <c r="K23" s="78">
        <f t="shared" si="1"/>
        <v>4</v>
      </c>
      <c r="L23" s="82" t="str">
        <f t="shared" si="0"/>
        <v>BAJO</v>
      </c>
    </row>
    <row r="24" spans="2:12" ht="43.5" customHeight="1" x14ac:dyDescent="0.25">
      <c r="B24" s="80" t="s">
        <v>59</v>
      </c>
      <c r="C24" s="202" t="s">
        <v>86</v>
      </c>
      <c r="D24" s="202"/>
      <c r="E24" s="202"/>
      <c r="F24" s="202"/>
      <c r="G24" s="202"/>
      <c r="H24" s="81" t="s">
        <v>115</v>
      </c>
      <c r="I24" s="77">
        <v>2</v>
      </c>
      <c r="J24" s="78">
        <v>2</v>
      </c>
      <c r="K24" s="78">
        <f t="shared" si="1"/>
        <v>4</v>
      </c>
      <c r="L24" s="82" t="str">
        <f t="shared" si="0"/>
        <v>BAJO</v>
      </c>
    </row>
    <row r="25" spans="2:12" ht="114.75" customHeight="1" x14ac:dyDescent="0.25">
      <c r="B25" s="80" t="s">
        <v>59</v>
      </c>
      <c r="C25" s="202" t="s">
        <v>70</v>
      </c>
      <c r="D25" s="202"/>
      <c r="E25" s="202"/>
      <c r="F25" s="202"/>
      <c r="G25" s="202"/>
      <c r="H25" s="81" t="s">
        <v>116</v>
      </c>
      <c r="I25" s="77">
        <v>3</v>
      </c>
      <c r="J25" s="78">
        <v>3</v>
      </c>
      <c r="K25" s="78">
        <f t="shared" si="1"/>
        <v>6</v>
      </c>
      <c r="L25" s="82" t="str">
        <f t="shared" si="0"/>
        <v>ALTO</v>
      </c>
    </row>
    <row r="26" spans="2:12" ht="99.75" customHeight="1" x14ac:dyDescent="0.25">
      <c r="B26" s="80" t="s">
        <v>59</v>
      </c>
      <c r="C26" s="202" t="s">
        <v>71</v>
      </c>
      <c r="D26" s="202"/>
      <c r="E26" s="202"/>
      <c r="F26" s="202"/>
      <c r="G26" s="202"/>
      <c r="H26" s="81" t="s">
        <v>117</v>
      </c>
      <c r="I26" s="77">
        <v>2</v>
      </c>
      <c r="J26" s="78">
        <v>3</v>
      </c>
      <c r="K26" s="78">
        <f t="shared" si="1"/>
        <v>5</v>
      </c>
      <c r="L26" s="82" t="str">
        <f t="shared" si="0"/>
        <v>MEDIO</v>
      </c>
    </row>
    <row r="27" spans="2:12" ht="94.5" customHeight="1" x14ac:dyDescent="0.25">
      <c r="B27" s="80" t="s">
        <v>59</v>
      </c>
      <c r="C27" s="202" t="s">
        <v>85</v>
      </c>
      <c r="D27" s="202"/>
      <c r="E27" s="202"/>
      <c r="F27" s="202"/>
      <c r="G27" s="202"/>
      <c r="H27" s="88" t="s">
        <v>118</v>
      </c>
      <c r="I27" s="77">
        <v>2</v>
      </c>
      <c r="J27" s="78">
        <v>2</v>
      </c>
      <c r="K27" s="78">
        <f t="shared" si="1"/>
        <v>4</v>
      </c>
      <c r="L27" s="82" t="str">
        <f t="shared" si="0"/>
        <v>BAJO</v>
      </c>
    </row>
    <row r="28" spans="2:12" ht="13.5" customHeight="1" x14ac:dyDescent="0.3"/>
    <row r="29" spans="2:12" ht="12.75" customHeight="1" x14ac:dyDescent="0.3">
      <c r="B29" s="89"/>
      <c r="C29" s="90"/>
      <c r="D29" s="90"/>
      <c r="E29" s="90"/>
      <c r="F29" s="90"/>
      <c r="G29" s="90"/>
      <c r="H29" s="90"/>
      <c r="I29" s="90"/>
      <c r="J29" s="90"/>
      <c r="K29" s="90"/>
      <c r="L29" s="91"/>
    </row>
    <row r="30" spans="2:12" ht="12.75" customHeight="1" x14ac:dyDescent="0.3">
      <c r="B30" s="92"/>
      <c r="C30" s="204"/>
      <c r="D30" s="204"/>
      <c r="E30" s="204"/>
      <c r="F30" s="93"/>
      <c r="G30" s="93"/>
      <c r="H30" s="205"/>
      <c r="I30" s="205"/>
      <c r="J30" s="93"/>
      <c r="K30" s="93"/>
      <c r="L30" s="94"/>
    </row>
    <row r="31" spans="2:12" ht="19.5" customHeight="1" x14ac:dyDescent="0.3">
      <c r="B31" s="206" t="s">
        <v>119</v>
      </c>
      <c r="C31" s="207" t="s">
        <v>120</v>
      </c>
      <c r="D31" s="207"/>
      <c r="E31" s="96" t="s">
        <v>121</v>
      </c>
      <c r="F31" s="93"/>
      <c r="G31" s="208" t="s">
        <v>97</v>
      </c>
      <c r="H31" s="95" t="s">
        <v>120</v>
      </c>
      <c r="I31" s="95" t="s">
        <v>121</v>
      </c>
      <c r="J31" s="93"/>
      <c r="K31" s="93"/>
      <c r="L31" s="94"/>
    </row>
    <row r="32" spans="2:12" ht="21" customHeight="1" x14ac:dyDescent="0.3">
      <c r="B32" s="206"/>
      <c r="C32" s="209" t="s">
        <v>122</v>
      </c>
      <c r="D32" s="209"/>
      <c r="E32" s="97">
        <v>1</v>
      </c>
      <c r="F32" s="93"/>
      <c r="G32" s="208"/>
      <c r="H32" s="97" t="s">
        <v>123</v>
      </c>
      <c r="I32" s="98">
        <v>1</v>
      </c>
      <c r="J32" s="93"/>
      <c r="K32" s="93"/>
      <c r="L32" s="94"/>
    </row>
    <row r="33" spans="2:14" ht="15.75" customHeight="1" x14ac:dyDescent="0.3">
      <c r="B33" s="206"/>
      <c r="C33" s="209" t="s">
        <v>124</v>
      </c>
      <c r="D33" s="209"/>
      <c r="E33" s="97">
        <v>2</v>
      </c>
      <c r="F33" s="93"/>
      <c r="G33" s="208"/>
      <c r="H33" s="97" t="s">
        <v>125</v>
      </c>
      <c r="I33" s="98">
        <v>2</v>
      </c>
      <c r="J33" s="93"/>
      <c r="K33" s="93"/>
      <c r="L33" s="94"/>
      <c r="N33" s="44"/>
    </row>
    <row r="34" spans="2:14" ht="24.75" customHeight="1" x14ac:dyDescent="0.3">
      <c r="B34" s="206"/>
      <c r="C34" s="209" t="s">
        <v>126</v>
      </c>
      <c r="D34" s="209"/>
      <c r="E34" s="97">
        <v>3</v>
      </c>
      <c r="F34" s="93"/>
      <c r="G34" s="208"/>
      <c r="H34" s="97" t="s">
        <v>127</v>
      </c>
      <c r="I34" s="98">
        <v>3</v>
      </c>
      <c r="J34" s="93"/>
      <c r="K34" s="93"/>
      <c r="L34" s="94"/>
    </row>
    <row r="35" spans="2:14" ht="18" customHeight="1" x14ac:dyDescent="0.3">
      <c r="B35" s="206"/>
      <c r="C35" s="209" t="s">
        <v>128</v>
      </c>
      <c r="D35" s="209"/>
      <c r="E35" s="97">
        <v>4</v>
      </c>
      <c r="F35" s="93"/>
      <c r="G35" s="208"/>
      <c r="H35" s="97" t="s">
        <v>129</v>
      </c>
      <c r="I35" s="98">
        <v>4</v>
      </c>
      <c r="J35" s="93"/>
      <c r="K35" s="93"/>
      <c r="L35" s="94"/>
    </row>
    <row r="36" spans="2:14" ht="29.25" customHeight="1" x14ac:dyDescent="0.3">
      <c r="B36" s="206"/>
      <c r="C36" s="209" t="s">
        <v>130</v>
      </c>
      <c r="D36" s="209"/>
      <c r="E36" s="97">
        <v>5</v>
      </c>
      <c r="F36" s="93"/>
      <c r="G36" s="208"/>
      <c r="H36" s="97" t="s">
        <v>131</v>
      </c>
      <c r="I36" s="98">
        <v>5</v>
      </c>
      <c r="J36" s="93"/>
      <c r="K36" s="93"/>
      <c r="L36" s="94"/>
    </row>
    <row r="37" spans="2:14" ht="16.5" customHeight="1" x14ac:dyDescent="0.3">
      <c r="B37" s="99"/>
      <c r="C37" s="100"/>
      <c r="D37" s="100"/>
      <c r="E37" s="100"/>
      <c r="F37" s="93"/>
      <c r="G37" s="100"/>
      <c r="H37" s="100"/>
      <c r="I37" s="100"/>
      <c r="J37" s="100"/>
      <c r="K37" s="100"/>
      <c r="L37" s="94"/>
    </row>
    <row r="38" spans="2:14" ht="16.5" customHeight="1" x14ac:dyDescent="0.3">
      <c r="B38" s="99"/>
      <c r="C38" s="205" t="s">
        <v>132</v>
      </c>
      <c r="D38" s="205"/>
      <c r="E38" s="205"/>
      <c r="F38" s="205"/>
      <c r="G38" s="205"/>
      <c r="H38" s="205"/>
      <c r="I38" s="205"/>
      <c r="J38" s="205"/>
      <c r="K38" s="205"/>
      <c r="L38" s="94"/>
    </row>
    <row r="39" spans="2:14" ht="69.75" customHeight="1" x14ac:dyDescent="0.25">
      <c r="B39" s="99"/>
      <c r="C39" s="209" t="s">
        <v>133</v>
      </c>
      <c r="D39" s="209"/>
      <c r="E39" s="209"/>
      <c r="F39" s="97" t="s">
        <v>134</v>
      </c>
      <c r="G39" s="97" t="s">
        <v>135</v>
      </c>
      <c r="H39" s="97" t="s">
        <v>136</v>
      </c>
      <c r="I39" s="209" t="s">
        <v>137</v>
      </c>
      <c r="J39" s="209"/>
      <c r="K39" s="210" t="s">
        <v>138</v>
      </c>
      <c r="L39" s="210"/>
    </row>
    <row r="40" spans="2:14" ht="69.75" customHeight="1" x14ac:dyDescent="0.25">
      <c r="B40" s="99"/>
      <c r="C40" s="209" t="s">
        <v>139</v>
      </c>
      <c r="D40" s="209"/>
      <c r="E40" s="209"/>
      <c r="F40" s="97" t="s">
        <v>140</v>
      </c>
      <c r="G40" s="97" t="s">
        <v>141</v>
      </c>
      <c r="H40" s="97" t="s">
        <v>142</v>
      </c>
      <c r="I40" s="209" t="s">
        <v>143</v>
      </c>
      <c r="J40" s="209"/>
      <c r="K40" s="210" t="s">
        <v>144</v>
      </c>
      <c r="L40" s="210"/>
    </row>
    <row r="41" spans="2:14" ht="12.75" customHeight="1" x14ac:dyDescent="0.3">
      <c r="B41" s="92"/>
      <c r="C41" s="207" t="s">
        <v>145</v>
      </c>
      <c r="D41" s="207"/>
      <c r="E41" s="207" t="s">
        <v>121</v>
      </c>
      <c r="F41" s="101" t="s">
        <v>123</v>
      </c>
      <c r="G41" s="101" t="s">
        <v>125</v>
      </c>
      <c r="H41" s="102" t="s">
        <v>127</v>
      </c>
      <c r="I41" s="211" t="s">
        <v>129</v>
      </c>
      <c r="J41" s="211"/>
      <c r="K41" s="212" t="s">
        <v>131</v>
      </c>
      <c r="L41" s="212"/>
    </row>
    <row r="42" spans="2:14" ht="12.75" customHeight="1" x14ac:dyDescent="0.3">
      <c r="B42" s="92"/>
      <c r="C42" s="207"/>
      <c r="D42" s="207"/>
      <c r="E42" s="207"/>
      <c r="F42" s="103">
        <v>1</v>
      </c>
      <c r="G42" s="103">
        <v>2</v>
      </c>
      <c r="H42" s="103">
        <v>3</v>
      </c>
      <c r="I42" s="213">
        <v>4</v>
      </c>
      <c r="J42" s="213"/>
      <c r="K42" s="214">
        <v>5</v>
      </c>
      <c r="L42" s="214"/>
    </row>
    <row r="43" spans="2:14" ht="19.5" customHeight="1" x14ac:dyDescent="0.3">
      <c r="B43" s="92"/>
      <c r="C43" s="209" t="s">
        <v>122</v>
      </c>
      <c r="D43" s="209"/>
      <c r="E43" s="104">
        <v>1</v>
      </c>
      <c r="F43" s="105">
        <v>2</v>
      </c>
      <c r="G43" s="105">
        <v>3</v>
      </c>
      <c r="H43" s="105">
        <v>4</v>
      </c>
      <c r="I43" s="215">
        <v>5</v>
      </c>
      <c r="J43" s="215"/>
      <c r="K43" s="216">
        <v>6</v>
      </c>
      <c r="L43" s="216"/>
    </row>
    <row r="44" spans="2:14" ht="21.75" customHeight="1" x14ac:dyDescent="0.3">
      <c r="B44" s="92"/>
      <c r="C44" s="209" t="s">
        <v>124</v>
      </c>
      <c r="D44" s="209"/>
      <c r="E44" s="104">
        <v>2</v>
      </c>
      <c r="F44" s="105">
        <v>3</v>
      </c>
      <c r="G44" s="105">
        <v>4</v>
      </c>
      <c r="H44" s="106">
        <v>5</v>
      </c>
      <c r="I44" s="217">
        <v>6</v>
      </c>
      <c r="J44" s="217"/>
      <c r="K44" s="216">
        <v>7</v>
      </c>
      <c r="L44" s="216"/>
    </row>
    <row r="45" spans="2:14" ht="26.25" customHeight="1" x14ac:dyDescent="0.3">
      <c r="B45" s="92"/>
      <c r="C45" s="209" t="s">
        <v>126</v>
      </c>
      <c r="D45" s="209"/>
      <c r="E45" s="104">
        <v>3</v>
      </c>
      <c r="F45" s="105">
        <v>4</v>
      </c>
      <c r="G45" s="106">
        <v>5</v>
      </c>
      <c r="H45" s="107">
        <v>6</v>
      </c>
      <c r="I45" s="217">
        <v>7</v>
      </c>
      <c r="J45" s="217"/>
      <c r="K45" s="218">
        <v>8</v>
      </c>
      <c r="L45" s="218"/>
    </row>
    <row r="46" spans="2:14" ht="21" customHeight="1" x14ac:dyDescent="0.3">
      <c r="B46" s="92"/>
      <c r="C46" s="209" t="s">
        <v>128</v>
      </c>
      <c r="D46" s="209"/>
      <c r="E46" s="104">
        <v>4</v>
      </c>
      <c r="F46" s="106">
        <v>5</v>
      </c>
      <c r="G46" s="107">
        <v>6</v>
      </c>
      <c r="H46" s="107">
        <v>7</v>
      </c>
      <c r="I46" s="219">
        <v>8</v>
      </c>
      <c r="J46" s="219"/>
      <c r="K46" s="218">
        <v>9</v>
      </c>
      <c r="L46" s="218"/>
    </row>
    <row r="47" spans="2:14" ht="27" customHeight="1" x14ac:dyDescent="0.3">
      <c r="B47" s="92"/>
      <c r="C47" s="209" t="s">
        <v>130</v>
      </c>
      <c r="D47" s="209"/>
      <c r="E47" s="104">
        <v>5</v>
      </c>
      <c r="F47" s="107">
        <v>6</v>
      </c>
      <c r="G47" s="107">
        <v>7</v>
      </c>
      <c r="H47" s="108">
        <v>8</v>
      </c>
      <c r="I47" s="219">
        <v>9</v>
      </c>
      <c r="J47" s="219"/>
      <c r="K47" s="218">
        <v>10</v>
      </c>
      <c r="L47" s="218"/>
    </row>
    <row r="48" spans="2:14" ht="12.75" customHeight="1" x14ac:dyDescent="0.3">
      <c r="B48" s="92"/>
      <c r="C48" s="93"/>
      <c r="D48" s="93"/>
      <c r="E48" s="93"/>
      <c r="F48" s="93"/>
      <c r="G48" s="93"/>
      <c r="H48" s="93"/>
      <c r="I48" s="93"/>
      <c r="J48" s="93"/>
      <c r="K48" s="93"/>
      <c r="L48" s="94"/>
    </row>
    <row r="49" spans="2:12" ht="19.5" customHeight="1" x14ac:dyDescent="0.3">
      <c r="B49" s="92"/>
      <c r="C49" s="93"/>
      <c r="D49" s="93"/>
      <c r="E49" s="93"/>
      <c r="F49" s="93"/>
      <c r="G49" s="205" t="s">
        <v>146</v>
      </c>
      <c r="H49" s="205"/>
      <c r="I49" s="93"/>
      <c r="J49" s="93"/>
      <c r="K49" s="93"/>
      <c r="L49" s="94"/>
    </row>
    <row r="50" spans="2:12" ht="18" customHeight="1" x14ac:dyDescent="0.3">
      <c r="B50" s="92"/>
      <c r="C50" s="93"/>
      <c r="D50" s="93"/>
      <c r="E50" s="93"/>
      <c r="F50" s="93"/>
      <c r="G50" s="101" t="s">
        <v>132</v>
      </c>
      <c r="H50" s="109" t="s">
        <v>145</v>
      </c>
      <c r="I50" s="93"/>
      <c r="J50" s="93"/>
      <c r="K50" s="93"/>
      <c r="L50" s="94"/>
    </row>
    <row r="51" spans="2:12" ht="18" customHeight="1" x14ac:dyDescent="0.3">
      <c r="B51" s="92"/>
      <c r="C51" s="93"/>
      <c r="D51" s="93"/>
      <c r="E51" s="93"/>
      <c r="F51" s="93"/>
      <c r="G51" s="108" t="s">
        <v>147</v>
      </c>
      <c r="H51" s="110" t="s">
        <v>148</v>
      </c>
      <c r="I51" s="93"/>
      <c r="J51" s="93"/>
      <c r="K51" s="93"/>
      <c r="L51" s="94"/>
    </row>
    <row r="52" spans="2:12" ht="18" customHeight="1" x14ac:dyDescent="0.3">
      <c r="B52" s="92"/>
      <c r="C52" s="93"/>
      <c r="D52" s="93"/>
      <c r="E52" s="93"/>
      <c r="F52" s="93"/>
      <c r="G52" s="107" t="s">
        <v>149</v>
      </c>
      <c r="H52" s="110" t="s">
        <v>150</v>
      </c>
      <c r="I52" s="93"/>
      <c r="J52" s="93"/>
      <c r="K52" s="93"/>
      <c r="L52" s="94"/>
    </row>
    <row r="53" spans="2:12" ht="18" customHeight="1" x14ac:dyDescent="0.3">
      <c r="B53" s="92"/>
      <c r="C53" s="93"/>
      <c r="D53" s="93"/>
      <c r="E53" s="93"/>
      <c r="F53" s="93"/>
      <c r="G53" s="106">
        <v>5</v>
      </c>
      <c r="H53" s="110" t="s">
        <v>151</v>
      </c>
      <c r="I53" s="93"/>
      <c r="J53" s="93"/>
      <c r="K53" s="93"/>
      <c r="L53" s="94"/>
    </row>
    <row r="54" spans="2:12" ht="18" customHeight="1" x14ac:dyDescent="0.3">
      <c r="B54" s="92"/>
      <c r="C54" s="93"/>
      <c r="D54" s="93"/>
      <c r="E54" s="93"/>
      <c r="F54" s="93"/>
      <c r="G54" s="105" t="s">
        <v>152</v>
      </c>
      <c r="H54" s="110" t="s">
        <v>153</v>
      </c>
      <c r="I54" s="93"/>
      <c r="J54" s="93"/>
      <c r="K54" s="93"/>
      <c r="L54" s="94"/>
    </row>
    <row r="55" spans="2:12" ht="13.5" customHeight="1" x14ac:dyDescent="0.3">
      <c r="B55" s="111"/>
      <c r="C55" s="112"/>
      <c r="D55" s="112"/>
      <c r="E55" s="112"/>
      <c r="F55" s="112"/>
      <c r="G55" s="112"/>
      <c r="H55" s="112"/>
      <c r="I55" s="112"/>
      <c r="J55" s="112"/>
      <c r="K55" s="112"/>
      <c r="L55" s="113"/>
    </row>
    <row r="59" spans="2:12" ht="12.75" hidden="1" customHeight="1" x14ac:dyDescent="0.3">
      <c r="B59" s="18" t="s">
        <v>92</v>
      </c>
    </row>
    <row r="60" spans="2:12" ht="12.75" hidden="1" customHeight="1" x14ac:dyDescent="0.3">
      <c r="B60" s="18" t="s">
        <v>154</v>
      </c>
    </row>
  </sheetData>
  <mergeCells count="65">
    <mergeCell ref="C47:D47"/>
    <mergeCell ref="I47:J47"/>
    <mergeCell ref="K47:L47"/>
    <mergeCell ref="G49:H49"/>
    <mergeCell ref="C45:D45"/>
    <mergeCell ref="I45:J45"/>
    <mergeCell ref="K45:L45"/>
    <mergeCell ref="C46:D46"/>
    <mergeCell ref="I46:J46"/>
    <mergeCell ref="K46:L46"/>
    <mergeCell ref="C43:D43"/>
    <mergeCell ref="I43:J43"/>
    <mergeCell ref="K43:L43"/>
    <mergeCell ref="C44:D44"/>
    <mergeCell ref="I44:J44"/>
    <mergeCell ref="K44:L44"/>
    <mergeCell ref="C41:D42"/>
    <mergeCell ref="E41:E42"/>
    <mergeCell ref="I41:J41"/>
    <mergeCell ref="K41:L41"/>
    <mergeCell ref="I42:J42"/>
    <mergeCell ref="K42:L42"/>
    <mergeCell ref="C38:K38"/>
    <mergeCell ref="C39:E39"/>
    <mergeCell ref="I39:J39"/>
    <mergeCell ref="K39:L39"/>
    <mergeCell ref="C40:E40"/>
    <mergeCell ref="I40:J40"/>
    <mergeCell ref="K40:L40"/>
    <mergeCell ref="C30:E30"/>
    <mergeCell ref="H30:I30"/>
    <mergeCell ref="B31:B36"/>
    <mergeCell ref="C31:D31"/>
    <mergeCell ref="G31:G36"/>
    <mergeCell ref="C32:D32"/>
    <mergeCell ref="C33:D33"/>
    <mergeCell ref="C34:D34"/>
    <mergeCell ref="C35:D35"/>
    <mergeCell ref="C36:D36"/>
    <mergeCell ref="C23:G23"/>
    <mergeCell ref="C24:G24"/>
    <mergeCell ref="C25:G25"/>
    <mergeCell ref="C26:G26"/>
    <mergeCell ref="C27:G27"/>
    <mergeCell ref="C18:G18"/>
    <mergeCell ref="C19:G19"/>
    <mergeCell ref="C20:G20"/>
    <mergeCell ref="C21:G21"/>
    <mergeCell ref="C22:G22"/>
    <mergeCell ref="C13:G13"/>
    <mergeCell ref="C14:G14"/>
    <mergeCell ref="C15:G15"/>
    <mergeCell ref="C16:G16"/>
    <mergeCell ref="C17:G17"/>
    <mergeCell ref="C8:G8"/>
    <mergeCell ref="C9:G9"/>
    <mergeCell ref="C10:G10"/>
    <mergeCell ref="C11:G11"/>
    <mergeCell ref="C12:G12"/>
    <mergeCell ref="B2:B4"/>
    <mergeCell ref="C2:J4"/>
    <mergeCell ref="K2:L4"/>
    <mergeCell ref="B6:L6"/>
    <mergeCell ref="B7:G7"/>
    <mergeCell ref="H7:L7"/>
  </mergeCells>
  <conditionalFormatting sqref="J9:K27">
    <cfRule type="expression" dxfId="20" priority="2">
      <formula>"""bajo"""</formula>
    </cfRule>
  </conditionalFormatting>
  <conditionalFormatting sqref="L9:L27">
    <cfRule type="cellIs" dxfId="19" priority="3" operator="equal">
      <formula>"EXTREMO"</formula>
    </cfRule>
    <cfRule type="cellIs" dxfId="18" priority="4" operator="equal">
      <formula>"ALTO"</formula>
    </cfRule>
    <cfRule type="cellIs" dxfId="17" priority="5" operator="equal">
      <formula>"MEDIO"</formula>
    </cfRule>
    <cfRule type="cellIs" dxfId="16" priority="6" operator="equal">
      <formula>"BAJO"</formula>
    </cfRule>
  </conditionalFormatting>
  <dataValidations count="20">
    <dataValidation type="list" allowBlank="1" showInputMessage="1" showErrorMessage="1" sqref="H7" xr:uid="{00000000-0002-0000-0200-000000000000}">
      <formula1>$B$59:$B$60</formula1>
      <formula2>0</formula2>
    </dataValidation>
    <dataValidation type="list" allowBlank="1" showInputMessage="1" showErrorMessage="1" sqref="C9:G11" xr:uid="{00000000-0002-0000-0200-000001000000}">
      <formula1>INDIRECT($B$11)</formula1>
      <formula2>0</formula2>
    </dataValidation>
    <dataValidation type="list" allowBlank="1" showInputMessage="1" showErrorMessage="1" sqref="C12:G12" xr:uid="{00000000-0002-0000-0200-000002000000}">
      <formula1>INDIRECT($B$12)</formula1>
      <formula2>0</formula2>
    </dataValidation>
    <dataValidation type="list" allowBlank="1" showInputMessage="1" showErrorMessage="1" sqref="C13:G13" xr:uid="{00000000-0002-0000-0200-000003000000}">
      <formula1>INDIRECT($B$13)</formula1>
      <formula2>0</formula2>
    </dataValidation>
    <dataValidation type="list" allowBlank="1" showInputMessage="1" showErrorMessage="1" sqref="C14:G14" xr:uid="{00000000-0002-0000-0200-000004000000}">
      <formula1>INDIRECT($B$14)</formula1>
      <formula2>0</formula2>
    </dataValidation>
    <dataValidation type="list" allowBlank="1" showInputMessage="1" showErrorMessage="1" sqref="C15:G15" xr:uid="{00000000-0002-0000-0200-000005000000}">
      <formula1>INDIRECT($B$15)</formula1>
      <formula2>0</formula2>
    </dataValidation>
    <dataValidation type="list" allowBlank="1" showInputMessage="1" showErrorMessage="1" sqref="C16:G16" xr:uid="{00000000-0002-0000-0200-000006000000}">
      <formula1>INDIRECT($B$16)</formula1>
      <formula2>0</formula2>
    </dataValidation>
    <dataValidation type="list" allowBlank="1" showInputMessage="1" showErrorMessage="1" sqref="C17:G17" xr:uid="{00000000-0002-0000-0200-000007000000}">
      <formula1>INDIRECT($B$17)</formula1>
      <formula2>0</formula2>
    </dataValidation>
    <dataValidation type="list" allowBlank="1" showInputMessage="1" showErrorMessage="1" sqref="C18:G18" xr:uid="{00000000-0002-0000-0200-000008000000}">
      <formula1>INDIRECT($B$18)</formula1>
      <formula2>0</formula2>
    </dataValidation>
    <dataValidation type="list" allowBlank="1" showInputMessage="1" showErrorMessage="1" sqref="C19:G19" xr:uid="{00000000-0002-0000-0200-000009000000}">
      <formula1>INDIRECT($B$19)</formula1>
      <formula2>0</formula2>
    </dataValidation>
    <dataValidation type="list" allowBlank="1" showInputMessage="1" showErrorMessage="1" sqref="C20:G20" xr:uid="{00000000-0002-0000-0200-00000A000000}">
      <formula1>INDIRECT($B$20)</formula1>
      <formula2>0</formula2>
    </dataValidation>
    <dataValidation type="list" allowBlank="1" showInputMessage="1" showErrorMessage="1" sqref="C21:G21" xr:uid="{00000000-0002-0000-0200-00000B000000}">
      <formula1>INDIRECT($B$21)</formula1>
      <formula2>0</formula2>
    </dataValidation>
    <dataValidation type="list" allowBlank="1" showInputMessage="1" showErrorMessage="1" sqref="C22:G22" xr:uid="{00000000-0002-0000-0200-00000C000000}">
      <formula1>INDIRECT($B$22)</formula1>
      <formula2>0</formula2>
    </dataValidation>
    <dataValidation type="list" allowBlank="1" showInputMessage="1" showErrorMessage="1" sqref="C23:G24" xr:uid="{00000000-0002-0000-0200-00000D000000}">
      <formula1>INDIRECT($B$23)</formula1>
      <formula2>0</formula2>
    </dataValidation>
    <dataValidation type="list" allowBlank="1" showInputMessage="1" showErrorMessage="1" sqref="M24:Q24 C26:G26 N26:R27" xr:uid="{00000000-0002-0000-0200-00000E000000}">
      <formula1>INDIRECT($B$30)</formula1>
      <formula2>0</formula2>
    </dataValidation>
    <dataValidation type="list" allowBlank="1" showInputMessage="1" showErrorMessage="1" sqref="C25:G25" xr:uid="{00000000-0002-0000-0200-00000F000000}">
      <formula1>INDIRECT($B$29)</formula1>
      <formula2>0</formula2>
    </dataValidation>
    <dataValidation type="list" allowBlank="1" showInputMessage="1" showErrorMessage="1" sqref="C27:G27" xr:uid="{00000000-0002-0000-0200-000010000000}">
      <formula1>INDIRECT($B$25)</formula1>
      <formula2>0</formula2>
    </dataValidation>
    <dataValidation type="list" allowBlank="1" showInputMessage="1" showErrorMessage="1" sqref="B9:B27" xr:uid="{00000000-0002-0000-0200-000011000000}">
      <formula1>"PLANEACIÓN,SELECCIÓN,CONTRATACIÓN,EJECUCIÓN"</formula1>
      <formula2>0</formula2>
    </dataValidation>
    <dataValidation type="list" allowBlank="1" sqref="I9:I27" xr:uid="{00000000-0002-0000-0200-000012000000}">
      <formula1>$E$32:$E$36</formula1>
      <formula2>0</formula2>
    </dataValidation>
    <dataValidation type="list" allowBlank="1" sqref="J9:J27" xr:uid="{00000000-0002-0000-0200-000013000000}">
      <formula1>$I$32:$I$36</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5"/>
  <sheetViews>
    <sheetView showGridLines="0" topLeftCell="B14" zoomScale="74" zoomScaleNormal="74" workbookViewId="0">
      <selection activeCell="B14" sqref="B14"/>
    </sheetView>
  </sheetViews>
  <sheetFormatPr baseColWidth="10" defaultColWidth="11.453125" defaultRowHeight="12.5" x14ac:dyDescent="0.25"/>
  <cols>
    <col min="1" max="1" width="2.81640625" customWidth="1"/>
    <col min="2" max="2" width="41.6328125" customWidth="1"/>
    <col min="3" max="3" width="15.81640625" customWidth="1"/>
    <col min="4" max="4" width="13.1796875" customWidth="1"/>
    <col min="5" max="5" width="16.453125" customWidth="1"/>
    <col min="6" max="6" width="14.81640625" customWidth="1"/>
    <col min="7" max="7" width="17.453125" customWidth="1"/>
    <col min="8" max="8" width="14.453125" customWidth="1"/>
    <col min="9" max="9" width="15.81640625" customWidth="1"/>
    <col min="10" max="10" width="9.453125" customWidth="1"/>
    <col min="11" max="16" width="14" customWidth="1"/>
    <col min="17" max="17" width="31.6328125" customWidth="1"/>
    <col min="18" max="18" width="20.81640625" style="70" customWidth="1"/>
  </cols>
  <sheetData>
    <row r="2" spans="2:26" ht="48.75" customHeight="1" x14ac:dyDescent="0.25">
      <c r="B2" s="178"/>
      <c r="C2" s="13" t="s">
        <v>16</v>
      </c>
      <c r="D2" s="13"/>
      <c r="E2" s="13"/>
      <c r="F2" s="13"/>
      <c r="G2" s="13"/>
      <c r="H2" s="13"/>
      <c r="I2" s="13"/>
      <c r="J2" s="13"/>
      <c r="K2" s="13"/>
      <c r="L2" s="13"/>
      <c r="M2" s="13"/>
      <c r="N2" s="13"/>
      <c r="O2" s="13"/>
      <c r="P2" s="13"/>
      <c r="Q2" s="12" t="s">
        <v>1</v>
      </c>
      <c r="R2" s="12"/>
    </row>
    <row r="3" spans="2:26" ht="30" customHeight="1" x14ac:dyDescent="0.25">
      <c r="B3" s="178"/>
      <c r="C3" s="13"/>
      <c r="D3" s="13"/>
      <c r="E3" s="13"/>
      <c r="F3" s="13"/>
      <c r="G3" s="13"/>
      <c r="H3" s="13"/>
      <c r="I3" s="13"/>
      <c r="J3" s="13"/>
      <c r="K3" s="13"/>
      <c r="L3" s="13"/>
      <c r="M3" s="13"/>
      <c r="N3" s="13"/>
      <c r="O3" s="13"/>
      <c r="P3" s="13"/>
      <c r="Q3" s="12"/>
      <c r="R3" s="12"/>
    </row>
    <row r="4" spans="2:26" ht="39.75" customHeight="1" x14ac:dyDescent="0.25">
      <c r="B4" s="178"/>
      <c r="C4" s="13"/>
      <c r="D4" s="13"/>
      <c r="E4" s="13"/>
      <c r="F4" s="13"/>
      <c r="G4" s="13"/>
      <c r="H4" s="13"/>
      <c r="I4" s="13"/>
      <c r="J4" s="13"/>
      <c r="K4" s="13"/>
      <c r="L4" s="13"/>
      <c r="M4" s="13"/>
      <c r="N4" s="13"/>
      <c r="O4" s="13"/>
      <c r="P4" s="13"/>
      <c r="Q4" s="12"/>
      <c r="R4" s="12"/>
    </row>
    <row r="5" spans="2:26" ht="12.75" customHeight="1" x14ac:dyDescent="0.25"/>
    <row r="6" spans="2:26" ht="78.75" customHeight="1" x14ac:dyDescent="0.25">
      <c r="B6" s="220" t="str">
        <f>+EVALUACION!B6</f>
        <v>OBJETO: “PRESTAR SERVICIOS PARA IMPLEMENTAR ESTRATEGIAS DE FORTALECIMIENTO Y DESARROLLO EMPRESARIAL, DIRIGIDAS A LAS MICRO, PEQUEÑAS Y MEDIANAS EMPRESAS (MIPYMES), EMPRENDI-MIENTOS Y ACTORES DE LA ECONOMÍA POPULAR Y/O INFORMAL Y DEL SECTOR TURÍSTICO DE LA LOCALIDAD DE CHAPINERO</v>
      </c>
      <c r="C6" s="220"/>
      <c r="D6" s="220"/>
      <c r="E6" s="220"/>
      <c r="F6" s="220"/>
      <c r="G6" s="220"/>
      <c r="H6" s="220"/>
      <c r="I6" s="220"/>
      <c r="J6" s="220"/>
      <c r="K6" s="220"/>
      <c r="L6" s="220"/>
      <c r="M6" s="220"/>
      <c r="N6" s="220"/>
      <c r="O6" s="220"/>
      <c r="P6" s="220"/>
      <c r="Q6" s="220"/>
      <c r="R6" s="220"/>
      <c r="S6" s="71"/>
      <c r="T6" s="71"/>
      <c r="U6" s="71"/>
      <c r="V6" s="71"/>
      <c r="W6" s="71"/>
      <c r="X6" s="71"/>
      <c r="Y6" s="71"/>
      <c r="Z6" s="71"/>
    </row>
    <row r="7" spans="2:26" ht="24.75" customHeight="1" x14ac:dyDescent="0.25">
      <c r="B7" s="221" t="s">
        <v>19</v>
      </c>
      <c r="C7" s="221"/>
      <c r="D7" s="221"/>
      <c r="E7" s="221"/>
      <c r="F7" s="221"/>
      <c r="G7" s="221"/>
      <c r="H7" s="221"/>
      <c r="I7" s="221"/>
      <c r="J7" s="221"/>
      <c r="K7" s="221"/>
      <c r="L7" s="221"/>
      <c r="M7" s="221"/>
      <c r="N7" s="221"/>
      <c r="O7" s="221"/>
      <c r="P7" s="221"/>
      <c r="Q7" s="221"/>
      <c r="R7" s="221"/>
    </row>
    <row r="8" spans="2:26" ht="15" customHeight="1" x14ac:dyDescent="0.35">
      <c r="B8" s="222" t="s">
        <v>155</v>
      </c>
      <c r="C8" s="222"/>
      <c r="D8" s="222"/>
      <c r="E8" s="222"/>
      <c r="F8" s="222"/>
      <c r="G8" s="222"/>
      <c r="H8" s="222"/>
      <c r="I8" s="222"/>
      <c r="J8" s="222"/>
      <c r="K8" s="222"/>
      <c r="L8" s="222"/>
      <c r="M8" s="222"/>
      <c r="N8" s="222"/>
      <c r="O8" s="222"/>
      <c r="P8" s="222"/>
      <c r="Q8" s="222"/>
      <c r="R8" s="222"/>
    </row>
    <row r="9" spans="2:26" ht="34.5" customHeight="1" x14ac:dyDescent="0.25">
      <c r="B9" s="223" t="s">
        <v>156</v>
      </c>
      <c r="C9" s="223"/>
      <c r="D9" s="223"/>
      <c r="E9" s="223"/>
      <c r="F9" s="223"/>
      <c r="G9" s="223"/>
      <c r="H9" s="223"/>
      <c r="I9" s="223"/>
      <c r="J9" s="223"/>
      <c r="K9" s="223"/>
      <c r="L9" s="223"/>
      <c r="M9" s="223"/>
      <c r="N9" s="223"/>
      <c r="O9" s="223"/>
      <c r="P9" s="223"/>
      <c r="Q9" s="223"/>
      <c r="R9" s="223"/>
    </row>
    <row r="10" spans="2:26" ht="15" customHeight="1" x14ac:dyDescent="0.35">
      <c r="B10" s="222" t="s">
        <v>157</v>
      </c>
      <c r="C10" s="222"/>
      <c r="D10" s="222"/>
      <c r="E10" s="222"/>
      <c r="F10" s="222"/>
      <c r="G10" s="222"/>
      <c r="H10" s="222"/>
      <c r="I10" s="222"/>
      <c r="J10" s="222"/>
      <c r="K10" s="222"/>
      <c r="L10" s="222"/>
      <c r="M10" s="222"/>
      <c r="N10" s="222"/>
      <c r="O10" s="222"/>
      <c r="P10" s="222"/>
      <c r="Q10" s="222"/>
      <c r="R10" s="222"/>
    </row>
    <row r="11" spans="2:26" ht="12.75" customHeight="1" x14ac:dyDescent="0.3">
      <c r="B11" s="92"/>
      <c r="R11" s="114"/>
    </row>
    <row r="12" spans="2:26" ht="12" customHeight="1" x14ac:dyDescent="0.25">
      <c r="B12" s="115"/>
      <c r="R12" s="114"/>
    </row>
    <row r="13" spans="2:26" ht="12" customHeight="1" x14ac:dyDescent="0.25">
      <c r="B13" s="115"/>
      <c r="R13" s="114"/>
    </row>
    <row r="14" spans="2:26" ht="7.5" customHeight="1" x14ac:dyDescent="0.25">
      <c r="B14" s="116"/>
      <c r="R14" s="114"/>
    </row>
    <row r="15" spans="2:26" ht="93.75" customHeight="1" x14ac:dyDescent="0.25">
      <c r="B15" s="117" t="s">
        <v>93</v>
      </c>
      <c r="C15" s="224" t="s">
        <v>94</v>
      </c>
      <c r="D15" s="224"/>
      <c r="E15" s="224"/>
      <c r="F15" s="224"/>
      <c r="G15" s="200" t="s">
        <v>158</v>
      </c>
      <c r="H15" s="200"/>
      <c r="I15" s="73" t="s">
        <v>96</v>
      </c>
      <c r="J15" s="73" t="s">
        <v>97</v>
      </c>
      <c r="K15" s="73" t="s">
        <v>98</v>
      </c>
      <c r="L15" s="73" t="s">
        <v>99</v>
      </c>
      <c r="M15" s="73" t="s">
        <v>159</v>
      </c>
      <c r="N15" s="73" t="s">
        <v>160</v>
      </c>
      <c r="O15" s="73" t="s">
        <v>161</v>
      </c>
      <c r="P15" s="73" t="s">
        <v>162</v>
      </c>
      <c r="Q15" s="73" t="s">
        <v>163</v>
      </c>
      <c r="R15" s="118" t="s">
        <v>164</v>
      </c>
    </row>
    <row r="16" spans="2:26" ht="93.75" customHeight="1" x14ac:dyDescent="0.25">
      <c r="B16" s="119" t="str">
        <f>+EVALUACION!B9</f>
        <v>PLANEACIÓN</v>
      </c>
      <c r="C16" s="225" t="str">
        <f>+EVALUACION!C9</f>
        <v>Errores en la formulación o los documentos del proceso por equivocacion, falta de exactitud o impresición de la información</v>
      </c>
      <c r="D16" s="225"/>
      <c r="E16" s="225"/>
      <c r="F16" s="225"/>
      <c r="G16" s="226" t="s">
        <v>165</v>
      </c>
      <c r="H16" s="226"/>
      <c r="I16" s="121">
        <v>2</v>
      </c>
      <c r="J16" s="121">
        <v>2</v>
      </c>
      <c r="K16" s="121">
        <f t="shared" ref="K16:K34" si="0">+I16+J16</f>
        <v>4</v>
      </c>
      <c r="L16" s="121" t="str">
        <f t="shared" ref="L16:L34" si="1">IF(K16&lt;=4,"BAJO",IF(K16=5,"MEDIO",IF(K16=6,"ALTO",IF(K16=7,"ALTO","EXTREMO"))))</f>
        <v>BAJO</v>
      </c>
      <c r="M16" s="120" t="s">
        <v>166</v>
      </c>
      <c r="N16" s="122" t="s">
        <v>167</v>
      </c>
      <c r="O16" s="122" t="s">
        <v>168</v>
      </c>
      <c r="P16" s="122" t="s">
        <v>169</v>
      </c>
      <c r="Q16" s="122" t="s">
        <v>170</v>
      </c>
      <c r="R16" s="123" t="s">
        <v>171</v>
      </c>
    </row>
    <row r="17" spans="2:18" ht="93.75" customHeight="1" x14ac:dyDescent="0.25">
      <c r="B17" s="119" t="str">
        <f>+EVALUACION!B10</f>
        <v>PLANEACIÓN</v>
      </c>
      <c r="C17" s="225" t="str">
        <f>+EVALUACION!C10</f>
        <v>Declaratoria de Desierta del Proceso de Contratación, por la No  Presentación de  propuestas, debido a errores Involuntarios que  hayan quedado en los  Estudios Previos, Pliegos de Condiciones, Estudio de Sector y en general a cualquier documento que forme parte integral del mismo</v>
      </c>
      <c r="D17" s="225"/>
      <c r="E17" s="225"/>
      <c r="F17" s="225"/>
      <c r="G17" s="226" t="s">
        <v>172</v>
      </c>
      <c r="H17" s="226"/>
      <c r="I17" s="121">
        <v>1</v>
      </c>
      <c r="J17" s="121">
        <v>5</v>
      </c>
      <c r="K17" s="121">
        <f t="shared" si="0"/>
        <v>6</v>
      </c>
      <c r="L17" s="121" t="str">
        <f t="shared" si="1"/>
        <v>ALTO</v>
      </c>
      <c r="M17" s="120" t="s">
        <v>166</v>
      </c>
      <c r="N17" s="122" t="s">
        <v>167</v>
      </c>
      <c r="O17" s="122" t="s">
        <v>168</v>
      </c>
      <c r="P17" s="122" t="s">
        <v>169</v>
      </c>
      <c r="Q17" s="122" t="s">
        <v>173</v>
      </c>
      <c r="R17" s="123" t="s">
        <v>171</v>
      </c>
    </row>
    <row r="18" spans="2:18" s="124" customFormat="1" ht="118.5" customHeight="1" x14ac:dyDescent="0.25">
      <c r="B18" s="119" t="str">
        <f>+EVALUACION!B11</f>
        <v>PLANEACIÓN</v>
      </c>
      <c r="C18" s="225" t="str">
        <f>+EVALUACION!C11</f>
        <v>Inadecuado análisis  económico estimativo del valor del contrato</v>
      </c>
      <c r="D18" s="225"/>
      <c r="E18" s="225"/>
      <c r="F18" s="225"/>
      <c r="G18" s="226" t="s">
        <v>174</v>
      </c>
      <c r="H18" s="226"/>
      <c r="I18" s="121">
        <v>2</v>
      </c>
      <c r="J18" s="121">
        <v>3</v>
      </c>
      <c r="K18" s="121">
        <f t="shared" si="0"/>
        <v>5</v>
      </c>
      <c r="L18" s="121" t="str">
        <f t="shared" si="1"/>
        <v>MEDIO</v>
      </c>
      <c r="M18" s="120" t="s">
        <v>175</v>
      </c>
      <c r="N18" s="122" t="s">
        <v>167</v>
      </c>
      <c r="O18" s="122" t="s">
        <v>176</v>
      </c>
      <c r="P18" s="125" t="s">
        <v>177</v>
      </c>
      <c r="Q18" s="122" t="s">
        <v>178</v>
      </c>
      <c r="R18" s="123" t="s">
        <v>179</v>
      </c>
    </row>
    <row r="19" spans="2:18" s="124" customFormat="1" ht="139.5" customHeight="1" x14ac:dyDescent="0.25">
      <c r="B19" s="126" t="str">
        <f>+EVALUACION!B12</f>
        <v>PLANEACIÓN</v>
      </c>
      <c r="C19" s="227" t="str">
        <f>+EVALUACION!C12</f>
        <v>Requisitos habilitantes que impidan la selección objetiva</v>
      </c>
      <c r="D19" s="227"/>
      <c r="E19" s="227"/>
      <c r="F19" s="227"/>
      <c r="G19" s="209" t="s">
        <v>180</v>
      </c>
      <c r="H19" s="209"/>
      <c r="I19" s="121">
        <v>2</v>
      </c>
      <c r="J19" s="121">
        <v>2</v>
      </c>
      <c r="K19" s="121">
        <f t="shared" si="0"/>
        <v>4</v>
      </c>
      <c r="L19" s="77" t="str">
        <f t="shared" si="1"/>
        <v>BAJO</v>
      </c>
      <c r="M19" s="127" t="s">
        <v>166</v>
      </c>
      <c r="N19" s="122" t="s">
        <v>167</v>
      </c>
      <c r="O19" s="125" t="s">
        <v>177</v>
      </c>
      <c r="P19" s="125" t="s">
        <v>177</v>
      </c>
      <c r="Q19" s="125" t="s">
        <v>181</v>
      </c>
      <c r="R19" s="128" t="s">
        <v>171</v>
      </c>
    </row>
    <row r="20" spans="2:18" s="124" customFormat="1" ht="63" customHeight="1" x14ac:dyDescent="0.25">
      <c r="B20" s="126" t="str">
        <f>+EVALUACION!B13</f>
        <v>SELECCIÓN</v>
      </c>
      <c r="C20" s="227" t="str">
        <f>+EVALUACION!C13</f>
        <v>Inadecuada evaluación de las ofertas y/o verificación de requisitos habilitantes</v>
      </c>
      <c r="D20" s="227"/>
      <c r="E20" s="227"/>
      <c r="F20" s="227"/>
      <c r="G20" s="209" t="s">
        <v>182</v>
      </c>
      <c r="H20" s="209"/>
      <c r="I20" s="77">
        <v>1</v>
      </c>
      <c r="J20" s="77">
        <v>2</v>
      </c>
      <c r="K20" s="77">
        <f t="shared" si="0"/>
        <v>3</v>
      </c>
      <c r="L20" s="77" t="str">
        <f t="shared" si="1"/>
        <v>BAJO</v>
      </c>
      <c r="M20" s="127" t="s">
        <v>166</v>
      </c>
      <c r="N20" s="125" t="s">
        <v>167</v>
      </c>
      <c r="O20" s="125" t="s">
        <v>183</v>
      </c>
      <c r="P20" s="125" t="s">
        <v>183</v>
      </c>
      <c r="Q20" s="125" t="s">
        <v>184</v>
      </c>
      <c r="R20" s="128" t="s">
        <v>183</v>
      </c>
    </row>
    <row r="21" spans="2:18" s="124" customFormat="1" ht="63" customHeight="1" x14ac:dyDescent="0.25">
      <c r="B21" s="126" t="str">
        <f>+EVALUACION!B14</f>
        <v>SELECCIÓN</v>
      </c>
      <c r="C21" s="227" t="str">
        <f>+EVALUACION!C14</f>
        <v>Confabulación de los proponentes (Colusión)</v>
      </c>
      <c r="D21" s="227"/>
      <c r="E21" s="227"/>
      <c r="F21" s="227"/>
      <c r="G21" s="209" t="s">
        <v>185</v>
      </c>
      <c r="H21" s="209"/>
      <c r="I21" s="77">
        <v>1</v>
      </c>
      <c r="J21" s="77">
        <v>1</v>
      </c>
      <c r="K21" s="77">
        <f t="shared" si="0"/>
        <v>2</v>
      </c>
      <c r="L21" s="77" t="str">
        <f t="shared" si="1"/>
        <v>BAJO</v>
      </c>
      <c r="M21" s="127" t="s">
        <v>166</v>
      </c>
      <c r="N21" s="125" t="s">
        <v>167</v>
      </c>
      <c r="O21" s="125" t="s">
        <v>183</v>
      </c>
      <c r="P21" s="125" t="s">
        <v>183</v>
      </c>
      <c r="Q21" s="125" t="s">
        <v>186</v>
      </c>
      <c r="R21" s="128" t="s">
        <v>183</v>
      </c>
    </row>
    <row r="22" spans="2:18" s="124" customFormat="1" ht="90.75" customHeight="1" x14ac:dyDescent="0.25">
      <c r="B22" s="126" t="str">
        <f>+EVALUACION!B15</f>
        <v>SELECCIÓN</v>
      </c>
      <c r="C22" s="227" t="str">
        <f>+EVALUACION!C15</f>
        <v>Contestación inoportuna a todas las observaciones formuladas a los documentos de la contratación</v>
      </c>
      <c r="D22" s="227"/>
      <c r="E22" s="227"/>
      <c r="F22" s="227"/>
      <c r="G22" s="209" t="s">
        <v>187</v>
      </c>
      <c r="H22" s="209"/>
      <c r="I22" s="77">
        <v>1</v>
      </c>
      <c r="J22" s="77">
        <v>2</v>
      </c>
      <c r="K22" s="77">
        <f t="shared" si="0"/>
        <v>3</v>
      </c>
      <c r="L22" s="77" t="str">
        <f t="shared" si="1"/>
        <v>BAJO</v>
      </c>
      <c r="M22" s="127" t="s">
        <v>166</v>
      </c>
      <c r="N22" s="125" t="s">
        <v>167</v>
      </c>
      <c r="O22" s="125" t="s">
        <v>188</v>
      </c>
      <c r="P22" s="125" t="s">
        <v>189</v>
      </c>
      <c r="Q22" s="125" t="s">
        <v>190</v>
      </c>
      <c r="R22" s="128" t="s">
        <v>191</v>
      </c>
    </row>
    <row r="23" spans="2:18" s="124" customFormat="1" ht="84.75" customHeight="1" x14ac:dyDescent="0.25">
      <c r="B23" s="126" t="str">
        <f>+EVALUACION!B16</f>
        <v>CONTRATACIÓN</v>
      </c>
      <c r="C23" s="227" t="str">
        <f>+EVALUACION!C16</f>
        <v xml:space="preserve">Riesgo de que no se firme el contrato. </v>
      </c>
      <c r="D23" s="227"/>
      <c r="E23" s="227"/>
      <c r="F23" s="227"/>
      <c r="G23" s="209" t="s">
        <v>192</v>
      </c>
      <c r="H23" s="209"/>
      <c r="I23" s="77">
        <v>2</v>
      </c>
      <c r="J23" s="77">
        <v>3</v>
      </c>
      <c r="K23" s="77">
        <f t="shared" si="0"/>
        <v>5</v>
      </c>
      <c r="L23" s="77" t="str">
        <f t="shared" si="1"/>
        <v>MEDIO</v>
      </c>
      <c r="M23" s="127" t="s">
        <v>166</v>
      </c>
      <c r="N23" s="122" t="s">
        <v>167</v>
      </c>
      <c r="O23" s="125" t="s">
        <v>193</v>
      </c>
      <c r="P23" s="125" t="s">
        <v>194</v>
      </c>
      <c r="Q23" s="125" t="s">
        <v>195</v>
      </c>
      <c r="R23" s="128" t="s">
        <v>179</v>
      </c>
    </row>
    <row r="24" spans="2:18" s="124" customFormat="1" ht="93" customHeight="1" x14ac:dyDescent="0.25">
      <c r="B24" s="126" t="str">
        <f>+EVALUACION!B17</f>
        <v>CONTRATACIÓN</v>
      </c>
      <c r="C24" s="227" t="str">
        <f>+EVALUACION!C17</f>
        <v>Presentación de reclamos de terceros sobre la selección del oferente que retrasen el perfeccionamiento del contrato.</v>
      </c>
      <c r="D24" s="227"/>
      <c r="E24" s="227"/>
      <c r="F24" s="227"/>
      <c r="G24" s="209" t="s">
        <v>196</v>
      </c>
      <c r="H24" s="209"/>
      <c r="I24" s="77">
        <v>1</v>
      </c>
      <c r="J24" s="77">
        <v>4</v>
      </c>
      <c r="K24" s="77">
        <f t="shared" si="0"/>
        <v>5</v>
      </c>
      <c r="L24" s="77" t="str">
        <f t="shared" si="1"/>
        <v>MEDIO</v>
      </c>
      <c r="M24" s="127" t="s">
        <v>166</v>
      </c>
      <c r="N24" s="122" t="s">
        <v>167</v>
      </c>
      <c r="O24" s="125" t="s">
        <v>197</v>
      </c>
      <c r="P24" s="125" t="s">
        <v>198</v>
      </c>
      <c r="Q24" s="125" t="s">
        <v>199</v>
      </c>
      <c r="R24" s="128" t="s">
        <v>197</v>
      </c>
    </row>
    <row r="25" spans="2:18" s="124" customFormat="1" ht="63" customHeight="1" x14ac:dyDescent="0.25">
      <c r="B25" s="126" t="str">
        <f>+EVALUACION!B18</f>
        <v>CONTRATACIÓN</v>
      </c>
      <c r="C25" s="227" t="str">
        <f>+EVALUACION!C18</f>
        <v>Falta de constitución o constitución tardía de la garantía única. Aceptación de garantías que no se ajustan a lo contemplado en el contrato</v>
      </c>
      <c r="D25" s="227"/>
      <c r="E25" s="227"/>
      <c r="F25" s="227"/>
      <c r="G25" s="209" t="s">
        <v>200</v>
      </c>
      <c r="H25" s="209"/>
      <c r="I25" s="77">
        <v>2</v>
      </c>
      <c r="J25" s="77">
        <v>2</v>
      </c>
      <c r="K25" s="77">
        <f t="shared" si="0"/>
        <v>4</v>
      </c>
      <c r="L25" s="77" t="str">
        <f t="shared" si="1"/>
        <v>BAJO</v>
      </c>
      <c r="M25" s="127" t="s">
        <v>166</v>
      </c>
      <c r="N25" s="122" t="s">
        <v>167</v>
      </c>
      <c r="O25" s="125" t="s">
        <v>201</v>
      </c>
      <c r="P25" s="125" t="s">
        <v>202</v>
      </c>
      <c r="Q25" s="125" t="s">
        <v>203</v>
      </c>
      <c r="R25" s="128" t="s">
        <v>204</v>
      </c>
    </row>
    <row r="26" spans="2:18" s="124" customFormat="1" ht="63" customHeight="1" x14ac:dyDescent="0.25">
      <c r="B26" s="126" t="str">
        <f>+EVALUACION!B19</f>
        <v>EJECUCIÓN</v>
      </c>
      <c r="C26" s="227" t="str">
        <f>+EVALUACION!C19</f>
        <v>Variación de los precios del mercado</v>
      </c>
      <c r="D26" s="227"/>
      <c r="E26" s="227"/>
      <c r="F26" s="227"/>
      <c r="G26" s="209" t="s">
        <v>205</v>
      </c>
      <c r="H26" s="209"/>
      <c r="I26" s="77">
        <v>2</v>
      </c>
      <c r="J26" s="77">
        <v>3</v>
      </c>
      <c r="K26" s="77">
        <f t="shared" si="0"/>
        <v>5</v>
      </c>
      <c r="L26" s="77" t="str">
        <f t="shared" si="1"/>
        <v>MEDIO</v>
      </c>
      <c r="M26" s="127" t="s">
        <v>175</v>
      </c>
      <c r="N26" s="122" t="s">
        <v>206</v>
      </c>
      <c r="O26" s="125" t="s">
        <v>207</v>
      </c>
      <c r="P26" s="125" t="s">
        <v>208</v>
      </c>
      <c r="Q26" s="125" t="s">
        <v>209</v>
      </c>
      <c r="R26" s="128" t="s">
        <v>179</v>
      </c>
    </row>
    <row r="27" spans="2:18" s="124" customFormat="1" ht="63" customHeight="1" x14ac:dyDescent="0.25">
      <c r="B27" s="126" t="str">
        <f>+EVALUACION!B20</f>
        <v>EJECUCIÓN</v>
      </c>
      <c r="C27" s="227" t="str">
        <f>+EVALUACION!C20</f>
        <v>Imposición de nuevos tributos</v>
      </c>
      <c r="D27" s="227"/>
      <c r="E27" s="227"/>
      <c r="F27" s="227"/>
      <c r="G27" s="209" t="s">
        <v>210</v>
      </c>
      <c r="H27" s="209"/>
      <c r="I27" s="77">
        <v>1</v>
      </c>
      <c r="J27" s="77">
        <v>2</v>
      </c>
      <c r="K27" s="77">
        <f t="shared" si="0"/>
        <v>3</v>
      </c>
      <c r="L27" s="77" t="str">
        <f t="shared" si="1"/>
        <v>BAJO</v>
      </c>
      <c r="M27" s="127" t="s">
        <v>175</v>
      </c>
      <c r="N27" s="122" t="s">
        <v>206</v>
      </c>
      <c r="O27" s="125" t="s">
        <v>208</v>
      </c>
      <c r="P27" s="125" t="s">
        <v>208</v>
      </c>
      <c r="Q27" s="125" t="s">
        <v>211</v>
      </c>
      <c r="R27" s="128" t="s">
        <v>179</v>
      </c>
    </row>
    <row r="28" spans="2:18" s="124" customFormat="1" ht="89.25" customHeight="1" x14ac:dyDescent="0.25">
      <c r="B28" s="126" t="str">
        <f>+EVALUACION!B21</f>
        <v>EJECUCIÓN</v>
      </c>
      <c r="C28" s="227" t="str">
        <f>+EVALUACION!C21</f>
        <v>Incumplimiento de compromisos adquiridos por el contratista seleccionado con sus subcontratistas, suministradores de bienes y servicios.</v>
      </c>
      <c r="D28" s="227"/>
      <c r="E28" s="227"/>
      <c r="F28" s="227"/>
      <c r="G28" s="209" t="s">
        <v>212</v>
      </c>
      <c r="H28" s="209"/>
      <c r="I28" s="77">
        <v>2</v>
      </c>
      <c r="J28" s="77">
        <v>3</v>
      </c>
      <c r="K28" s="77">
        <f t="shared" si="0"/>
        <v>5</v>
      </c>
      <c r="L28" s="77" t="str">
        <f t="shared" si="1"/>
        <v>MEDIO</v>
      </c>
      <c r="M28" s="127" t="s">
        <v>166</v>
      </c>
      <c r="N28" s="122" t="s">
        <v>213</v>
      </c>
      <c r="O28" s="125" t="s">
        <v>214</v>
      </c>
      <c r="P28" s="125" t="s">
        <v>208</v>
      </c>
      <c r="Q28" s="125" t="s">
        <v>215</v>
      </c>
      <c r="R28" s="128" t="s">
        <v>179</v>
      </c>
    </row>
    <row r="29" spans="2:18" s="124" customFormat="1" ht="63" customHeight="1" x14ac:dyDescent="0.25">
      <c r="B29" s="126" t="str">
        <f>+EVALUACION!B22</f>
        <v>EJECUCIÓN</v>
      </c>
      <c r="C29" s="227" t="str">
        <f>+EVALUACION!C22</f>
        <v>Calidad del Servicio</v>
      </c>
      <c r="D29" s="227"/>
      <c r="E29" s="227"/>
      <c r="F29" s="227"/>
      <c r="G29" s="209" t="s">
        <v>216</v>
      </c>
      <c r="H29" s="209"/>
      <c r="I29" s="77">
        <v>2</v>
      </c>
      <c r="J29" s="77">
        <v>3</v>
      </c>
      <c r="K29" s="77">
        <f t="shared" si="0"/>
        <v>5</v>
      </c>
      <c r="L29" s="77" t="str">
        <f t="shared" si="1"/>
        <v>MEDIO</v>
      </c>
      <c r="M29" s="127" t="s">
        <v>166</v>
      </c>
      <c r="N29" s="122" t="s">
        <v>213</v>
      </c>
      <c r="O29" s="125" t="s">
        <v>208</v>
      </c>
      <c r="P29" s="125" t="s">
        <v>217</v>
      </c>
      <c r="Q29" s="125" t="s">
        <v>218</v>
      </c>
      <c r="R29" s="128" t="s">
        <v>179</v>
      </c>
    </row>
    <row r="30" spans="2:18" s="124" customFormat="1" ht="63" customHeight="1" x14ac:dyDescent="0.25">
      <c r="B30" s="126" t="str">
        <f>+EVALUACION!B23</f>
        <v>EJECUCIÓN</v>
      </c>
      <c r="C30" s="227" t="str">
        <f>+EVALUACION!C23</f>
        <v>Demora en la entrega del producto</v>
      </c>
      <c r="D30" s="227"/>
      <c r="E30" s="227"/>
      <c r="F30" s="227"/>
      <c r="G30" s="209" t="s">
        <v>219</v>
      </c>
      <c r="H30" s="209"/>
      <c r="I30" s="77">
        <v>1</v>
      </c>
      <c r="J30" s="77">
        <v>1</v>
      </c>
      <c r="K30" s="77">
        <f t="shared" si="0"/>
        <v>2</v>
      </c>
      <c r="L30" s="77" t="str">
        <f t="shared" si="1"/>
        <v>BAJO</v>
      </c>
      <c r="M30" s="127" t="s">
        <v>166</v>
      </c>
      <c r="N30" s="122" t="s">
        <v>213</v>
      </c>
      <c r="O30" s="125" t="s">
        <v>220</v>
      </c>
      <c r="P30" s="125" t="s">
        <v>221</v>
      </c>
      <c r="Q30" s="125" t="s">
        <v>222</v>
      </c>
      <c r="R30" s="128" t="s">
        <v>223</v>
      </c>
    </row>
    <row r="31" spans="2:18" s="124" customFormat="1" ht="63" customHeight="1" x14ac:dyDescent="0.25">
      <c r="B31" s="126" t="str">
        <f>+EVALUACION!B24</f>
        <v>EJECUCIÓN</v>
      </c>
      <c r="C31" s="227" t="str">
        <f>+EVALUACION!C24</f>
        <v>Eventos naturales tales como lluvias, inundaciones y sequias entre otros</v>
      </c>
      <c r="D31" s="227"/>
      <c r="E31" s="227"/>
      <c r="F31" s="227"/>
      <c r="G31" s="209" t="s">
        <v>224</v>
      </c>
      <c r="H31" s="209"/>
      <c r="I31" s="77">
        <v>2</v>
      </c>
      <c r="J31" s="77">
        <v>1</v>
      </c>
      <c r="K31" s="77">
        <f t="shared" si="0"/>
        <v>3</v>
      </c>
      <c r="L31" s="77" t="str">
        <f t="shared" si="1"/>
        <v>BAJO</v>
      </c>
      <c r="M31" s="127" t="s">
        <v>175</v>
      </c>
      <c r="N31" s="122" t="s">
        <v>213</v>
      </c>
      <c r="O31" s="125" t="s">
        <v>168</v>
      </c>
      <c r="P31" s="125" t="s">
        <v>225</v>
      </c>
      <c r="Q31" s="125" t="s">
        <v>226</v>
      </c>
      <c r="R31" s="128" t="s">
        <v>223</v>
      </c>
    </row>
    <row r="32" spans="2:18" s="124" customFormat="1" ht="129.75" customHeight="1" x14ac:dyDescent="0.25">
      <c r="B32" s="126" t="str">
        <f>+EVALUACION!B25</f>
        <v>EJECUCIÓN</v>
      </c>
      <c r="C32" s="227" t="str">
        <f>+EVALUACION!C25</f>
        <v>Incumplimiento por parte del beneficiario de los compromisos, condiciones de permanencia y destinación de los bienes recibidos en el marco del componente de incentivo/capitalización, así como desviación o no correspondencia entre los bienes efectivamente entregados y los aprobados en el respectivo Plan de Inversión.</v>
      </c>
      <c r="D32" s="227"/>
      <c r="E32" s="227"/>
      <c r="F32" s="227"/>
      <c r="G32" s="227" t="s">
        <v>227</v>
      </c>
      <c r="H32" s="227"/>
      <c r="I32" s="77">
        <v>2</v>
      </c>
      <c r="J32" s="77">
        <v>2</v>
      </c>
      <c r="K32" s="77">
        <f t="shared" si="0"/>
        <v>4</v>
      </c>
      <c r="L32" s="77" t="str">
        <f t="shared" si="1"/>
        <v>BAJO</v>
      </c>
      <c r="M32" s="127" t="s">
        <v>166</v>
      </c>
      <c r="N32" s="125" t="s">
        <v>213</v>
      </c>
      <c r="O32" s="125" t="s">
        <v>228</v>
      </c>
      <c r="P32" s="125" t="s">
        <v>225</v>
      </c>
      <c r="Q32" s="125" t="s">
        <v>229</v>
      </c>
      <c r="R32" s="128" t="s">
        <v>223</v>
      </c>
    </row>
    <row r="33" spans="2:23" s="124" customFormat="1" ht="129.75" customHeight="1" x14ac:dyDescent="0.25">
      <c r="B33" s="126" t="str">
        <f>+EVALUACION!B26</f>
        <v>EJECUCIÓN</v>
      </c>
      <c r="C33" s="227" t="str">
        <f>+EVALUACION!C26</f>
        <v>Incumplimiento del valor neto mínimo de capitalización que debe garantizarse a cada beneficiario y/o beneficiarios que no culminan satisfactoriamente la formación exigida como requisito para acceder al incentivo, afectando el cumplimiento de la meta de ciento cuatro (104) unidades productivas beneficiadas.</v>
      </c>
      <c r="D33" s="227"/>
      <c r="E33" s="227"/>
      <c r="F33" s="227"/>
      <c r="G33" s="227" t="s">
        <v>230</v>
      </c>
      <c r="H33" s="227"/>
      <c r="I33" s="77">
        <v>1</v>
      </c>
      <c r="J33" s="77">
        <v>2</v>
      </c>
      <c r="K33" s="77">
        <f t="shared" si="0"/>
        <v>3</v>
      </c>
      <c r="L33" s="77" t="str">
        <f t="shared" si="1"/>
        <v>BAJO</v>
      </c>
      <c r="M33" s="127" t="s">
        <v>166</v>
      </c>
      <c r="N33" s="125" t="s">
        <v>213</v>
      </c>
      <c r="O33" s="125" t="s">
        <v>231</v>
      </c>
      <c r="P33" s="125" t="s">
        <v>232</v>
      </c>
      <c r="Q33" s="125" t="s">
        <v>233</v>
      </c>
      <c r="R33" s="128" t="s">
        <v>223</v>
      </c>
    </row>
    <row r="34" spans="2:23" s="124" customFormat="1" ht="114.75" customHeight="1" x14ac:dyDescent="0.25">
      <c r="B34" s="126" t="str">
        <f>+EVALUACION!B27</f>
        <v>EJECUCIÓN</v>
      </c>
      <c r="C34" s="227" t="str">
        <f>+EVALUACION!C27</f>
        <v>Falta de trazabilidad presupuestal y de ejecución de recursos entre los dos proyectos de inversión (2475 y 2500) financiados a través del contrato, que dificulte identificar el gasto, los productos y los beneficiarios asociados a cada proyecto.</v>
      </c>
      <c r="D34" s="227"/>
      <c r="E34" s="227"/>
      <c r="F34" s="227"/>
      <c r="G34" s="209" t="s">
        <v>234</v>
      </c>
      <c r="H34" s="209"/>
      <c r="I34" s="129">
        <v>1</v>
      </c>
      <c r="J34" s="129">
        <v>1</v>
      </c>
      <c r="K34" s="77">
        <f t="shared" si="0"/>
        <v>2</v>
      </c>
      <c r="L34" s="77" t="str">
        <f t="shared" si="1"/>
        <v>BAJO</v>
      </c>
      <c r="M34" s="127" t="s">
        <v>166</v>
      </c>
      <c r="N34" s="122" t="s">
        <v>235</v>
      </c>
      <c r="O34" s="97" t="s">
        <v>236</v>
      </c>
      <c r="P34" s="125" t="s">
        <v>225</v>
      </c>
      <c r="Q34" s="125" t="s">
        <v>237</v>
      </c>
      <c r="R34" s="128" t="s">
        <v>223</v>
      </c>
    </row>
    <row r="35" spans="2:23" s="124" customFormat="1" ht="15.75" hidden="1" customHeight="1" x14ac:dyDescent="0.25">
      <c r="B35" s="130"/>
      <c r="C35" s="228"/>
      <c r="D35" s="228"/>
      <c r="E35" s="228"/>
      <c r="F35" s="228"/>
      <c r="G35" s="229"/>
      <c r="H35" s="229"/>
      <c r="I35" s="129"/>
      <c r="J35" s="129"/>
      <c r="K35" s="129"/>
      <c r="L35" s="129"/>
      <c r="M35" s="127"/>
      <c r="N35" s="125"/>
      <c r="O35" s="132"/>
      <c r="P35" s="125"/>
      <c r="Q35" s="125"/>
      <c r="R35" s="133"/>
    </row>
    <row r="36" spans="2:23" ht="12.75" customHeight="1" x14ac:dyDescent="0.3">
      <c r="B36" s="92"/>
      <c r="C36" s="93"/>
      <c r="D36" s="93"/>
      <c r="E36" s="93"/>
      <c r="F36" s="93"/>
      <c r="G36" s="93"/>
      <c r="H36" s="93"/>
      <c r="I36" s="93"/>
      <c r="J36" s="93"/>
      <c r="K36" s="93"/>
      <c r="L36" s="93"/>
      <c r="M36" s="93"/>
      <c r="N36" s="93"/>
      <c r="O36" s="93"/>
      <c r="P36" s="93"/>
      <c r="Q36" s="93"/>
      <c r="R36" s="114"/>
    </row>
    <row r="37" spans="2:23" ht="12.75" customHeight="1" x14ac:dyDescent="0.3">
      <c r="B37" s="92"/>
      <c r="C37" s="230" t="s">
        <v>146</v>
      </c>
      <c r="D37" s="230"/>
      <c r="E37" s="230"/>
      <c r="F37" s="230"/>
      <c r="G37" s="93"/>
      <c r="H37" s="205" t="s">
        <v>238</v>
      </c>
      <c r="I37" s="205"/>
      <c r="J37" s="205"/>
      <c r="K37" s="205"/>
      <c r="L37" s="134"/>
      <c r="M37" s="134"/>
      <c r="N37" s="134"/>
      <c r="O37" s="134"/>
      <c r="P37" s="134"/>
      <c r="Q37" s="134"/>
      <c r="R37" s="114"/>
    </row>
    <row r="38" spans="2:23" ht="19.5" customHeight="1" x14ac:dyDescent="0.3">
      <c r="B38" s="206" t="s">
        <v>119</v>
      </c>
      <c r="C38" s="207" t="s">
        <v>120</v>
      </c>
      <c r="D38" s="207"/>
      <c r="E38" s="207"/>
      <c r="F38" s="96" t="s">
        <v>121</v>
      </c>
      <c r="G38" s="93"/>
      <c r="H38" s="207" t="s">
        <v>120</v>
      </c>
      <c r="I38" s="207"/>
      <c r="J38" s="207" t="s">
        <v>121</v>
      </c>
      <c r="K38" s="207"/>
      <c r="L38" s="100"/>
      <c r="M38" s="100"/>
      <c r="N38" s="205" t="s">
        <v>146</v>
      </c>
      <c r="O38" s="205"/>
      <c r="P38" s="205"/>
      <c r="Q38" s="100"/>
      <c r="R38" s="114"/>
    </row>
    <row r="39" spans="2:23" ht="21" customHeight="1" x14ac:dyDescent="0.3">
      <c r="B39" s="206"/>
      <c r="C39" s="209" t="s">
        <v>122</v>
      </c>
      <c r="D39" s="209"/>
      <c r="E39" s="209"/>
      <c r="F39" s="97">
        <v>1</v>
      </c>
      <c r="G39" s="93"/>
      <c r="H39" s="209" t="s">
        <v>123</v>
      </c>
      <c r="I39" s="209"/>
      <c r="J39" s="209">
        <v>1</v>
      </c>
      <c r="K39" s="209"/>
      <c r="L39" s="100"/>
      <c r="M39" s="100"/>
      <c r="N39" s="211" t="s">
        <v>132</v>
      </c>
      <c r="O39" s="211"/>
      <c r="P39" s="109" t="s">
        <v>145</v>
      </c>
      <c r="Q39" s="100"/>
      <c r="R39" s="114"/>
    </row>
    <row r="40" spans="2:23" ht="15.75" customHeight="1" x14ac:dyDescent="0.3">
      <c r="B40" s="206"/>
      <c r="C40" s="209" t="s">
        <v>124</v>
      </c>
      <c r="D40" s="209"/>
      <c r="E40" s="209"/>
      <c r="F40" s="97">
        <v>2</v>
      </c>
      <c r="G40" s="93"/>
      <c r="H40" s="209" t="s">
        <v>125</v>
      </c>
      <c r="I40" s="209"/>
      <c r="J40" s="209">
        <v>2</v>
      </c>
      <c r="K40" s="209"/>
      <c r="L40" s="100"/>
      <c r="M40" s="100"/>
      <c r="N40" s="219" t="s">
        <v>147</v>
      </c>
      <c r="O40" s="219"/>
      <c r="P40" s="110" t="s">
        <v>148</v>
      </c>
      <c r="Q40" s="100"/>
      <c r="R40" s="114"/>
      <c r="T40" s="44"/>
      <c r="U40" s="44"/>
      <c r="V40" s="44"/>
      <c r="W40" s="44"/>
    </row>
    <row r="41" spans="2:23" ht="24.75" customHeight="1" x14ac:dyDescent="0.3">
      <c r="B41" s="206"/>
      <c r="C41" s="209" t="s">
        <v>126</v>
      </c>
      <c r="D41" s="209"/>
      <c r="E41" s="209"/>
      <c r="F41" s="97">
        <v>3</v>
      </c>
      <c r="G41" s="93"/>
      <c r="H41" s="209" t="s">
        <v>127</v>
      </c>
      <c r="I41" s="209"/>
      <c r="J41" s="209">
        <v>3</v>
      </c>
      <c r="K41" s="209"/>
      <c r="L41" s="100"/>
      <c r="M41" s="100"/>
      <c r="N41" s="217" t="s">
        <v>149</v>
      </c>
      <c r="O41" s="217"/>
      <c r="P41" s="110" t="s">
        <v>150</v>
      </c>
      <c r="Q41" s="100"/>
      <c r="R41" s="114"/>
    </row>
    <row r="42" spans="2:23" ht="18" customHeight="1" x14ac:dyDescent="0.3">
      <c r="B42" s="206"/>
      <c r="C42" s="209" t="s">
        <v>128</v>
      </c>
      <c r="D42" s="209"/>
      <c r="E42" s="209"/>
      <c r="F42" s="97">
        <v>4</v>
      </c>
      <c r="G42" s="93"/>
      <c r="H42" s="209" t="s">
        <v>129</v>
      </c>
      <c r="I42" s="209"/>
      <c r="J42" s="209">
        <v>4</v>
      </c>
      <c r="K42" s="209"/>
      <c r="L42" s="100"/>
      <c r="M42" s="100"/>
      <c r="N42" s="215">
        <v>5</v>
      </c>
      <c r="O42" s="215"/>
      <c r="P42" s="110" t="s">
        <v>151</v>
      </c>
      <c r="Q42" s="100"/>
      <c r="R42" s="114"/>
    </row>
    <row r="43" spans="2:23" ht="21" customHeight="1" x14ac:dyDescent="0.3">
      <c r="B43" s="206"/>
      <c r="C43" s="209" t="s">
        <v>130</v>
      </c>
      <c r="D43" s="209"/>
      <c r="E43" s="209"/>
      <c r="F43" s="97">
        <v>5</v>
      </c>
      <c r="G43" s="93"/>
      <c r="H43" s="209" t="s">
        <v>131</v>
      </c>
      <c r="I43" s="209"/>
      <c r="J43" s="209">
        <v>5</v>
      </c>
      <c r="K43" s="209"/>
      <c r="L43" s="100"/>
      <c r="M43" s="100"/>
      <c r="N43" s="231" t="s">
        <v>152</v>
      </c>
      <c r="O43" s="231"/>
      <c r="P43" s="135" t="s">
        <v>153</v>
      </c>
      <c r="Q43" s="100"/>
      <c r="R43" s="114"/>
    </row>
    <row r="44" spans="2:23" ht="12.75" customHeight="1" x14ac:dyDescent="0.3">
      <c r="B44" s="92"/>
      <c r="C44" s="93"/>
      <c r="D44" s="93"/>
      <c r="E44" s="93"/>
      <c r="F44" s="93"/>
      <c r="G44" s="93"/>
      <c r="H44" s="93"/>
      <c r="I44" s="93"/>
      <c r="J44" s="93"/>
      <c r="K44" s="93"/>
      <c r="L44" s="93"/>
      <c r="M44" s="93"/>
      <c r="N44" s="93"/>
      <c r="O44" s="93"/>
      <c r="P44" s="93"/>
      <c r="Q44" s="93"/>
      <c r="R44" s="114"/>
    </row>
    <row r="45" spans="2:23" ht="18" customHeight="1" x14ac:dyDescent="0.3">
      <c r="B45" s="92"/>
      <c r="C45" s="205" t="s">
        <v>132</v>
      </c>
      <c r="D45" s="205"/>
      <c r="E45" s="205"/>
      <c r="F45" s="205"/>
      <c r="G45" s="205"/>
      <c r="H45" s="205"/>
      <c r="I45" s="205"/>
      <c r="J45" s="205"/>
      <c r="K45" s="205"/>
      <c r="L45" s="205"/>
      <c r="M45" s="205"/>
      <c r="N45" s="205"/>
      <c r="O45" s="205"/>
      <c r="P45" s="205"/>
      <c r="Q45" s="205"/>
      <c r="R45" s="114"/>
    </row>
    <row r="46" spans="2:23" ht="68.25" customHeight="1" x14ac:dyDescent="0.3">
      <c r="B46" s="92"/>
      <c r="C46" s="209" t="s">
        <v>133</v>
      </c>
      <c r="D46" s="209"/>
      <c r="E46" s="209"/>
      <c r="F46" s="209"/>
      <c r="G46" s="209" t="s">
        <v>134</v>
      </c>
      <c r="H46" s="209"/>
      <c r="I46" s="209" t="s">
        <v>135</v>
      </c>
      <c r="J46" s="209"/>
      <c r="K46" s="209"/>
      <c r="L46" s="209" t="s">
        <v>136</v>
      </c>
      <c r="M46" s="209"/>
      <c r="N46" s="209" t="s">
        <v>137</v>
      </c>
      <c r="O46" s="209"/>
      <c r="P46" s="209" t="s">
        <v>138</v>
      </c>
      <c r="Q46" s="209"/>
      <c r="R46" s="114"/>
    </row>
    <row r="47" spans="2:23" ht="60" customHeight="1" x14ac:dyDescent="0.3">
      <c r="B47" s="92"/>
      <c r="C47" s="209" t="s">
        <v>139</v>
      </c>
      <c r="D47" s="209"/>
      <c r="E47" s="209"/>
      <c r="F47" s="209"/>
      <c r="G47" s="209" t="s">
        <v>140</v>
      </c>
      <c r="H47" s="209"/>
      <c r="I47" s="209" t="s">
        <v>141</v>
      </c>
      <c r="J47" s="209"/>
      <c r="K47" s="209"/>
      <c r="L47" s="209" t="s">
        <v>142</v>
      </c>
      <c r="M47" s="209"/>
      <c r="N47" s="209" t="s">
        <v>143</v>
      </c>
      <c r="O47" s="209"/>
      <c r="P47" s="209" t="s">
        <v>144</v>
      </c>
      <c r="Q47" s="209"/>
      <c r="R47" s="114"/>
    </row>
    <row r="48" spans="2:23" ht="12.75" customHeight="1" x14ac:dyDescent="0.3">
      <c r="B48" s="92"/>
      <c r="C48" s="207" t="s">
        <v>120</v>
      </c>
      <c r="D48" s="207"/>
      <c r="E48" s="207"/>
      <c r="F48" s="207" t="s">
        <v>121</v>
      </c>
      <c r="G48" s="211" t="s">
        <v>123</v>
      </c>
      <c r="H48" s="211"/>
      <c r="I48" s="211" t="s">
        <v>125</v>
      </c>
      <c r="J48" s="211"/>
      <c r="K48" s="211"/>
      <c r="L48" s="211" t="s">
        <v>127</v>
      </c>
      <c r="M48" s="211"/>
      <c r="N48" s="211" t="s">
        <v>129</v>
      </c>
      <c r="O48" s="211"/>
      <c r="P48" s="207" t="s">
        <v>131</v>
      </c>
      <c r="Q48" s="207"/>
      <c r="R48" s="114"/>
    </row>
    <row r="49" spans="2:18" ht="12.75" customHeight="1" x14ac:dyDescent="0.3">
      <c r="B49" s="92"/>
      <c r="C49" s="207"/>
      <c r="D49" s="207"/>
      <c r="E49" s="207"/>
      <c r="F49" s="207"/>
      <c r="G49" s="213">
        <v>1</v>
      </c>
      <c r="H49" s="213"/>
      <c r="I49" s="213">
        <v>2</v>
      </c>
      <c r="J49" s="213"/>
      <c r="K49" s="213"/>
      <c r="L49" s="213">
        <v>3</v>
      </c>
      <c r="M49" s="213"/>
      <c r="N49" s="213">
        <v>4</v>
      </c>
      <c r="O49" s="213"/>
      <c r="P49" s="213">
        <v>5</v>
      </c>
      <c r="Q49" s="213"/>
      <c r="R49" s="114"/>
    </row>
    <row r="50" spans="2:18" ht="19.5" customHeight="1" x14ac:dyDescent="0.3">
      <c r="B50" s="92"/>
      <c r="C50" s="209" t="s">
        <v>122</v>
      </c>
      <c r="D50" s="209"/>
      <c r="E50" s="209"/>
      <c r="F50" s="104">
        <v>1</v>
      </c>
      <c r="G50" s="232">
        <v>2</v>
      </c>
      <c r="H50" s="232"/>
      <c r="I50" s="232">
        <v>3</v>
      </c>
      <c r="J50" s="232"/>
      <c r="K50" s="232"/>
      <c r="L50" s="232">
        <v>4</v>
      </c>
      <c r="M50" s="232"/>
      <c r="N50" s="215">
        <v>5</v>
      </c>
      <c r="O50" s="215"/>
      <c r="P50" s="217">
        <v>6</v>
      </c>
      <c r="Q50" s="217"/>
      <c r="R50" s="114"/>
    </row>
    <row r="51" spans="2:18" ht="21.75" customHeight="1" x14ac:dyDescent="0.3">
      <c r="B51" s="92"/>
      <c r="C51" s="209" t="s">
        <v>124</v>
      </c>
      <c r="D51" s="209"/>
      <c r="E51" s="209"/>
      <c r="F51" s="104">
        <v>2</v>
      </c>
      <c r="G51" s="232">
        <v>3</v>
      </c>
      <c r="H51" s="232"/>
      <c r="I51" s="232">
        <v>4</v>
      </c>
      <c r="J51" s="232"/>
      <c r="K51" s="232"/>
      <c r="L51" s="215">
        <v>5</v>
      </c>
      <c r="M51" s="215"/>
      <c r="N51" s="217">
        <v>6</v>
      </c>
      <c r="O51" s="217"/>
      <c r="P51" s="217">
        <v>7</v>
      </c>
      <c r="Q51" s="217"/>
      <c r="R51" s="114"/>
    </row>
    <row r="52" spans="2:18" ht="21" customHeight="1" x14ac:dyDescent="0.3">
      <c r="B52" s="92"/>
      <c r="C52" s="209" t="s">
        <v>126</v>
      </c>
      <c r="D52" s="209"/>
      <c r="E52" s="209"/>
      <c r="F52" s="104">
        <v>3</v>
      </c>
      <c r="G52" s="232">
        <v>4</v>
      </c>
      <c r="H52" s="232"/>
      <c r="I52" s="215">
        <v>5</v>
      </c>
      <c r="J52" s="215"/>
      <c r="K52" s="215"/>
      <c r="L52" s="217">
        <v>6</v>
      </c>
      <c r="M52" s="217"/>
      <c r="N52" s="217">
        <v>7</v>
      </c>
      <c r="O52" s="217"/>
      <c r="P52" s="219">
        <v>8</v>
      </c>
      <c r="Q52" s="219"/>
      <c r="R52" s="114"/>
    </row>
    <row r="53" spans="2:18" ht="21" customHeight="1" x14ac:dyDescent="0.3">
      <c r="B53" s="92"/>
      <c r="C53" s="209" t="s">
        <v>128</v>
      </c>
      <c r="D53" s="209"/>
      <c r="E53" s="209"/>
      <c r="F53" s="104">
        <v>4</v>
      </c>
      <c r="G53" s="215">
        <v>5</v>
      </c>
      <c r="H53" s="215"/>
      <c r="I53" s="217">
        <v>6</v>
      </c>
      <c r="J53" s="217"/>
      <c r="K53" s="217"/>
      <c r="L53" s="217">
        <v>7</v>
      </c>
      <c r="M53" s="217"/>
      <c r="N53" s="219">
        <v>8</v>
      </c>
      <c r="O53" s="219"/>
      <c r="P53" s="219">
        <v>9</v>
      </c>
      <c r="Q53" s="219"/>
      <c r="R53" s="114"/>
    </row>
    <row r="54" spans="2:18" ht="21" customHeight="1" x14ac:dyDescent="0.3">
      <c r="B54" s="92"/>
      <c r="C54" s="209" t="s">
        <v>130</v>
      </c>
      <c r="D54" s="209"/>
      <c r="E54" s="209"/>
      <c r="F54" s="104">
        <v>5</v>
      </c>
      <c r="G54" s="217">
        <v>6</v>
      </c>
      <c r="H54" s="217"/>
      <c r="I54" s="217">
        <v>7</v>
      </c>
      <c r="J54" s="217"/>
      <c r="K54" s="217"/>
      <c r="L54" s="219">
        <v>8</v>
      </c>
      <c r="M54" s="219"/>
      <c r="N54" s="219">
        <v>9</v>
      </c>
      <c r="O54" s="219"/>
      <c r="P54" s="219">
        <v>10</v>
      </c>
      <c r="Q54" s="219"/>
      <c r="R54" s="114"/>
    </row>
    <row r="55" spans="2:18" ht="13.5" customHeight="1" x14ac:dyDescent="0.3">
      <c r="B55" s="111"/>
      <c r="C55" s="112"/>
      <c r="D55" s="112"/>
      <c r="E55" s="112"/>
      <c r="F55" s="112"/>
      <c r="G55" s="112"/>
      <c r="H55" s="112"/>
      <c r="I55" s="112"/>
      <c r="J55" s="112"/>
      <c r="K55" s="112"/>
      <c r="L55" s="112"/>
      <c r="M55" s="112"/>
      <c r="N55" s="112"/>
      <c r="O55" s="112"/>
      <c r="P55" s="112"/>
      <c r="Q55" s="112"/>
      <c r="R55" s="136"/>
    </row>
  </sheetData>
  <mergeCells count="132">
    <mergeCell ref="C54:E54"/>
    <mergeCell ref="G54:H54"/>
    <mergeCell ref="I54:K54"/>
    <mergeCell ref="L54:M54"/>
    <mergeCell ref="N54:O54"/>
    <mergeCell ref="P54:Q54"/>
    <mergeCell ref="C52:E52"/>
    <mergeCell ref="G52:H52"/>
    <mergeCell ref="I52:K52"/>
    <mergeCell ref="L52:M52"/>
    <mergeCell ref="N52:O52"/>
    <mergeCell ref="P52:Q52"/>
    <mergeCell ref="C53:E53"/>
    <mergeCell ref="G53:H53"/>
    <mergeCell ref="I53:K53"/>
    <mergeCell ref="L53:M53"/>
    <mergeCell ref="N53:O53"/>
    <mergeCell ref="P53:Q53"/>
    <mergeCell ref="C50:E50"/>
    <mergeCell ref="G50:H50"/>
    <mergeCell ref="I50:K50"/>
    <mergeCell ref="L50:M50"/>
    <mergeCell ref="N50:O50"/>
    <mergeCell ref="P50:Q50"/>
    <mergeCell ref="C51:E51"/>
    <mergeCell ref="G51:H51"/>
    <mergeCell ref="I51:K51"/>
    <mergeCell ref="L51:M51"/>
    <mergeCell ref="N51:O51"/>
    <mergeCell ref="P51:Q51"/>
    <mergeCell ref="C47:F47"/>
    <mergeCell ref="G47:H47"/>
    <mergeCell ref="I47:K47"/>
    <mergeCell ref="L47:M47"/>
    <mergeCell ref="N47:O47"/>
    <mergeCell ref="P47:Q47"/>
    <mergeCell ref="C48:E49"/>
    <mergeCell ref="F48:F49"/>
    <mergeCell ref="G48:H48"/>
    <mergeCell ref="I48:K48"/>
    <mergeCell ref="L48:M48"/>
    <mergeCell ref="N48:O48"/>
    <mergeCell ref="P48:Q48"/>
    <mergeCell ref="G49:H49"/>
    <mergeCell ref="I49:K49"/>
    <mergeCell ref="L49:M49"/>
    <mergeCell ref="N49:O49"/>
    <mergeCell ref="P49:Q49"/>
    <mergeCell ref="H43:I43"/>
    <mergeCell ref="J43:K43"/>
    <mergeCell ref="N43:O43"/>
    <mergeCell ref="C45:Q45"/>
    <mergeCell ref="C46:F46"/>
    <mergeCell ref="G46:H46"/>
    <mergeCell ref="I46:K46"/>
    <mergeCell ref="L46:M46"/>
    <mergeCell ref="N46:O46"/>
    <mergeCell ref="P46:Q46"/>
    <mergeCell ref="C37:F37"/>
    <mergeCell ref="H37:K37"/>
    <mergeCell ref="B38:B43"/>
    <mergeCell ref="C38:E38"/>
    <mergeCell ref="H38:I38"/>
    <mergeCell ref="J38:K38"/>
    <mergeCell ref="N38:P38"/>
    <mergeCell ref="C39:E39"/>
    <mergeCell ref="H39:I39"/>
    <mergeCell ref="J39:K39"/>
    <mergeCell ref="N39:O39"/>
    <mergeCell ref="C40:E40"/>
    <mergeCell ref="H40:I40"/>
    <mergeCell ref="J40:K40"/>
    <mergeCell ref="N40:O40"/>
    <mergeCell ref="C41:E41"/>
    <mergeCell ref="H41:I41"/>
    <mergeCell ref="J41:K41"/>
    <mergeCell ref="N41:O41"/>
    <mergeCell ref="C42:E42"/>
    <mergeCell ref="H42:I42"/>
    <mergeCell ref="J42:K42"/>
    <mergeCell ref="N42:O42"/>
    <mergeCell ref="C43:E43"/>
    <mergeCell ref="C31:F31"/>
    <mergeCell ref="G31:H31"/>
    <mergeCell ref="C32:F32"/>
    <mergeCell ref="G32:H32"/>
    <mergeCell ref="C33:F33"/>
    <mergeCell ref="G33:H33"/>
    <mergeCell ref="C34:F34"/>
    <mergeCell ref="G34:H34"/>
    <mergeCell ref="C35:F35"/>
    <mergeCell ref="G35:H35"/>
    <mergeCell ref="C26:F26"/>
    <mergeCell ref="G26:H26"/>
    <mergeCell ref="C27:F27"/>
    <mergeCell ref="G27:H27"/>
    <mergeCell ref="C28:F28"/>
    <mergeCell ref="G28:H28"/>
    <mergeCell ref="C29:F29"/>
    <mergeCell ref="G29:H29"/>
    <mergeCell ref="C30:F30"/>
    <mergeCell ref="G30:H30"/>
    <mergeCell ref="C21:F21"/>
    <mergeCell ref="G21:H21"/>
    <mergeCell ref="C22:F22"/>
    <mergeCell ref="G22:H22"/>
    <mergeCell ref="C23:F23"/>
    <mergeCell ref="G23:H23"/>
    <mergeCell ref="C24:F24"/>
    <mergeCell ref="G24:H24"/>
    <mergeCell ref="C25:F25"/>
    <mergeCell ref="G25:H25"/>
    <mergeCell ref="C16:F16"/>
    <mergeCell ref="G16:H16"/>
    <mergeCell ref="C17:F17"/>
    <mergeCell ref="G17:H17"/>
    <mergeCell ref="C18:F18"/>
    <mergeCell ref="G18:H18"/>
    <mergeCell ref="C19:F19"/>
    <mergeCell ref="G19:H19"/>
    <mergeCell ref="C20:F20"/>
    <mergeCell ref="G20:H20"/>
    <mergeCell ref="B2:B4"/>
    <mergeCell ref="C2:P4"/>
    <mergeCell ref="Q2:R4"/>
    <mergeCell ref="B6:R6"/>
    <mergeCell ref="B7:R7"/>
    <mergeCell ref="B8:R8"/>
    <mergeCell ref="B9:R9"/>
    <mergeCell ref="B10:R10"/>
    <mergeCell ref="C15:F15"/>
    <mergeCell ref="G15:H15"/>
  </mergeCells>
  <conditionalFormatting sqref="J31:J33">
    <cfRule type="expression" dxfId="15" priority="2">
      <formula>"""bajo"""</formula>
    </cfRule>
  </conditionalFormatting>
  <conditionalFormatting sqref="J16:K30 N16:Q35">
    <cfRule type="expression" dxfId="14" priority="8">
      <formula>"""bajo"""</formula>
    </cfRule>
  </conditionalFormatting>
  <conditionalFormatting sqref="J34:K35">
    <cfRule type="expression" dxfId="13" priority="7">
      <formula>"""bajo"""</formula>
    </cfRule>
  </conditionalFormatting>
  <conditionalFormatting sqref="L16:L35">
    <cfRule type="cellIs" dxfId="12" priority="3" operator="equal">
      <formula>"EXTREMO"</formula>
    </cfRule>
    <cfRule type="cellIs" dxfId="11" priority="4" operator="equal">
      <formula>"ALTO"</formula>
    </cfRule>
    <cfRule type="cellIs" dxfId="10" priority="5" operator="equal">
      <formula>"MEDIO"</formula>
    </cfRule>
    <cfRule type="cellIs" dxfId="9" priority="6" operator="equal">
      <formula>"BAJO"</formula>
    </cfRule>
  </conditionalFormatting>
  <printOptions horizontalCentered="1"/>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Y58"/>
  <sheetViews>
    <sheetView showGridLines="0" topLeftCell="A27" zoomScaleNormal="100" workbookViewId="0">
      <selection activeCell="W2" sqref="W2:X4"/>
    </sheetView>
  </sheetViews>
  <sheetFormatPr baseColWidth="10" defaultColWidth="11.453125" defaultRowHeight="14" x14ac:dyDescent="0.25"/>
  <cols>
    <col min="1" max="1" width="4.36328125" style="137" customWidth="1"/>
    <col min="2" max="2" width="48.81640625" style="137" customWidth="1"/>
    <col min="3" max="3" width="42" style="137" customWidth="1"/>
    <col min="4" max="4" width="17.6328125" style="137" customWidth="1"/>
    <col min="5" max="5" width="22.453125" style="137" customWidth="1"/>
    <col min="6" max="6" width="15.1796875" style="137" customWidth="1"/>
    <col min="7" max="7" width="62.1796875" style="137" customWidth="1"/>
    <col min="8" max="8" width="5.1796875" style="137" customWidth="1"/>
    <col min="9" max="9" width="4.36328125" style="137" customWidth="1"/>
    <col min="10" max="10" width="5.81640625" style="137" customWidth="1"/>
    <col min="11" max="11" width="5.36328125" style="137" customWidth="1"/>
    <col min="12" max="12" width="14.1796875" style="137" customWidth="1"/>
    <col min="13" max="13" width="5.36328125" style="137" customWidth="1"/>
    <col min="14" max="14" width="66.36328125" style="137" customWidth="1"/>
    <col min="15" max="15" width="18.36328125" style="137" customWidth="1"/>
    <col min="16" max="16" width="6.453125" style="137" customWidth="1"/>
    <col min="17" max="17" width="8.453125" style="137" customWidth="1"/>
    <col min="18" max="18" width="6" style="137" customWidth="1"/>
    <col min="19" max="19" width="9.6328125" style="137" customWidth="1"/>
    <col min="20" max="20" width="12.81640625" style="137" customWidth="1"/>
    <col min="21" max="21" width="25.36328125" style="137" customWidth="1"/>
    <col min="22" max="22" width="28.6328125" style="137" customWidth="1"/>
    <col min="23" max="23" width="48.1796875" style="137" customWidth="1"/>
    <col min="24" max="24" width="25.36328125" style="137" customWidth="1"/>
    <col min="25" max="16384" width="11.453125" style="137"/>
  </cols>
  <sheetData>
    <row r="1" spans="2:25" s="138" customFormat="1" ht="13.5" customHeight="1" x14ac:dyDescent="0.3">
      <c r="S1" s="139"/>
    </row>
    <row r="2" spans="2:25" s="138" customFormat="1" ht="13.5" customHeight="1" x14ac:dyDescent="0.3">
      <c r="B2" s="14"/>
      <c r="C2" s="13" t="s">
        <v>16</v>
      </c>
      <c r="D2" s="13"/>
      <c r="E2" s="13"/>
      <c r="F2" s="13"/>
      <c r="G2" s="13"/>
      <c r="H2" s="13"/>
      <c r="I2" s="13"/>
      <c r="J2" s="13"/>
      <c r="K2" s="13"/>
      <c r="L2" s="13"/>
      <c r="M2" s="13"/>
      <c r="N2" s="13"/>
      <c r="O2" s="13"/>
      <c r="P2" s="13"/>
      <c r="Q2" s="13"/>
      <c r="R2" s="13"/>
      <c r="S2" s="13"/>
      <c r="T2" s="13"/>
      <c r="U2" s="13"/>
      <c r="V2" s="13"/>
      <c r="W2" s="12" t="s">
        <v>1</v>
      </c>
      <c r="X2" s="12"/>
    </row>
    <row r="3" spans="2:25" s="138" customFormat="1" ht="13.5" customHeight="1" x14ac:dyDescent="0.3">
      <c r="B3" s="14"/>
      <c r="C3" s="13"/>
      <c r="D3" s="13"/>
      <c r="E3" s="13"/>
      <c r="F3" s="13"/>
      <c r="G3" s="13"/>
      <c r="H3" s="13"/>
      <c r="I3" s="13"/>
      <c r="J3" s="13"/>
      <c r="K3" s="13"/>
      <c r="L3" s="13"/>
      <c r="M3" s="13"/>
      <c r="N3" s="13"/>
      <c r="O3" s="13"/>
      <c r="P3" s="13"/>
      <c r="Q3" s="13"/>
      <c r="R3" s="13"/>
      <c r="S3" s="13"/>
      <c r="T3" s="13"/>
      <c r="U3" s="13"/>
      <c r="V3" s="13"/>
      <c r="W3" s="12"/>
      <c r="X3" s="12"/>
    </row>
    <row r="4" spans="2:25" s="138" customFormat="1" ht="13.5" customHeight="1" x14ac:dyDescent="0.3">
      <c r="B4" s="14"/>
      <c r="C4" s="13"/>
      <c r="D4" s="13"/>
      <c r="E4" s="13"/>
      <c r="F4" s="13"/>
      <c r="G4" s="13"/>
      <c r="H4" s="13"/>
      <c r="I4" s="13"/>
      <c r="J4" s="13"/>
      <c r="K4" s="13"/>
      <c r="L4" s="13"/>
      <c r="M4" s="13"/>
      <c r="N4" s="13"/>
      <c r="O4" s="13"/>
      <c r="P4" s="13"/>
      <c r="Q4" s="13"/>
      <c r="R4" s="13"/>
      <c r="S4" s="13"/>
      <c r="T4" s="13"/>
      <c r="U4" s="13"/>
      <c r="V4" s="13"/>
      <c r="W4" s="12"/>
      <c r="X4" s="12"/>
    </row>
    <row r="5" spans="2:25" s="138" customFormat="1" ht="14.25" customHeight="1" x14ac:dyDescent="0.3">
      <c r="B5" s="140"/>
      <c r="C5" s="140"/>
      <c r="D5" s="140"/>
      <c r="E5" s="140"/>
      <c r="F5" s="140"/>
      <c r="G5" s="140"/>
      <c r="H5" s="140"/>
      <c r="I5" s="140"/>
      <c r="J5" s="140"/>
      <c r="K5" s="140"/>
      <c r="L5" s="140"/>
      <c r="M5" s="140"/>
      <c r="N5" s="140"/>
      <c r="O5" s="140"/>
      <c r="P5" s="140"/>
      <c r="Q5" s="140"/>
      <c r="R5" s="140"/>
      <c r="S5" s="141"/>
      <c r="T5" s="140"/>
      <c r="U5" s="140"/>
      <c r="V5" s="140"/>
      <c r="W5" s="140"/>
      <c r="X5" s="140"/>
    </row>
    <row r="6" spans="2:25" ht="93" customHeight="1" x14ac:dyDescent="0.25">
      <c r="B6" s="11" t="str">
        <f>+EVALUACION!B6</f>
        <v>OBJETO: “PRESTAR SERVICIOS PARA IMPLEMENTAR ESTRATEGIAS DE FORTALECIMIENTO Y DESARROLLO EMPRESARIAL, DIRIGIDAS A LAS MICRO, PEQUEÑAS Y MEDIANAS EMPRESAS (MIPYMES), EMPRENDI-MIENTOS Y ACTORES DE LA ECONOMÍA POPULAR Y/O INFORMAL Y DEL SECTOR TURÍSTICO DE LA LOCALIDAD DE CHAPINERO</v>
      </c>
      <c r="C6" s="11"/>
      <c r="D6" s="11"/>
      <c r="E6" s="11"/>
      <c r="F6" s="11"/>
      <c r="G6" s="11"/>
      <c r="H6" s="11"/>
      <c r="I6" s="11"/>
      <c r="J6" s="11"/>
      <c r="K6" s="11"/>
      <c r="L6" s="11"/>
      <c r="M6" s="11"/>
      <c r="N6" s="11"/>
      <c r="O6" s="11"/>
      <c r="P6" s="11"/>
      <c r="Q6" s="11"/>
      <c r="R6" s="11"/>
      <c r="S6" s="11"/>
      <c r="T6" s="11"/>
      <c r="U6" s="11"/>
      <c r="V6" s="11"/>
      <c r="W6" s="11"/>
      <c r="X6" s="11"/>
    </row>
    <row r="7" spans="2:25" ht="13.5" customHeight="1" x14ac:dyDescent="0.25">
      <c r="B7" s="10" t="s">
        <v>239</v>
      </c>
      <c r="C7" s="10"/>
      <c r="D7" s="10"/>
      <c r="E7" s="10"/>
      <c r="F7" s="10"/>
      <c r="G7" s="10"/>
      <c r="H7" s="10"/>
      <c r="I7" s="10"/>
      <c r="J7" s="10"/>
      <c r="K7" s="10"/>
      <c r="L7" s="10"/>
      <c r="M7" s="10"/>
      <c r="N7" s="10"/>
      <c r="O7" s="10"/>
      <c r="P7" s="10"/>
      <c r="Q7" s="10"/>
      <c r="R7" s="10"/>
      <c r="S7" s="10"/>
      <c r="T7" s="10"/>
      <c r="U7" s="10"/>
      <c r="V7" s="10"/>
      <c r="W7" s="10"/>
      <c r="X7" s="10"/>
    </row>
    <row r="8" spans="2:25" ht="13.5" customHeight="1" x14ac:dyDescent="0.25">
      <c r="B8" s="10"/>
      <c r="C8" s="10"/>
      <c r="D8" s="10"/>
      <c r="E8" s="10"/>
      <c r="F8" s="10"/>
      <c r="G8" s="10"/>
      <c r="H8" s="10"/>
      <c r="I8" s="10"/>
      <c r="J8" s="10"/>
      <c r="K8" s="10"/>
      <c r="L8" s="10"/>
      <c r="M8" s="10"/>
      <c r="N8" s="10"/>
      <c r="O8" s="10"/>
      <c r="P8" s="10"/>
      <c r="Q8" s="10"/>
      <c r="R8" s="10"/>
      <c r="S8" s="10"/>
      <c r="T8" s="10"/>
      <c r="U8" s="10"/>
      <c r="V8" s="10"/>
      <c r="W8" s="10"/>
      <c r="X8" s="10"/>
    </row>
    <row r="9" spans="2:25" ht="14.25" customHeight="1" x14ac:dyDescent="0.25">
      <c r="B9" s="9"/>
      <c r="C9" s="9"/>
      <c r="D9" s="9"/>
      <c r="E9" s="9"/>
      <c r="F9" s="9"/>
      <c r="G9" s="9"/>
      <c r="H9" s="9"/>
      <c r="I9" s="9"/>
      <c r="J9" s="9"/>
      <c r="K9" s="9"/>
      <c r="L9" s="9"/>
      <c r="M9" s="9"/>
      <c r="N9" s="9"/>
      <c r="O9" s="9"/>
      <c r="P9" s="9"/>
      <c r="Q9" s="9"/>
      <c r="R9" s="9"/>
      <c r="X9" s="142"/>
    </row>
    <row r="10" spans="2:25" ht="98.25" customHeight="1" x14ac:dyDescent="0.25">
      <c r="B10" s="143" t="s">
        <v>240</v>
      </c>
      <c r="C10" s="144" t="s">
        <v>94</v>
      </c>
      <c r="D10" s="145" t="s">
        <v>241</v>
      </c>
      <c r="E10" s="145" t="s">
        <v>242</v>
      </c>
      <c r="F10" s="145" t="s">
        <v>243</v>
      </c>
      <c r="G10" s="144" t="s">
        <v>95</v>
      </c>
      <c r="H10" s="145" t="s">
        <v>119</v>
      </c>
      <c r="I10" s="145" t="s">
        <v>97</v>
      </c>
      <c r="J10" s="145" t="s">
        <v>244</v>
      </c>
      <c r="K10" s="145" t="s">
        <v>99</v>
      </c>
      <c r="L10" s="145" t="s">
        <v>245</v>
      </c>
      <c r="M10" s="144" t="s">
        <v>246</v>
      </c>
      <c r="N10" s="144" t="s">
        <v>158</v>
      </c>
      <c r="O10" s="145" t="s">
        <v>119</v>
      </c>
      <c r="P10" s="145" t="s">
        <v>97</v>
      </c>
      <c r="Q10" s="145" t="s">
        <v>244</v>
      </c>
      <c r="R10" s="145" t="s">
        <v>99</v>
      </c>
      <c r="S10" s="144" t="s">
        <v>159</v>
      </c>
      <c r="T10" s="144" t="s">
        <v>160</v>
      </c>
      <c r="U10" s="144" t="s">
        <v>161</v>
      </c>
      <c r="V10" s="144" t="s">
        <v>162</v>
      </c>
      <c r="W10" s="144" t="s">
        <v>247</v>
      </c>
      <c r="X10" s="146" t="s">
        <v>164</v>
      </c>
    </row>
    <row r="11" spans="2:25" ht="105" customHeight="1" x14ac:dyDescent="0.25">
      <c r="B11" s="147">
        <v>1</v>
      </c>
      <c r="C11" s="120" t="str">
        <f>+'EVALUACION CON CONTROLES'!C16:F16</f>
        <v>Errores en la formulación o los documentos del proceso por equivocacion, falta de exactitud o impresición de la información</v>
      </c>
      <c r="D11" s="148" t="s">
        <v>25</v>
      </c>
      <c r="E11" s="148" t="str">
        <f>+'IDENTIFICACION Y ANALISIS'!D19</f>
        <v>General</v>
      </c>
      <c r="F11" s="148" t="str">
        <f>+'IDENTIFICACION Y ANALISIS'!E19</f>
        <v>Interno</v>
      </c>
      <c r="G11" s="76" t="str">
        <f>+EVALUACION!H9</f>
        <v>Posible incumplimiento del contrato, necesidad de modificar alcance, actividades o presupuesto.</v>
      </c>
      <c r="H11" s="120">
        <f>+EVALUACION!I9</f>
        <v>3</v>
      </c>
      <c r="I11" s="120">
        <f>+EVALUACION!J9</f>
        <v>2</v>
      </c>
      <c r="J11" s="120">
        <f>+EVALUACION!K9</f>
        <v>5</v>
      </c>
      <c r="K11" s="148" t="str">
        <f>+EVALUACION!L9</f>
        <v>MEDIO</v>
      </c>
      <c r="L11" s="122" t="str">
        <f>+'EVALUACION CON CONTROLES'!N16</f>
        <v>FDLCH</v>
      </c>
      <c r="M11" s="148">
        <v>100</v>
      </c>
      <c r="N11" s="120" t="str">
        <f>+'EVALUACION CON CONTROLES'!G16</f>
        <v>Revisión detallada por parte del equipo técnico y jurídico del Fondo de Desarrollo Local de Chapinero, con validación previa por el comité de contratación antes de la publicación en SECOP II.</v>
      </c>
      <c r="O11" s="120">
        <f>+'EVALUACION CON CONTROLES'!I16</f>
        <v>2</v>
      </c>
      <c r="P11" s="120">
        <f>+'EVALUACION CON CONTROLES'!J16</f>
        <v>2</v>
      </c>
      <c r="Q11" s="120">
        <f>+'EVALUACION CON CONTROLES'!K16</f>
        <v>4</v>
      </c>
      <c r="R11" s="148" t="str">
        <f>+'EVALUACION CON CONTROLES'!L16</f>
        <v>BAJO</v>
      </c>
      <c r="S11" s="120" t="str">
        <f>+'EVALUACION CON CONTROLES'!M16</f>
        <v>NO</v>
      </c>
      <c r="T11" s="122" t="str">
        <f>+'EVALUACION CON CONTROLES'!N16</f>
        <v>FDLCH</v>
      </c>
      <c r="U11" s="120" t="str">
        <f>+'EVALUACION CON CONTROLES'!O16</f>
        <v>Durante la etapa precontractual</v>
      </c>
      <c r="V11" s="120" t="str">
        <f>+'EVALUACION CON CONTROLES'!P16</f>
        <v>Fecha en la que finaliza la etapa precontractual</v>
      </c>
      <c r="W11" s="120" t="str">
        <f>+'EVALUACION CON CONTROLES'!Q16</f>
        <v>Revisión técnica, jurídica, financiera de los documentos contractuales con retroalimentación comunitaria</v>
      </c>
      <c r="X11" s="149" t="str">
        <f>+'EVALUACION CON CONTROLES'!R16</f>
        <v>Etapa precontractual</v>
      </c>
      <c r="Y11" s="150"/>
    </row>
    <row r="12" spans="2:25" ht="142.5" customHeight="1" x14ac:dyDescent="0.25">
      <c r="B12" s="151">
        <v>2</v>
      </c>
      <c r="C12" s="127" t="str">
        <f>+'EVALUACION CON CONTROLES'!C17:F17</f>
        <v>Declaratoria de Desierta del Proceso de Contratación, por la No  Presentación de  propuestas, debido a errores Involuntarios que  hayan quedado en los  Estudios Previos, Pliegos de Condiciones, Estudio de Sector y en general a cualquier documento que forme parte integral del mismo</v>
      </c>
      <c r="D12" s="152" t="s">
        <v>25</v>
      </c>
      <c r="E12" s="152" t="str">
        <f>+'IDENTIFICACION Y ANALISIS'!D20</f>
        <v>General</v>
      </c>
      <c r="F12" s="152" t="str">
        <f>+'IDENTIFICACION Y ANALISIS'!E20</f>
        <v>Interno</v>
      </c>
      <c r="G12" s="81" t="str">
        <f>+EVALUACION!H10</f>
        <v>Limitación de la pluralidad de oferentes, declaratoria de desierto del proceso, retraso en el cumplimiento de las metas del proyecto, necesidad de adelantar un nuevo proceso de selección y posible afectación de la ejecución de los recursos asignados a la vigencia.</v>
      </c>
      <c r="H12" s="127">
        <f>+EVALUACION!I10</f>
        <v>1</v>
      </c>
      <c r="I12" s="127">
        <f>+EVALUACION!J10</f>
        <v>5</v>
      </c>
      <c r="J12" s="127">
        <f>+EVALUACION!K10</f>
        <v>6</v>
      </c>
      <c r="K12" s="152" t="str">
        <f>+EVALUACION!L10</f>
        <v>ALTO</v>
      </c>
      <c r="L12" s="125" t="str">
        <f>+'EVALUACION CON CONTROLES'!N17</f>
        <v>FDLCH</v>
      </c>
      <c r="M12" s="152">
        <v>100</v>
      </c>
      <c r="N12" s="127" t="str">
        <f>+'EVALUACION CON CONTROLES'!G17</f>
        <v>Realizar revisión integral de los documentos del proceso por parte de los componentes técnico, jurídico, financiero y contractual antes de su publicación; efectuar validaciones de consistencia entre los diferentes documentos; atender oportunamente observaciones de los interesados; y realizar las aclaraciones o ajustes mediante adendas cuando resulte procedente.</v>
      </c>
      <c r="O12" s="127">
        <f>+'EVALUACION CON CONTROLES'!I17</f>
        <v>1</v>
      </c>
      <c r="P12" s="127">
        <f>+'EVALUACION CON CONTROLES'!J17</f>
        <v>5</v>
      </c>
      <c r="Q12" s="127">
        <f>+'EVALUACION CON CONTROLES'!K17</f>
        <v>6</v>
      </c>
      <c r="R12" s="152" t="str">
        <f>+'EVALUACION CON CONTROLES'!L17</f>
        <v>ALTO</v>
      </c>
      <c r="S12" s="127" t="str">
        <f>+'EVALUACION CON CONTROLES'!M17</f>
        <v>NO</v>
      </c>
      <c r="T12" s="125" t="str">
        <f>+'EVALUACION CON CONTROLES'!N17</f>
        <v>FDLCH</v>
      </c>
      <c r="U12" s="127" t="str">
        <f>+'EVALUACION CON CONTROLES'!O17</f>
        <v>Durante la etapa precontractual</v>
      </c>
      <c r="V12" s="127" t="str">
        <f>+'EVALUACION CON CONTROLES'!P17</f>
        <v>Fecha en la que finaliza la etapa precontractual</v>
      </c>
      <c r="W12" s="127" t="str">
        <f>+'EVALUACION CON CONTROLES'!Q17</f>
        <v>Muestreos aleatorios de calidad</v>
      </c>
      <c r="X12" s="153" t="str">
        <f>+'EVALUACION CON CONTROLES'!R17</f>
        <v>Etapa precontractual</v>
      </c>
      <c r="Y12" s="150"/>
    </row>
    <row r="13" spans="2:25" ht="150.75" customHeight="1" x14ac:dyDescent="0.25">
      <c r="B13" s="147">
        <v>3</v>
      </c>
      <c r="C13" s="127" t="str">
        <f>+'EVALUACION CON CONTROLES'!C18:F18</f>
        <v>Inadecuado análisis  económico estimativo del valor del contrato</v>
      </c>
      <c r="D13" s="152" t="s">
        <v>25</v>
      </c>
      <c r="E13" s="152" t="str">
        <f>VLOOKUP(C13,'IDENTIFICACION Y ANALISIS'!$B$21:$F$75,3,FALSE())</f>
        <v>Especifico</v>
      </c>
      <c r="F13" s="152" t="str">
        <f>VLOOKUP(C13,'IDENTIFICACION Y ANALISIS'!$B$21:$F$75,4,FALSE())</f>
        <v>Interno</v>
      </c>
      <c r="G13" s="81" t="str">
        <f>+EVALUACION!H11</f>
        <v>Posible sobreestimación o subestimación del presupuesto oficial debido a variaciones no representativas en el estudio de mercado, generando afectación a la selección objetiva, la eficiencia del gasto público y la adecuada ejecución contractual.</v>
      </c>
      <c r="H13" s="127">
        <f>+EVALUACION!I11</f>
        <v>3</v>
      </c>
      <c r="I13" s="127">
        <f>+EVALUACION!J11</f>
        <v>3</v>
      </c>
      <c r="J13" s="127">
        <f>+EVALUACION!K11</f>
        <v>6</v>
      </c>
      <c r="K13" s="152" t="str">
        <f>+EVALUACION!L11</f>
        <v>ALTO</v>
      </c>
      <c r="L13" s="125" t="str">
        <f>+'EVALUACION CON CONTROLES'!N18</f>
        <v>FDLCH</v>
      </c>
      <c r="M13" s="152">
        <v>100</v>
      </c>
      <c r="N13" s="127" t="str">
        <f>+'EVALUACION CON CONTROLES'!G18</f>
        <v>Realizar estudio de mercado con análisis comparativo de cotizaciones, validación financiera de los valores obtenidos y revisión de posibles desviaciones o valores atípicos, garantizando que el presupuesto oficial se ajuste a las condiciones reales del mercado.</v>
      </c>
      <c r="O13" s="127">
        <f>+'EVALUACION CON CONTROLES'!I18</f>
        <v>2</v>
      </c>
      <c r="P13" s="127">
        <f>+'EVALUACION CON CONTROLES'!J18</f>
        <v>3</v>
      </c>
      <c r="Q13" s="127">
        <f>+'EVALUACION CON CONTROLES'!K18</f>
        <v>5</v>
      </c>
      <c r="R13" s="152" t="str">
        <f>+'EVALUACION CON CONTROLES'!L18</f>
        <v>MEDIO</v>
      </c>
      <c r="S13" s="127" t="str">
        <f>+'EVALUACION CON CONTROLES'!M18</f>
        <v>SI</v>
      </c>
      <c r="T13" s="125" t="str">
        <f>+'EVALUACION CON CONTROLES'!N18</f>
        <v>FDLCH</v>
      </c>
      <c r="U13" s="127" t="str">
        <f>+'EVALUACION CON CONTROLES'!O18</f>
        <v>Durante formulación</v>
      </c>
      <c r="V13" s="127" t="str">
        <f>+'EVALUACION CON CONTROLES'!P18</f>
        <v xml:space="preserve">Durante la etapa precontractual </v>
      </c>
      <c r="W13" s="127" t="str">
        <f>+'EVALUACION CON CONTROLES'!Q18</f>
        <v>Seguimiento por comité técnico y revisión del mercado</v>
      </c>
      <c r="X13" s="153" t="str">
        <f>+'EVALUACION CON CONTROLES'!R18</f>
        <v>Mensual.</v>
      </c>
      <c r="Y13" s="150"/>
    </row>
    <row r="14" spans="2:25" ht="183" customHeight="1" x14ac:dyDescent="0.25">
      <c r="B14" s="151">
        <v>4</v>
      </c>
      <c r="C14" s="127" t="str">
        <f>+'EVALUACION CON CONTROLES'!C19:F19</f>
        <v>Requisitos habilitantes que impidan la selección objetiva</v>
      </c>
      <c r="D14" s="152" t="s">
        <v>25</v>
      </c>
      <c r="E14" s="152" t="str">
        <f>VLOOKUP(C14,'IDENTIFICACION Y ANALISIS'!$B$21:$F$75,3,FALSE())</f>
        <v>Especifico</v>
      </c>
      <c r="F14" s="152" t="str">
        <f>VLOOKUP(C14,'IDENTIFICACION Y ANALISIS'!$B$21:$F$75,4,FALSE())</f>
        <v>Interno</v>
      </c>
      <c r="G14" s="127" t="str">
        <f>+EVALUACION!H12</f>
        <v>Restricción indebida a la pluralidad de oferentes por requisitos mal definidos o desproporcionados.</v>
      </c>
      <c r="H14" s="127">
        <f>+EVALUACION!I12</f>
        <v>3</v>
      </c>
      <c r="I14" s="127">
        <f>+EVALUACION!J12</f>
        <v>2</v>
      </c>
      <c r="J14" s="127">
        <f>+EVALUACION!K12</f>
        <v>5</v>
      </c>
      <c r="K14" s="152" t="str">
        <f>+EVALUACION!L12</f>
        <v>MEDIO</v>
      </c>
      <c r="L14" s="125" t="str">
        <f>+'EVALUACION CON CONTROLES'!N19</f>
        <v>FDLCH</v>
      </c>
      <c r="M14" s="152">
        <v>100</v>
      </c>
      <c r="N14" s="127" t="str">
        <f>+'EVALUACION CON CONTROLES'!G19</f>
        <v>Diseño de requisitos habilitantes proporcionales y justificados, con base en estudios previos, análisis de riesgos y estudio de sector.</v>
      </c>
      <c r="O14" s="127">
        <f>+'EVALUACION CON CONTROLES'!I19</f>
        <v>2</v>
      </c>
      <c r="P14" s="127">
        <f>+'EVALUACION CON CONTROLES'!J19</f>
        <v>2</v>
      </c>
      <c r="Q14" s="127">
        <f>+'EVALUACION CON CONTROLES'!K19</f>
        <v>4</v>
      </c>
      <c r="R14" s="152" t="str">
        <f>+'EVALUACION CON CONTROLES'!L19</f>
        <v>BAJO</v>
      </c>
      <c r="S14" s="127" t="str">
        <f>+'EVALUACION CON CONTROLES'!M19</f>
        <v>NO</v>
      </c>
      <c r="T14" s="125" t="str">
        <f>+'EVALUACION CON CONTROLES'!N19</f>
        <v>FDLCH</v>
      </c>
      <c r="U14" s="127" t="str">
        <f>+'EVALUACION CON CONTROLES'!O19</f>
        <v xml:space="preserve">Durante la etapa precontractual </v>
      </c>
      <c r="V14" s="127" t="str">
        <f>+'EVALUACION CON CONTROLES'!P19</f>
        <v xml:space="preserve">Durante la etapa precontractual </v>
      </c>
      <c r="W14" s="127" t="str">
        <f>+'EVALUACION CON CONTROLES'!Q19</f>
        <v>Revisión del Decreto 1082 de 2015 y Ley 1150 de 2007</v>
      </c>
      <c r="X14" s="153" t="str">
        <f>+'EVALUACION CON CONTROLES'!R19</f>
        <v>Etapa precontractual</v>
      </c>
      <c r="Y14" s="150"/>
    </row>
    <row r="15" spans="2:25" ht="95.25" customHeight="1" x14ac:dyDescent="0.25">
      <c r="B15" s="147">
        <v>5</v>
      </c>
      <c r="C15" s="127" t="str">
        <f>+'EVALUACION CON CONTROLES'!C20:F20</f>
        <v>Inadecuada evaluación de las ofertas y/o verificación de requisitos habilitantes</v>
      </c>
      <c r="D15" s="152" t="str">
        <f>+'EVALUACION CON CONTROLES'!B20</f>
        <v>SELECCIÓN</v>
      </c>
      <c r="E15" s="152" t="str">
        <f>VLOOKUP(C15,'IDENTIFICACION Y ANALISIS'!$B$21:$F$75,3,FALSE())</f>
        <v>Especifico</v>
      </c>
      <c r="F15" s="152" t="str">
        <f>VLOOKUP(C15,'IDENTIFICACION Y ANALISIS'!$B$21:$F$75,4,FALSE())</f>
        <v>Interno</v>
      </c>
      <c r="G15" s="127" t="str">
        <f>+EVALUACION!H13</f>
        <v>Retrasos en el cronograma por necesidad de aclaraciones, subsanaciones o reclamaciones.</v>
      </c>
      <c r="H15" s="127">
        <f>+EVALUACION!I13</f>
        <v>2</v>
      </c>
      <c r="I15" s="127">
        <f>+EVALUACION!J13</f>
        <v>2</v>
      </c>
      <c r="J15" s="127">
        <f>+EVALUACION!K13</f>
        <v>4</v>
      </c>
      <c r="K15" s="152" t="str">
        <f>+EVALUACION!L13</f>
        <v>BAJO</v>
      </c>
      <c r="L15" s="125" t="str">
        <f>+'EVALUACION CON CONTROLES'!N20</f>
        <v>FDLCH</v>
      </c>
      <c r="M15" s="152">
        <v>100</v>
      </c>
      <c r="N15" s="127" t="str">
        <f>+'EVALUACION CON CONTROLES'!G20</f>
        <v>Realizar la verificación integral de las ofertas y de los requisitos habilitantes conforme a las condiciones establecidas en los documentos del proceso, mediante revisión por parte del comité evaluador y aplicación de los criterios definidos para la evaluación, dejando constancia de los resultados y de las verificaciones efectuadas.</v>
      </c>
      <c r="O15" s="127">
        <f>+'EVALUACION CON CONTROLES'!I20</f>
        <v>1</v>
      </c>
      <c r="P15" s="127">
        <f>+'EVALUACION CON CONTROLES'!J20</f>
        <v>2</v>
      </c>
      <c r="Q15" s="127">
        <f>+'EVALUACION CON CONTROLES'!K20</f>
        <v>3</v>
      </c>
      <c r="R15" s="152" t="str">
        <f>+'EVALUACION CON CONTROLES'!L20</f>
        <v>BAJO</v>
      </c>
      <c r="S15" s="127" t="str">
        <f>+'EVALUACION CON CONTROLES'!M20</f>
        <v>NO</v>
      </c>
      <c r="T15" s="125" t="str">
        <f>+'EVALUACION CON CONTROLES'!N20</f>
        <v>FDLCH</v>
      </c>
      <c r="U15" s="127" t="str">
        <f>+'EVALUACION CON CONTROLES'!O20</f>
        <v>Durante evaluación</v>
      </c>
      <c r="V15" s="127" t="str">
        <f>+'EVALUACION CON CONTROLES'!P20</f>
        <v>Durante evaluación</v>
      </c>
      <c r="W15" s="127" t="str">
        <f>+'EVALUACION CON CONTROLES'!Q20</f>
        <v>Verificación cruzada en comité técnico</v>
      </c>
      <c r="X15" s="153" t="str">
        <f>+'EVALUACION CON CONTROLES'!R20</f>
        <v>Durante evaluación</v>
      </c>
      <c r="Y15" s="150"/>
    </row>
    <row r="16" spans="2:25" ht="48.75" customHeight="1" x14ac:dyDescent="0.25">
      <c r="B16" s="151">
        <v>6</v>
      </c>
      <c r="C16" s="127" t="str">
        <f>+'EVALUACION CON CONTROLES'!C21:F21</f>
        <v>Confabulación de los proponentes (Colusión)</v>
      </c>
      <c r="D16" s="152" t="str">
        <f>+'EVALUACION CON CONTROLES'!B21</f>
        <v>SELECCIÓN</v>
      </c>
      <c r="E16" s="152" t="str">
        <f>VLOOKUP(C16,'IDENTIFICACION Y ANALISIS'!$B$21:$F$75,3,FALSE())</f>
        <v>Especifico</v>
      </c>
      <c r="F16" s="152" t="str">
        <f>VLOOKUP(C16,'IDENTIFICACION Y ANALISIS'!$B$21:$F$75,4,FALSE())</f>
        <v>Externo</v>
      </c>
      <c r="G16" s="127" t="str">
        <f>+EVALUACION!H14</f>
        <v>Necesidad de declarar desierto o repetir el proceso; retrasos e impacto en la calidad de la contratación..</v>
      </c>
      <c r="H16" s="127">
        <f>+EVALUACION!I14</f>
        <v>2</v>
      </c>
      <c r="I16" s="127">
        <f>+EVALUACION!J14</f>
        <v>2</v>
      </c>
      <c r="J16" s="127">
        <f>+EVALUACION!K14</f>
        <v>4</v>
      </c>
      <c r="K16" s="152" t="str">
        <f>+EVALUACION!L14</f>
        <v>BAJO</v>
      </c>
      <c r="L16" s="125" t="str">
        <f>+'EVALUACION CON CONTROLES'!N21</f>
        <v>FDLCH</v>
      </c>
      <c r="M16" s="152">
        <v>100</v>
      </c>
      <c r="N16" s="127" t="str">
        <f>+'EVALUACION CON CONTROLES'!G21</f>
        <v>Seguimiento continuo desde publicación hasta adjudicación y firma; plan de contingencia para segunda oferta elegible en caso de no aceptación.</v>
      </c>
      <c r="O16" s="127">
        <f>+'EVALUACION CON CONTROLES'!I21</f>
        <v>1</v>
      </c>
      <c r="P16" s="127">
        <f>+'EVALUACION CON CONTROLES'!J21</f>
        <v>1</v>
      </c>
      <c r="Q16" s="127">
        <f>+'EVALUACION CON CONTROLES'!K21</f>
        <v>2</v>
      </c>
      <c r="R16" s="152" t="str">
        <f>+'EVALUACION CON CONTROLES'!L21</f>
        <v>BAJO</v>
      </c>
      <c r="S16" s="127" t="str">
        <f>+'EVALUACION CON CONTROLES'!M21</f>
        <v>NO</v>
      </c>
      <c r="T16" s="125" t="str">
        <f>+'EVALUACION CON CONTROLES'!N21</f>
        <v>FDLCH</v>
      </c>
      <c r="U16" s="127" t="str">
        <f>+'EVALUACION CON CONTROLES'!O21</f>
        <v>Durante evaluación</v>
      </c>
      <c r="V16" s="127" t="str">
        <f>+'EVALUACION CON CONTROLES'!P21</f>
        <v>Durante evaluación</v>
      </c>
      <c r="W16" s="127" t="str">
        <f>+'EVALUACION CON CONTROLES'!Q21</f>
        <v>Análisis de comportamiento en SECOP y reporte al comité</v>
      </c>
      <c r="X16" s="153" t="str">
        <f>+'EVALUACION CON CONTROLES'!R21</f>
        <v>Durante evaluación</v>
      </c>
      <c r="Y16" s="150"/>
    </row>
    <row r="17" spans="2:25" ht="72" customHeight="1" x14ac:dyDescent="0.25">
      <c r="B17" s="147">
        <v>7</v>
      </c>
      <c r="C17" s="127" t="str">
        <f>+'EVALUACION CON CONTROLES'!C22:F22</f>
        <v>Contestación inoportuna a todas las observaciones formuladas a los documentos de la contratación</v>
      </c>
      <c r="D17" s="152" t="str">
        <f>+'EVALUACION CON CONTROLES'!B22</f>
        <v>SELECCIÓN</v>
      </c>
      <c r="E17" s="152" t="str">
        <f>VLOOKUP(C17,'IDENTIFICACION Y ANALISIS'!$B$21:$F$75,3,FALSE())</f>
        <v>Especifico</v>
      </c>
      <c r="F17" s="152" t="str">
        <f>VLOOKUP(C17,'IDENTIFICACION Y ANALISIS'!$B$21:$F$75,4,FALSE())</f>
        <v>Interno</v>
      </c>
      <c r="G17" s="127" t="str">
        <f>+EVALUACION!H15</f>
        <v>Posibilidad de reclamaciones, pérdida de transparencia, y afectación de la confianza del proceso.</v>
      </c>
      <c r="H17" s="127">
        <f>+EVALUACION!I15</f>
        <v>1</v>
      </c>
      <c r="I17" s="127">
        <f>+EVALUACION!J15</f>
        <v>2</v>
      </c>
      <c r="J17" s="127">
        <f>+EVALUACION!K15</f>
        <v>3</v>
      </c>
      <c r="K17" s="152" t="str">
        <f>+EVALUACION!L15</f>
        <v>BAJO</v>
      </c>
      <c r="L17" s="125" t="str">
        <f>+'EVALUACION CON CONTROLES'!N22</f>
        <v>FDLCH</v>
      </c>
      <c r="M17" s="152">
        <v>100</v>
      </c>
      <c r="N17" s="127" t="str">
        <f>+'EVALUACION CON CONTROLES'!G22</f>
        <v>Realizar seguimiento continuo al cronograma del proceso y a las publicaciones efectuadas en SECOP II por parte de las áreas responsables de la estructuración, el comité evaluador y demás actores que intervengan en el proceso, verificando oportunamente los plazos establecidos para la recepción, análisis y respuesta de las observaciones.</v>
      </c>
      <c r="O17" s="127">
        <f>+'EVALUACION CON CONTROLES'!I22</f>
        <v>1</v>
      </c>
      <c r="P17" s="127">
        <f>+'EVALUACION CON CONTROLES'!J22</f>
        <v>2</v>
      </c>
      <c r="Q17" s="127">
        <f>+'EVALUACION CON CONTROLES'!K22</f>
        <v>3</v>
      </c>
      <c r="R17" s="152" t="str">
        <f>+'EVALUACION CON CONTROLES'!L22</f>
        <v>BAJO</v>
      </c>
      <c r="S17" s="127" t="str">
        <f>+'EVALUACION CON CONTROLES'!M22</f>
        <v>NO</v>
      </c>
      <c r="T17" s="125" t="str">
        <f>+'EVALUACION CON CONTROLES'!N22</f>
        <v>FDLCH</v>
      </c>
      <c r="U17" s="127" t="str">
        <f>+'EVALUACION CON CONTROLES'!O22</f>
        <v>Durante publicación</v>
      </c>
      <c r="V17" s="127" t="str">
        <f>+'EVALUACION CON CONTROLES'!P22</f>
        <v>Antes del cierre</v>
      </c>
      <c r="W17" s="127" t="str">
        <f>+'EVALUACION CON CONTROLES'!Q22</f>
        <v>Seguimiento del cronograma de observaciones</v>
      </c>
      <c r="X17" s="153" t="str">
        <f>+'EVALUACION CON CONTROLES'!R22</f>
        <v>Durante etapa de observaciones</v>
      </c>
      <c r="Y17" s="150"/>
    </row>
    <row r="18" spans="2:25" ht="58.5" customHeight="1" x14ac:dyDescent="0.25">
      <c r="B18" s="151">
        <v>8</v>
      </c>
      <c r="C18" s="127" t="str">
        <f>+'EVALUACION CON CONTROLES'!C23:F23</f>
        <v xml:space="preserve">Riesgo de que no se firme el contrato. </v>
      </c>
      <c r="D18" s="152" t="str">
        <f>+'EVALUACION CON CONTROLES'!B23</f>
        <v>CONTRATACIÓN</v>
      </c>
      <c r="E18" s="152" t="str">
        <f>VLOOKUP(C18,'IDENTIFICACION Y ANALISIS'!$B$21:$F$75,3,FALSE())</f>
        <v>Especifico</v>
      </c>
      <c r="F18" s="152" t="str">
        <f>VLOOKUP(C18,'IDENTIFICACION Y ANALISIS'!$B$21:$F$75,4,FALSE())</f>
        <v>Externo</v>
      </c>
      <c r="G18" s="127" t="str">
        <f>+EVALUACION!H16</f>
        <v>Imposibilidad de dar continuidad a la necesidad; riesgo de pérdida de oportunidad para la ejecución del proyecto.</v>
      </c>
      <c r="H18" s="127">
        <f>+EVALUACION!I16</f>
        <v>3</v>
      </c>
      <c r="I18" s="127">
        <f>+EVALUACION!J16</f>
        <v>3</v>
      </c>
      <c r="J18" s="127">
        <f>+EVALUACION!K16</f>
        <v>6</v>
      </c>
      <c r="K18" s="152" t="str">
        <f>+EVALUACION!L16</f>
        <v>ALTO</v>
      </c>
      <c r="L18" s="125" t="str">
        <f>+'EVALUACION CON CONTROLES'!N23</f>
        <v>FDLCH</v>
      </c>
      <c r="M18" s="152">
        <v>100</v>
      </c>
      <c r="N18" s="127" t="str">
        <f>+'EVALUACION CON CONTROLES'!G23</f>
        <v>Exigir al proponente la constitución y presentación de la garantía de seriedad de la oferta, cuando sea exigible, en los términos y condiciones establecidos en los documentos del proceso, verificando su vigencia, suficiencia y cumplimiento de los requisitos previstos.</v>
      </c>
      <c r="O18" s="127">
        <f>+'EVALUACION CON CONTROLES'!I23</f>
        <v>2</v>
      </c>
      <c r="P18" s="127">
        <f>+'EVALUACION CON CONTROLES'!J23</f>
        <v>3</v>
      </c>
      <c r="Q18" s="127">
        <f>+'EVALUACION CON CONTROLES'!K23</f>
        <v>5</v>
      </c>
      <c r="R18" s="152" t="str">
        <f>+'EVALUACION CON CONTROLES'!L23</f>
        <v>MEDIO</v>
      </c>
      <c r="S18" s="127" t="str">
        <f>+'EVALUACION CON CONTROLES'!M23</f>
        <v>NO</v>
      </c>
      <c r="T18" s="125" t="str">
        <f>+'EVALUACION CON CONTROLES'!N23</f>
        <v>FDLCH</v>
      </c>
      <c r="U18" s="127" t="str">
        <f>+'EVALUACION CON CONTROLES'!O23</f>
        <v>Tras adjudicación</v>
      </c>
      <c r="V18" s="127" t="str">
        <f>+'EVALUACION CON CONTROLES'!P23</f>
        <v>Previo a la ejecución</v>
      </c>
      <c r="W18" s="127" t="str">
        <f>+'EVALUACION CON CONTROLES'!Q23</f>
        <v>Comité técnico y supervisión jurídica</v>
      </c>
      <c r="X18" s="153" t="str">
        <f>+'EVALUACION CON CONTROLES'!R23</f>
        <v>Mensual.</v>
      </c>
      <c r="Y18" s="150"/>
    </row>
    <row r="19" spans="2:25" ht="89.25" customHeight="1" x14ac:dyDescent="0.25">
      <c r="B19" s="147">
        <v>9</v>
      </c>
      <c r="C19" s="127" t="str">
        <f>+'EVALUACION CON CONTROLES'!C24:F24</f>
        <v>Presentación de reclamos de terceros sobre la selección del oferente que retrasen el perfeccionamiento del contrato.</v>
      </c>
      <c r="D19" s="152" t="str">
        <f>+'EVALUACION CON CONTROLES'!B24</f>
        <v>CONTRATACIÓN</v>
      </c>
      <c r="E19" s="152" t="str">
        <f>VLOOKUP(C19,'IDENTIFICACION Y ANALISIS'!$B$21:$F$75,3,FALSE())</f>
        <v>Especifico</v>
      </c>
      <c r="F19" s="152" t="str">
        <f>VLOOKUP(C19,'IDENTIFICACION Y ANALISIS'!$B$21:$F$75,4,FALSE())</f>
        <v>Externo</v>
      </c>
      <c r="G19" s="127" t="str">
        <f>+EVALUACION!H17</f>
        <v>Demora en el inicio del contrato y en la ejecución de actividades; impacto en el cumplimiento de metas.</v>
      </c>
      <c r="H19" s="127">
        <f>+EVALUACION!I17</f>
        <v>2</v>
      </c>
      <c r="I19" s="127">
        <f>+EVALUACION!J17</f>
        <v>4</v>
      </c>
      <c r="J19" s="127">
        <f>+EVALUACION!K17</f>
        <v>6</v>
      </c>
      <c r="K19" s="152" t="str">
        <f>+EVALUACION!L17</f>
        <v>ALTO</v>
      </c>
      <c r="L19" s="125" t="str">
        <f>+'EVALUACION CON CONTROLES'!N24</f>
        <v>FDLCH</v>
      </c>
      <c r="M19" s="152">
        <v>100</v>
      </c>
      <c r="N19" s="127" t="str">
        <f>+'EVALUACION CON CONTROLES'!G24</f>
        <v>Valoración jurídica anticipada de los riesgos, socialización de resultados del proceso y publicación clara de evaluaciones para mitigar reclamaciones.</v>
      </c>
      <c r="O19" s="127">
        <f>+'EVALUACION CON CONTROLES'!I24</f>
        <v>1</v>
      </c>
      <c r="P19" s="127">
        <f>+'EVALUACION CON CONTROLES'!J24</f>
        <v>4</v>
      </c>
      <c r="Q19" s="127">
        <f>+'EVALUACION CON CONTROLES'!K24</f>
        <v>5</v>
      </c>
      <c r="R19" s="152" t="str">
        <f>+'EVALUACION CON CONTROLES'!L24</f>
        <v>MEDIO</v>
      </c>
      <c r="S19" s="127" t="str">
        <f>+'EVALUACION CON CONTROLES'!M24</f>
        <v>NO</v>
      </c>
      <c r="T19" s="125" t="str">
        <f>+'EVALUACION CON CONTROLES'!N24</f>
        <v>FDLCH</v>
      </c>
      <c r="U19" s="127" t="str">
        <f>+'EVALUACION CON CONTROLES'!O24</f>
        <v>Durante adjudicación</v>
      </c>
      <c r="V19" s="127" t="str">
        <f>+'EVALUACION CON CONTROLES'!P24</f>
        <v>Antes de firma</v>
      </c>
      <c r="W19" s="127" t="str">
        <f>+'EVALUACION CON CONTROLES'!Q24</f>
        <v>Decisiones del Comité Técnico del proyecto</v>
      </c>
      <c r="X19" s="153" t="str">
        <f>+'EVALUACION CON CONTROLES'!R24</f>
        <v>Durante adjudicación</v>
      </c>
      <c r="Y19" s="150"/>
    </row>
    <row r="20" spans="2:25" ht="153" customHeight="1" x14ac:dyDescent="0.25">
      <c r="B20" s="151">
        <v>10</v>
      </c>
      <c r="C20" s="127" t="str">
        <f>+'EVALUACION CON CONTROLES'!C25:F25</f>
        <v>Falta de constitución o constitución tardía de la garantía única. Aceptación de garantías que no se ajustan a lo contemplado en el contrato</v>
      </c>
      <c r="D20" s="152" t="str">
        <f>+'EVALUACION CON CONTROLES'!B25</f>
        <v>CONTRATACIÓN</v>
      </c>
      <c r="E20" s="152" t="str">
        <f>VLOOKUP(C20,'IDENTIFICACION Y ANALISIS'!$B$21:$F$75,3,FALSE())</f>
        <v>Especifico</v>
      </c>
      <c r="F20" s="152" t="str">
        <f>VLOOKUP(C20,'IDENTIFICACION Y ANALISIS'!$B$21:$F$75,4,FALSE())</f>
        <v>Externo</v>
      </c>
      <c r="G20" s="127" t="str">
        <f>+EVALUACION!H18</f>
        <v>Riesgo de afectación patrimonial para la entidad debido a la inexistencia, constitución tardía o aceptación de garantías que no cumplen las condiciones contractuales exigidas, limitando la posibilidad de hacer efectivas las coberturas ante incumplimientos del contratista.</v>
      </c>
      <c r="H20" s="127">
        <f>+EVALUACION!I18</f>
        <v>3</v>
      </c>
      <c r="I20" s="127">
        <f>+EVALUACION!J18</f>
        <v>2</v>
      </c>
      <c r="J20" s="127">
        <f>+EVALUACION!K18</f>
        <v>5</v>
      </c>
      <c r="K20" s="152" t="str">
        <f>+EVALUACION!L18</f>
        <v>MEDIO</v>
      </c>
      <c r="L20" s="125" t="str">
        <f>+'EVALUACION CON CONTROLES'!N25</f>
        <v>FDLCH</v>
      </c>
      <c r="M20" s="152">
        <v>100</v>
      </c>
      <c r="N20" s="127" t="str">
        <f>+'EVALUACION CON CONTROLES'!G25</f>
        <v>Verificación jurídica y contractual previa de las garantías presentadas por el contratista, validando su vigencia, suficiencia, amparos, valores asegurados y cumplimiento de las condiciones establecidas en el contrato antes de la suscripción del acta de inicio.</v>
      </c>
      <c r="O20" s="127">
        <f>+'EVALUACION CON CONTROLES'!I25</f>
        <v>2</v>
      </c>
      <c r="P20" s="127">
        <f>+'EVALUACION CON CONTROLES'!J25</f>
        <v>2</v>
      </c>
      <c r="Q20" s="127">
        <f>+'EVALUACION CON CONTROLES'!K25</f>
        <v>4</v>
      </c>
      <c r="R20" s="152" t="str">
        <f>+'EVALUACION CON CONTROLES'!L25</f>
        <v>BAJO</v>
      </c>
      <c r="S20" s="127" t="str">
        <f>+'EVALUACION CON CONTROLES'!M25</f>
        <v>NO</v>
      </c>
      <c r="T20" s="125" t="str">
        <f>+'EVALUACION CON CONTROLES'!N25</f>
        <v>FDLCH</v>
      </c>
      <c r="U20" s="127" t="str">
        <f>+'EVALUACION CON CONTROLES'!O25</f>
        <v>Durante etapa precontractual</v>
      </c>
      <c r="V20" s="127" t="str">
        <f>+'EVALUACION CON CONTROLES'!P25</f>
        <v>Previo a la firma</v>
      </c>
      <c r="W20" s="127" t="str">
        <f>+'EVALUACION CON CONTROLES'!Q25</f>
        <v>Control del comité técnico y asesoría jurídica</v>
      </c>
      <c r="X20" s="153" t="str">
        <f>+'EVALUACION CON CONTROLES'!R25</f>
        <v>Etapa contractual</v>
      </c>
      <c r="Y20" s="150"/>
    </row>
    <row r="21" spans="2:25" ht="144.75" customHeight="1" x14ac:dyDescent="0.25">
      <c r="B21" s="147">
        <v>11</v>
      </c>
      <c r="C21" s="127" t="str">
        <f>+'EVALUACION CON CONTROLES'!C26:F26</f>
        <v>Variación de los precios del mercado</v>
      </c>
      <c r="D21" s="152" t="str">
        <f>+'EVALUACION CON CONTROLES'!B26</f>
        <v>EJECUCIÓN</v>
      </c>
      <c r="E21" s="152" t="str">
        <f>VLOOKUP(C21,'IDENTIFICACION Y ANALISIS'!$B$21:$F$75,3,FALSE())</f>
        <v>General</v>
      </c>
      <c r="F21" s="152" t="str">
        <f>VLOOKUP(C21,'IDENTIFICACION Y ANALISIS'!$B$21:$F$75,4,FALSE())</f>
        <v>Externo</v>
      </c>
      <c r="G21" s="127" t="str">
        <f>+EVALUACION!H19</f>
        <v>Incremento de los costos de ejecución y afectación de la planeación financiera del contratista.</v>
      </c>
      <c r="H21" s="127">
        <f>+EVALUACION!I19</f>
        <v>3</v>
      </c>
      <c r="I21" s="127">
        <f>+EVALUACION!J19</f>
        <v>3</v>
      </c>
      <c r="J21" s="127">
        <f>+EVALUACION!K19</f>
        <v>6</v>
      </c>
      <c r="K21" s="152" t="str">
        <f>+EVALUACION!L19</f>
        <v>ALTO</v>
      </c>
      <c r="L21" s="125" t="str">
        <f>+'EVALUACION CON CONTROLES'!N26</f>
        <v>FDLCH / Jurídica</v>
      </c>
      <c r="M21" s="152" t="s">
        <v>248</v>
      </c>
      <c r="N21" s="127" t="str">
        <f>+'EVALUACION CON CONTROLES'!G26</f>
        <v>Planeación adecuada de compras, gestión de proveedores y administración eficiente de los recursos asignados al contrato.</v>
      </c>
      <c r="O21" s="127">
        <f>+'EVALUACION CON CONTROLES'!I26</f>
        <v>2</v>
      </c>
      <c r="P21" s="127">
        <f>+'EVALUACION CON CONTROLES'!J26</f>
        <v>3</v>
      </c>
      <c r="Q21" s="127">
        <f>+'EVALUACION CON CONTROLES'!K26</f>
        <v>5</v>
      </c>
      <c r="R21" s="152" t="str">
        <f>+'EVALUACION CON CONTROLES'!L26</f>
        <v>MEDIO</v>
      </c>
      <c r="S21" s="127" t="str">
        <f>+'EVALUACION CON CONTROLES'!M26</f>
        <v>SI</v>
      </c>
      <c r="T21" s="125" t="str">
        <f>+'EVALUACION CON CONTROLES'!N26</f>
        <v>FDLCH / Jurídica</v>
      </c>
      <c r="U21" s="127" t="str">
        <f>+'EVALUACION CON CONTROLES'!O26</f>
        <v>Inicio de ejecución</v>
      </c>
      <c r="V21" s="127" t="str">
        <f>+'EVALUACION CON CONTROLES'!P26</f>
        <v>Durante ejecución</v>
      </c>
      <c r="W21" s="127" t="str">
        <f>+'EVALUACION CON CONTROLES'!Q26</f>
        <v>Seguimiento técnico y presupuestal por parte del supervisor del contrato</v>
      </c>
      <c r="X21" s="153" t="str">
        <f>+'EVALUACION CON CONTROLES'!R26</f>
        <v>Mensual.</v>
      </c>
      <c r="Y21" s="150"/>
    </row>
    <row r="22" spans="2:25" ht="48" customHeight="1" x14ac:dyDescent="0.25">
      <c r="B22" s="151">
        <v>12</v>
      </c>
      <c r="C22" s="127" t="str">
        <f>+'EVALUACION CON CONTROLES'!C27:F27</f>
        <v>Imposición de nuevos tributos</v>
      </c>
      <c r="D22" s="152" t="str">
        <f>+'EVALUACION CON CONTROLES'!B27</f>
        <v>EJECUCIÓN</v>
      </c>
      <c r="E22" s="152" t="str">
        <f>VLOOKUP(C22,'IDENTIFICACION Y ANALISIS'!$B$21:$F$75,3,FALSE())</f>
        <v>Estatal</v>
      </c>
      <c r="F22" s="152" t="str">
        <f>VLOOKUP(C22,'IDENTIFICACION Y ANALISIS'!$B$21:$F$75,4,FALSE())</f>
        <v>Externo</v>
      </c>
      <c r="G22" s="127" t="str">
        <f>+EVALUACION!H20</f>
        <v>Incremento de los costos de ejecución y afectación de la planeación financiera del contratista.</v>
      </c>
      <c r="H22" s="127">
        <f>+EVALUACION!I20</f>
        <v>2</v>
      </c>
      <c r="I22" s="127">
        <f>+EVALUACION!J20</f>
        <v>2</v>
      </c>
      <c r="J22" s="127">
        <f>+EVALUACION!K20</f>
        <v>4</v>
      </c>
      <c r="K22" s="152" t="str">
        <f>+EVALUACION!L20</f>
        <v>BAJO</v>
      </c>
      <c r="L22" s="125" t="str">
        <f>+'EVALUACION CON CONTROLES'!N27</f>
        <v>FDLCH / Jurídica</v>
      </c>
      <c r="M22" s="152" t="s">
        <v>248</v>
      </c>
      <c r="N22" s="127" t="str">
        <f>+'EVALUACION CON CONTROLES'!G27</f>
        <v>Seguimiento normativo por parte del supervisor y ajustes presupuestales si hay lugar, previa validación jurídica.</v>
      </c>
      <c r="O22" s="127">
        <f>+'EVALUACION CON CONTROLES'!I27</f>
        <v>1</v>
      </c>
      <c r="P22" s="127">
        <f>+'EVALUACION CON CONTROLES'!J27</f>
        <v>2</v>
      </c>
      <c r="Q22" s="127">
        <f>+'EVALUACION CON CONTROLES'!K27</f>
        <v>3</v>
      </c>
      <c r="R22" s="152" t="str">
        <f>+'EVALUACION CON CONTROLES'!L27</f>
        <v>BAJO</v>
      </c>
      <c r="S22" s="127" t="str">
        <f>+'EVALUACION CON CONTROLES'!M27</f>
        <v>SI</v>
      </c>
      <c r="T22" s="125" t="str">
        <f>+'EVALUACION CON CONTROLES'!N27</f>
        <v>FDLCH / Jurídica</v>
      </c>
      <c r="U22" s="127" t="str">
        <f>+'EVALUACION CON CONTROLES'!O27</f>
        <v>Durante ejecución</v>
      </c>
      <c r="V22" s="127" t="str">
        <f>+'EVALUACION CON CONTROLES'!P27</f>
        <v>Durante ejecución</v>
      </c>
      <c r="W22" s="127" t="str">
        <f>+'EVALUACION CON CONTROLES'!Q27</f>
        <v>Análisis normativo y presupuestal del supervisor del contrato</v>
      </c>
      <c r="X22" s="153" t="str">
        <f>+'EVALUACION CON CONTROLES'!R27</f>
        <v>Mensual.</v>
      </c>
      <c r="Y22" s="150"/>
    </row>
    <row r="23" spans="2:25" ht="87" customHeight="1" x14ac:dyDescent="0.25">
      <c r="B23" s="147">
        <v>13</v>
      </c>
      <c r="C23" s="127" t="str">
        <f>+'EVALUACION CON CONTROLES'!C28:F28</f>
        <v>Incumplimiento de compromisos adquiridos por el contratista seleccionado con sus subcontratistas, suministradores de bienes y servicios.</v>
      </c>
      <c r="D23" s="152" t="str">
        <f>+'EVALUACION CON CONTROLES'!B28</f>
        <v>EJECUCIÓN</v>
      </c>
      <c r="E23" s="152" t="str">
        <f>VLOOKUP(C23,'IDENTIFICACION Y ANALISIS'!$B$21:$F$75,3,FALSE())</f>
        <v>General</v>
      </c>
      <c r="F23" s="152" t="str">
        <f>VLOOKUP(C23,'IDENTIFICACION Y ANALISIS'!$B$21:$F$75,4,FALSE())</f>
        <v>Externo</v>
      </c>
      <c r="G23" s="127" t="str">
        <f>+EVALUACION!H21</f>
        <v>Afectación operativa, técnica y económica del contrato derivado del incumplimiento de compromisos entre el contratista y sus proveedores o subcontratistas, ocasionando posibles retrasos, desabastecimiento, incumplimiento de obligaciones y afectación en la calidad de los bienes o servicios contratados.</v>
      </c>
      <c r="H23" s="127">
        <f>+EVALUACION!I21</f>
        <v>3</v>
      </c>
      <c r="I23" s="127">
        <f>+EVALUACION!J21</f>
        <v>3</v>
      </c>
      <c r="J23" s="127">
        <f>+EVALUACION!K21</f>
        <v>6</v>
      </c>
      <c r="K23" s="152" t="str">
        <f>+EVALUACION!L21</f>
        <v>ALTO</v>
      </c>
      <c r="L23" s="125" t="str">
        <f>+'EVALUACION CON CONTROLES'!N28</f>
        <v>Contratista</v>
      </c>
      <c r="M23" s="152">
        <v>100</v>
      </c>
      <c r="N23" s="127" t="str">
        <f>+'EVALUACION CON CONTROLES'!G28</f>
        <v>Implementar seguimiento técnico y administrativo a la ejecución contractual, exigiendo al contratista garantizar la adecuada gestión de sus proveedores y subcontratistas, así como la disponibilidad oportuna de los bienes y servicios necesarios para el cumplimiento del contrato.</v>
      </c>
      <c r="O23" s="127">
        <f>+'EVALUACION CON CONTROLES'!I28</f>
        <v>2</v>
      </c>
      <c r="P23" s="127">
        <f>+'EVALUACION CON CONTROLES'!J28</f>
        <v>3</v>
      </c>
      <c r="Q23" s="127">
        <f>+'EVALUACION CON CONTROLES'!K28</f>
        <v>5</v>
      </c>
      <c r="R23" s="152" t="str">
        <f>+'EVALUACION CON CONTROLES'!L28</f>
        <v>MEDIO</v>
      </c>
      <c r="S23" s="127" t="str">
        <f>+'EVALUACION CON CONTROLES'!M28</f>
        <v>NO</v>
      </c>
      <c r="T23" s="125" t="str">
        <f>+'EVALUACION CON CONTROLES'!N28</f>
        <v>Contratista</v>
      </c>
      <c r="U23" s="127" t="str">
        <f>+'EVALUACION CON CONTROLES'!O28</f>
        <v>Desde ejecución</v>
      </c>
      <c r="V23" s="127" t="str">
        <f>+'EVALUACION CON CONTROLES'!P28</f>
        <v>Durante ejecución</v>
      </c>
      <c r="W23" s="127" t="str">
        <f>+'EVALUACION CON CONTROLES'!Q28</f>
        <v>Supervisión técnica contractual del supervisor del contrato</v>
      </c>
      <c r="X23" s="153" t="str">
        <f>+'EVALUACION CON CONTROLES'!R28</f>
        <v>Mensual.</v>
      </c>
      <c r="Y23" s="150"/>
    </row>
    <row r="24" spans="2:25" ht="143.25" customHeight="1" x14ac:dyDescent="0.25">
      <c r="B24" s="151">
        <v>14</v>
      </c>
      <c r="C24" s="127" t="str">
        <f>+'EVALUACION CON CONTROLES'!C29:F29</f>
        <v>Calidad del Servicio</v>
      </c>
      <c r="D24" s="152" t="str">
        <f>+'EVALUACION CON CONTROLES'!B29</f>
        <v>EJECUCIÓN</v>
      </c>
      <c r="E24" s="152" t="str">
        <f>VLOOKUP(C24,'IDENTIFICACION Y ANALISIS'!$B$21:$F$75,3,FALSE())</f>
        <v>General</v>
      </c>
      <c r="F24" s="152" t="str">
        <f>VLOOKUP(C24,'IDENTIFICACION Y ANALISIS'!$B$21:$F$75,4,FALSE())</f>
        <v>Externo</v>
      </c>
      <c r="G24" s="127" t="str">
        <f>+EVALUACION!H22</f>
        <v>Incumplimiento de las obligaciones contractuales, afectación de la calidad de las actividades desarrolladas, insatisfacción de los beneficiarios y posible afectación en el cumplimiento de las metas del proyecto</v>
      </c>
      <c r="H24" s="127">
        <f>+EVALUACION!I22</f>
        <v>3</v>
      </c>
      <c r="I24" s="127">
        <f>+EVALUACION!J22</f>
        <v>3</v>
      </c>
      <c r="J24" s="127">
        <f>+EVALUACION!K22</f>
        <v>6</v>
      </c>
      <c r="K24" s="152" t="str">
        <f>+EVALUACION!L22</f>
        <v>ALTO</v>
      </c>
      <c r="L24" s="125" t="str">
        <f>+'EVALUACION CON CONTROLES'!N29</f>
        <v>Contratista</v>
      </c>
      <c r="M24" s="152">
        <v>100</v>
      </c>
      <c r="N24" s="127" t="str">
        <f>+'EVALUACION CON CONTROLES'!G29</f>
        <v>Supervisión permanente, seguimiento a indicadores de gestión y verificación del cumplimiento de las obligaciones contractuales.</v>
      </c>
      <c r="O24" s="127">
        <f>+'EVALUACION CON CONTROLES'!I29</f>
        <v>2</v>
      </c>
      <c r="P24" s="127">
        <f>+'EVALUACION CON CONTROLES'!J29</f>
        <v>3</v>
      </c>
      <c r="Q24" s="127">
        <f>+'EVALUACION CON CONTROLES'!K29</f>
        <v>5</v>
      </c>
      <c r="R24" s="152" t="str">
        <f>+'EVALUACION CON CONTROLES'!L29</f>
        <v>MEDIO</v>
      </c>
      <c r="S24" s="127" t="str">
        <f>+'EVALUACION CON CONTROLES'!M29</f>
        <v>NO</v>
      </c>
      <c r="T24" s="125" t="str">
        <f>+'EVALUACION CON CONTROLES'!N29</f>
        <v>Contratista</v>
      </c>
      <c r="U24" s="127" t="str">
        <f>+'EVALUACION CON CONTROLES'!O29</f>
        <v>Durante ejecución</v>
      </c>
      <c r="V24" s="127" t="str">
        <f>+'EVALUACION CON CONTROLES'!P29</f>
        <v>Durante entrega</v>
      </c>
      <c r="W24" s="127" t="str">
        <f>+'EVALUACION CON CONTROLES'!Q29</f>
        <v>Evaluación técnica y actas de conformidad emitidas por el supervisor del contrato</v>
      </c>
      <c r="X24" s="153" t="str">
        <f>+'EVALUACION CON CONTROLES'!R29</f>
        <v>Mensual.</v>
      </c>
      <c r="Y24" s="150"/>
    </row>
    <row r="25" spans="2:25" ht="144" customHeight="1" x14ac:dyDescent="0.25">
      <c r="B25" s="147">
        <v>15</v>
      </c>
      <c r="C25" s="131" t="str">
        <f>+'EVALUACION CON CONTROLES'!C30:F30</f>
        <v>Demora en la entrega del producto</v>
      </c>
      <c r="D25" s="154" t="str">
        <f>+'EVALUACION CON CONTROLES'!B30</f>
        <v>EJECUCIÓN</v>
      </c>
      <c r="E25" s="154" t="str">
        <f>VLOOKUP(C25,'IDENTIFICACION Y ANALISIS'!$B$21:$F$75,3,FALSE())</f>
        <v>General</v>
      </c>
      <c r="F25" s="154" t="str">
        <f>VLOOKUP(C25,'IDENTIFICACION Y ANALISIS'!$B$21:$F$75,4,FALSE())</f>
        <v>Externo</v>
      </c>
      <c r="G25" s="131" t="str">
        <f>+EVALUACION!H23</f>
        <v>Retrasos en el cumplimiento de metas; incumplimiento de indicadores y cronograma.</v>
      </c>
      <c r="H25" s="131">
        <f>+EVALUACION!I23</f>
        <v>2</v>
      </c>
      <c r="I25" s="131">
        <f>+EVALUACION!J23</f>
        <v>2</v>
      </c>
      <c r="J25" s="131">
        <f>+EVALUACION!K23</f>
        <v>4</v>
      </c>
      <c r="K25" s="154" t="str">
        <f>+EVALUACION!L23</f>
        <v>BAJO</v>
      </c>
      <c r="L25" s="132" t="str">
        <f>+'EVALUACION CON CONTROLES'!N30</f>
        <v>Contratista</v>
      </c>
      <c r="M25" s="154">
        <v>100</v>
      </c>
      <c r="N25" s="131" t="str">
        <f>+'EVALUACION CON CONTROLES'!G30</f>
        <v>Control de entregas por cronograma, seguimiento desde el acta de inicio y plan de acción con supervisión y apoyo financiero si aplica.</v>
      </c>
      <c r="O25" s="131">
        <f>+'EVALUACION CON CONTROLES'!I30</f>
        <v>1</v>
      </c>
      <c r="P25" s="131">
        <f>+'EVALUACION CON CONTROLES'!J30</f>
        <v>1</v>
      </c>
      <c r="Q25" s="131">
        <f>+'EVALUACION CON CONTROLES'!K30</f>
        <v>2</v>
      </c>
      <c r="R25" s="154" t="str">
        <f>+'EVALUACION CON CONTROLES'!L30</f>
        <v>BAJO</v>
      </c>
      <c r="S25" s="131" t="str">
        <f>+'EVALUACION CON CONTROLES'!M30</f>
        <v>NO</v>
      </c>
      <c r="T25" s="132" t="str">
        <f>+'EVALUACION CON CONTROLES'!N30</f>
        <v>Contratista</v>
      </c>
      <c r="U25" s="131" t="str">
        <f>+'EVALUACION CON CONTROLES'!O30</f>
        <v>Desde acta de inicio</v>
      </c>
      <c r="V25" s="131" t="str">
        <f>+'EVALUACION CON CONTROLES'!P30</f>
        <v>Hasta entrega final</v>
      </c>
      <c r="W25" s="131" t="str">
        <f>+'EVALUACION CON CONTROLES'!Q30</f>
        <v>Revisión de avances y programación de entregas por parte del supervisor del contrato</v>
      </c>
      <c r="X25" s="155" t="str">
        <f>+'EVALUACION CON CONTROLES'!R30</f>
        <v>Mensual</v>
      </c>
      <c r="Y25" s="150"/>
    </row>
    <row r="26" spans="2:25" ht="72" customHeight="1" x14ac:dyDescent="0.25">
      <c r="B26" s="151">
        <v>16</v>
      </c>
      <c r="C26" s="156" t="str">
        <f>+'EVALUACION CON CONTROLES'!C31:F31</f>
        <v>Eventos naturales tales como lluvias, inundaciones y sequias entre otros</v>
      </c>
      <c r="D26" s="157" t="str">
        <f>+'EVALUACION CON CONTROLES'!B31</f>
        <v>EJECUCIÓN</v>
      </c>
      <c r="E26" s="157" t="str">
        <f>VLOOKUP(C26,'IDENTIFICACION Y ANALISIS'!$B$21:$F$75,3,FALSE())</f>
        <v>General</v>
      </c>
      <c r="F26" s="157" t="str">
        <f>VLOOKUP(C26,'IDENTIFICACION Y ANALISIS'!$B$21:$F$75,4,FALSE())</f>
        <v>Externo</v>
      </c>
      <c r="G26" s="156" t="str">
        <f>+EVALUACION!H24</f>
        <v>Suspensión, aplazamiento o reprogramación de actividades presenciales, retrasos en la entrega de bienes e insumos a los beneficiarios y afectación temporal del cronograma de ejecución del contrato.</v>
      </c>
      <c r="H26" s="156">
        <f>+EVALUACION!I24</f>
        <v>2</v>
      </c>
      <c r="I26" s="156">
        <f>+EVALUACION!J24</f>
        <v>2</v>
      </c>
      <c r="J26" s="156">
        <f>+EVALUACION!K24</f>
        <v>4</v>
      </c>
      <c r="K26" s="157" t="str">
        <f>+EVALUACION!L24</f>
        <v>BAJO</v>
      </c>
      <c r="L26" s="158" t="s">
        <v>213</v>
      </c>
      <c r="M26" s="157">
        <v>100</v>
      </c>
      <c r="N26" s="156" t="str">
        <f>+'EVALUACION CON CONTROLES'!G31</f>
        <v>Programación flexible de actividades, implementación de planes de contingencia, reprogramación oportuna de jornadas afectadas, seguimiento permanente a las condiciones climáticas y adopción de modalidades alternativas de ejecución cuando sea viable.</v>
      </c>
      <c r="O26" s="156">
        <f>+'EVALUACION CON CONTROLES'!I31</f>
        <v>2</v>
      </c>
      <c r="P26" s="156">
        <f>+'EVALUACION CON CONTROLES'!J31</f>
        <v>1</v>
      </c>
      <c r="Q26" s="156">
        <f>+'EVALUACION CON CONTROLES'!K31</f>
        <v>3</v>
      </c>
      <c r="R26" s="157" t="str">
        <f>+'EVALUACION CON CONTROLES'!L31</f>
        <v>BAJO</v>
      </c>
      <c r="S26" s="156" t="str">
        <f>+'EVALUACION CON CONTROLES'!M31</f>
        <v>SI</v>
      </c>
      <c r="T26" s="158" t="s">
        <v>249</v>
      </c>
      <c r="U26" s="156" t="str">
        <f>+'EVALUACION CON CONTROLES'!O31</f>
        <v>Durante la etapa precontractual</v>
      </c>
      <c r="V26" s="156" t="str">
        <f>+'EVALUACION CON CONTROLES'!P31</f>
        <v>Hasta la liquidación del contrato</v>
      </c>
      <c r="W26" s="156" t="str">
        <f>+'EVALUACION CON CONTROLES'!Q31</f>
        <v>Seguimiento periódico al cronograma de entregas, verificación de reportes logísticos del contratista, revisión de contingencias asociadas a eventos climáticos y control del cumplimiento de las fechas de suministro establecidas en el contrato.</v>
      </c>
      <c r="X26" s="159" t="str">
        <f>+'EVALUACION CON CONTROLES'!R31</f>
        <v>Mensual</v>
      </c>
      <c r="Y26" s="150"/>
    </row>
    <row r="27" spans="2:25" ht="102.75" customHeight="1" x14ac:dyDescent="0.25">
      <c r="B27" s="137">
        <v>17</v>
      </c>
      <c r="C27" s="137" t="str">
        <f>+'EVALUACION CON CONTROLES'!C32:F32</f>
        <v>Incumplimiento por parte del beneficiario de los compromisos, condiciones de permanencia y destinación de los bienes recibidos en el marco del componente de incentivo/capitalización, así como desviación o no correspondencia entre los bienes efectivamente entregados y los aprobados en el respectivo Plan de Inversión.</v>
      </c>
      <c r="D27" s="137" t="str">
        <f>+'EVALUACION CON CONTROLES'!B32</f>
        <v>EJECUCIÓN</v>
      </c>
      <c r="E27" s="137" t="e">
        <f>VLOOKUP(C27,'IDENTIFICACION Y ANALISIS'!$B$21:$F$75,3,FALSE())</f>
        <v>#VALUE!</v>
      </c>
      <c r="F27" s="137" t="e">
        <f>VLOOKUP(C27,'IDENTIFICACION Y ANALISIS'!$B$21:$F$75,4,FALSE())</f>
        <v>#VALUE!</v>
      </c>
      <c r="G27" s="137" t="str">
        <f>+EVALUACION!H25</f>
        <v>Pérdida o uso indebido de los recursos públicos invertidos en el incentivo, incumplimiento de la finalidad de fortalecimiento empresarial del componente, afectación de las metas del proyecto y dificultad para exigir la restitución o reposición de los bienes entregados.</v>
      </c>
      <c r="H27" s="137">
        <f>+EVALUACION!I25</f>
        <v>3</v>
      </c>
      <c r="I27" s="137">
        <f>+EVALUACION!J25</f>
        <v>3</v>
      </c>
      <c r="J27" s="137">
        <f>+EVALUACION!K25</f>
        <v>6</v>
      </c>
      <c r="K27" s="137" t="str">
        <f>+EVALUACION!L25</f>
        <v>ALTO</v>
      </c>
      <c r="L27" s="137" t="s">
        <v>213</v>
      </c>
      <c r="M27" s="137">
        <v>100</v>
      </c>
      <c r="N27" s="137" t="str">
        <f>+'EVALUACION CON CONTROLES'!G32</f>
        <v>Suscripción de acta de entrega y recibo a satisfacción, verificación técnica previa de la pertinencia y coherencia de los bienes solicitados frente al Plan de Inversión aprobado, supervisión posterior a la entrega mediante visitas de seguimiento o soportes fotográficos que acrediten el uso y destinación de los bienes, y exigencia contractual de reposición o compensación en caso de uso indebido o no correspondencia de los bienes entregados.</v>
      </c>
      <c r="O27" s="137">
        <f>+'EVALUACION CON CONTROLES'!I32</f>
        <v>2</v>
      </c>
      <c r="P27" s="137">
        <f>+'EVALUACION CON CONTROLES'!J32</f>
        <v>2</v>
      </c>
      <c r="Q27" s="137">
        <f>+'EVALUACION CON CONTROLES'!K32</f>
        <v>4</v>
      </c>
      <c r="R27" s="137" t="str">
        <f>+'EVALUACION CON CONTROLES'!L32</f>
        <v>BAJO</v>
      </c>
      <c r="S27" s="137" t="str">
        <f>+'EVALUACION CON CONTROLES'!M32</f>
        <v>NO</v>
      </c>
      <c r="T27" s="137" t="str">
        <f>+'EVALUACION CON CONTROLES'!N32</f>
        <v>Contratista</v>
      </c>
      <c r="U27" s="137" t="str">
        <f>+'EVALUACION CON CONTROLES'!O32</f>
        <v>Desde la entrega de los bienes</v>
      </c>
      <c r="V27" s="137" t="str">
        <f>+'EVALUACION CON CONTROLES'!P32</f>
        <v>Hasta la liquidación del contrato</v>
      </c>
      <c r="W27" s="137" t="str">
        <f>+'EVALUACION CON CONTROLES'!Q32</f>
        <v>Verificación de actas de entrega y visitas de supervisión a las unidades productivas beneficiarias</v>
      </c>
      <c r="X27" s="137" t="str">
        <f>+'EVALUACION CON CONTROLES'!R32</f>
        <v>Mensual</v>
      </c>
    </row>
    <row r="28" spans="2:25" ht="102.75" customHeight="1" x14ac:dyDescent="0.25">
      <c r="B28" s="137">
        <v>18</v>
      </c>
      <c r="C28" s="137" t="str">
        <f>+'EVALUACION CON CONTROLES'!C33:F33</f>
        <v>Incumplimiento del valor neto mínimo de capitalización que debe garantizarse a cada beneficiario y/o beneficiarios que no culminan satisfactoriamente la formación exigida como requisito para acceder al incentivo, afectando el cumplimiento de la meta de ciento cuatro (104) unidades productivas beneficiadas.</v>
      </c>
      <c r="D28" s="137" t="str">
        <f>+'EVALUACION CON CONTROLES'!B33</f>
        <v>EJECUCIÓN</v>
      </c>
      <c r="E28" s="137" t="e">
        <f>VLOOKUP(C28,'IDENTIFICACION Y ANALISIS'!$B$21:$F$75,3,FALSE())</f>
        <v>#VALUE!</v>
      </c>
      <c r="F28" s="137" t="e">
        <f>VLOOKUP(C28,'IDENTIFICACION Y ANALISIS'!$B$21:$F$75,4,FALSE())</f>
        <v>#VALUE!</v>
      </c>
      <c r="G28" s="137" t="str">
        <f>+EVALUACION!H26</f>
        <v>Beneficiarios que reciben bienes por un valor inferior al valor neto mínimo establecido, o pérdida del derecho al incentivo por no completar los módulos de formación exigidos, generando incumplimiento de los indicadores y metas del proyecto.</v>
      </c>
      <c r="H28" s="137">
        <f>+EVALUACION!I26</f>
        <v>2</v>
      </c>
      <c r="I28" s="137">
        <f>+EVALUACION!J26</f>
        <v>3</v>
      </c>
      <c r="J28" s="137">
        <f>+EVALUACION!K26</f>
        <v>5</v>
      </c>
      <c r="K28" s="137" t="str">
        <f>+EVALUACION!L26</f>
        <v>MEDIO</v>
      </c>
      <c r="L28" s="137" t="s">
        <v>213</v>
      </c>
      <c r="M28" s="137">
        <v>100</v>
      </c>
      <c r="N28" s="137" t="str">
        <f>+'EVALUACION CON CONTROLES'!G33</f>
        <v>Verificación previa por parte de la supervisión del cumplimiento de asistencia y aprobación de los módulos de formación como requisito habilitante para el acceso al incentivo; control de facturas, cotizaciones y relación consolidada de bienes adquiridos frente al valor neto mínimo por beneficiario ($2.023.200) establecido en el Anexo Técnico; y seguimiento a la lista de beneficiarios elegibles antes de la entrega de capitalización.</v>
      </c>
      <c r="O28" s="137">
        <f>+'EVALUACION CON CONTROLES'!I33</f>
        <v>1</v>
      </c>
      <c r="P28" s="137">
        <f>+'EVALUACION CON CONTROLES'!J33</f>
        <v>2</v>
      </c>
      <c r="Q28" s="137">
        <f>+'EVALUACION CON CONTROLES'!K33</f>
        <v>3</v>
      </c>
      <c r="R28" s="137" t="str">
        <f>+'EVALUACION CON CONTROLES'!L33</f>
        <v>BAJO</v>
      </c>
      <c r="S28" s="137" t="str">
        <f>+'EVALUACION CON CONTROLES'!M33</f>
        <v>NO</v>
      </c>
      <c r="T28" s="137" t="str">
        <f>+'EVALUACION CON CONTROLES'!N33</f>
        <v>Contratista</v>
      </c>
      <c r="U28" s="137" t="str">
        <f>+'EVALUACION CON CONTROLES'!O33</f>
        <v>Durante la formación y previo a la entrega de capitalización</v>
      </c>
      <c r="V28" s="137" t="str">
        <f>+'EVALUACION CON CONTROLES'!P33</f>
        <v>Hasta la entrega final de los incentivos</v>
      </c>
      <c r="W28" s="137" t="str">
        <f>+'EVALUACION CON CONTROLES'!Q33</f>
        <v>Revisión de listas de asistencia, actas de entrega y soportes de compra por parte del supervisor del contrato</v>
      </c>
      <c r="X28" s="137" t="str">
        <f>+'EVALUACION CON CONTROLES'!R33</f>
        <v>Mensual</v>
      </c>
    </row>
    <row r="29" spans="2:25" ht="77.25" customHeight="1" x14ac:dyDescent="0.25">
      <c r="B29" s="137">
        <v>19</v>
      </c>
      <c r="C29" s="137" t="str">
        <f>+'EVALUACION CON CONTROLES'!C34:F34</f>
        <v>Falta de trazabilidad presupuestal y de ejecución de recursos entre los dos proyectos de inversión (2475 y 2500) financiados a través del contrato, que dificulte identificar el gasto, los productos y los beneficiarios asociados a cada proyecto.</v>
      </c>
      <c r="D29" s="137" t="str">
        <f>+'EVALUACION CON CONTROLES'!B34</f>
        <v>EJECUCIÓN</v>
      </c>
      <c r="E29" s="137" t="str">
        <f>VLOOKUP(C29,'IDENTIFICACION Y ANALISIS'!$B$21:$F$75,3,FALSE())</f>
        <v>Especifico</v>
      </c>
      <c r="F29" s="137" t="str">
        <f>VLOOKUP(C29,'IDENTIFICACION Y ANALISIS'!$B$21:$F$75,4,FALSE())</f>
        <v>Interno</v>
      </c>
      <c r="G29" s="137" t="str">
        <f>+EVALUACION!H27</f>
        <v>Dificultad para el seguimiento presupuestal, financiero y de productos por proyecto de inversión, incumplimiento de los reportes exigidos ante los entes de control y de planeación, y riesgo de ejecución de recursos de un proyecto en actividades o beneficiarios de otro.</v>
      </c>
      <c r="H29" s="137">
        <f>+EVALUACION!I27</f>
        <v>2</v>
      </c>
      <c r="I29" s="137">
        <f>+EVALUACION!J27</f>
        <v>2</v>
      </c>
      <c r="J29" s="137">
        <f>+EVALUACION!K27</f>
        <v>4</v>
      </c>
      <c r="K29" s="137" t="str">
        <f>+EVALUACION!L27</f>
        <v>BAJO</v>
      </c>
      <c r="L29" s="137" t="s">
        <v>235</v>
      </c>
      <c r="M29" s="137" t="s">
        <v>248</v>
      </c>
      <c r="N29" s="137" t="str">
        <f>+'EVALUACION CON CONTROLES'!G34</f>
        <v>Identificación diferenciada por proyecto de inversión (2475 y 2500) en los formatos de planeación, seguimiento, actas de entrega y reportes de ejecución; supervisión de la correspondencia entre cada iniciativa, beneficiario y proyecto de inversión; y consolidación de una base de datos que discrimine la ejecución física y presupuestal por proyecto.</v>
      </c>
      <c r="O29" s="137">
        <f>+'EVALUACION CON CONTROLES'!I34</f>
        <v>1</v>
      </c>
      <c r="P29" s="137">
        <f>+'EVALUACION CON CONTROLES'!J34</f>
        <v>1</v>
      </c>
      <c r="Q29" s="137">
        <f>+'EVALUACION CON CONTROLES'!K34</f>
        <v>2</v>
      </c>
      <c r="R29" s="137" t="str">
        <f>+'EVALUACION CON CONTROLES'!L34</f>
        <v>BAJO</v>
      </c>
      <c r="S29" s="137" t="str">
        <f>+'EVALUACION CON CONTROLES'!M34</f>
        <v>NO</v>
      </c>
      <c r="T29" s="137" t="str">
        <f>+'EVALUACION CON CONTROLES'!N34</f>
        <v>FDLCH / Contratista</v>
      </c>
      <c r="U29" s="137" t="str">
        <f>+'EVALUACION CON CONTROLES'!O34</f>
        <v>Desde el inicio de la ejecución</v>
      </c>
      <c r="V29" s="137" t="str">
        <f>+'EVALUACION CON CONTROLES'!P34</f>
        <v>Hasta la liquidación del contrato</v>
      </c>
      <c r="W29" s="137" t="str">
        <f>+'EVALUACION CON CONTROLES'!Q34</f>
        <v>Revisión de reportes de ejecución física y presupuestal discriminados por proyecto de inversión</v>
      </c>
      <c r="X29" s="137" t="str">
        <f>+'EVALUACION CON CONTROLES'!R34</f>
        <v>Mensual</v>
      </c>
    </row>
    <row r="30" spans="2:25" ht="55.5" customHeight="1" x14ac:dyDescent="0.25">
      <c r="B30" s="160"/>
    </row>
    <row r="31" spans="2:25" ht="42" customHeight="1" x14ac:dyDescent="0.3">
      <c r="B31" s="160"/>
      <c r="E31" s="138"/>
      <c r="F31" s="8" t="s">
        <v>250</v>
      </c>
      <c r="G31" s="8"/>
      <c r="H31" s="138"/>
      <c r="I31" s="138"/>
      <c r="J31" s="7" t="s">
        <v>238</v>
      </c>
      <c r="K31" s="7"/>
      <c r="L31" s="7"/>
      <c r="M31" s="7"/>
    </row>
    <row r="32" spans="2:25" ht="69.75" customHeight="1" x14ac:dyDescent="0.3">
      <c r="B32" s="160"/>
      <c r="E32" s="6" t="s">
        <v>119</v>
      </c>
      <c r="F32" s="161" t="s">
        <v>120</v>
      </c>
      <c r="G32" s="161" t="s">
        <v>121</v>
      </c>
      <c r="H32" s="138"/>
      <c r="I32" s="138"/>
      <c r="J32" s="5" t="s">
        <v>120</v>
      </c>
      <c r="K32" s="5"/>
      <c r="L32" s="5" t="s">
        <v>121</v>
      </c>
      <c r="M32" s="5"/>
    </row>
    <row r="33" spans="2:24" ht="42" customHeight="1" x14ac:dyDescent="0.3">
      <c r="B33" s="160"/>
      <c r="E33" s="6"/>
      <c r="F33" s="162" t="s">
        <v>122</v>
      </c>
      <c r="G33" s="162">
        <v>1</v>
      </c>
      <c r="H33" s="138"/>
      <c r="I33" s="138"/>
      <c r="J33" s="4" t="s">
        <v>123</v>
      </c>
      <c r="K33" s="4"/>
      <c r="L33" s="4">
        <v>1</v>
      </c>
      <c r="M33" s="4"/>
    </row>
    <row r="34" spans="2:24" ht="55.5" customHeight="1" x14ac:dyDescent="0.3">
      <c r="B34" s="160"/>
      <c r="E34" s="6"/>
      <c r="F34" s="162" t="s">
        <v>124</v>
      </c>
      <c r="G34" s="162">
        <v>2</v>
      </c>
      <c r="H34" s="138"/>
      <c r="I34" s="138"/>
      <c r="J34" s="4" t="s">
        <v>125</v>
      </c>
      <c r="K34" s="4"/>
      <c r="L34" s="4">
        <v>2</v>
      </c>
      <c r="M34" s="4"/>
    </row>
    <row r="35" spans="2:24" ht="64.5" customHeight="1" x14ac:dyDescent="0.3">
      <c r="B35" s="160"/>
      <c r="E35" s="6"/>
      <c r="F35" s="162" t="s">
        <v>126</v>
      </c>
      <c r="G35" s="162">
        <v>3</v>
      </c>
      <c r="H35" s="138"/>
      <c r="I35" s="138"/>
      <c r="J35" s="4" t="s">
        <v>127</v>
      </c>
      <c r="K35" s="4"/>
      <c r="L35" s="4">
        <v>3</v>
      </c>
      <c r="M35" s="4"/>
    </row>
    <row r="36" spans="2:24" ht="39" customHeight="1" x14ac:dyDescent="0.3">
      <c r="B36" s="160"/>
      <c r="E36" s="6"/>
      <c r="F36" s="162" t="s">
        <v>128</v>
      </c>
      <c r="G36" s="162">
        <v>4</v>
      </c>
      <c r="H36" s="138"/>
      <c r="I36" s="138"/>
      <c r="J36" s="4" t="s">
        <v>129</v>
      </c>
      <c r="K36" s="4"/>
      <c r="L36" s="4">
        <v>4</v>
      </c>
      <c r="M36" s="4"/>
    </row>
    <row r="37" spans="2:24" ht="51.75" customHeight="1" x14ac:dyDescent="0.3">
      <c r="B37" s="160"/>
      <c r="E37" s="6"/>
      <c r="F37" s="162" t="s">
        <v>130</v>
      </c>
      <c r="G37" s="162">
        <v>5</v>
      </c>
      <c r="H37" s="138"/>
      <c r="I37" s="138"/>
      <c r="J37" s="4" t="s">
        <v>131</v>
      </c>
      <c r="K37" s="4"/>
      <c r="L37" s="4">
        <v>5</v>
      </c>
      <c r="M37" s="4"/>
    </row>
    <row r="38" spans="2:24" ht="13.5" customHeight="1" x14ac:dyDescent="0.3">
      <c r="B38" s="160"/>
      <c r="D38" s="138"/>
      <c r="E38" s="138"/>
      <c r="F38" s="138"/>
      <c r="G38" s="138"/>
      <c r="H38" s="138"/>
      <c r="I38" s="138"/>
      <c r="J38" s="138"/>
      <c r="K38" s="138"/>
      <c r="L38" s="138"/>
      <c r="M38" s="138"/>
    </row>
    <row r="39" spans="2:24" ht="42" customHeight="1" x14ac:dyDescent="0.3">
      <c r="B39" s="160"/>
      <c r="D39" s="7" t="s">
        <v>132</v>
      </c>
      <c r="E39" s="7"/>
      <c r="F39" s="7"/>
      <c r="G39" s="7"/>
      <c r="H39" s="7"/>
      <c r="I39" s="7"/>
      <c r="J39" s="7"/>
      <c r="K39" s="7"/>
    </row>
    <row r="40" spans="2:24" ht="42" customHeight="1" x14ac:dyDescent="0.3">
      <c r="B40" s="160"/>
      <c r="D40" s="5" t="s">
        <v>120</v>
      </c>
      <c r="E40" s="5" t="s">
        <v>121</v>
      </c>
      <c r="F40" s="3" t="s">
        <v>123</v>
      </c>
      <c r="G40" s="3"/>
      <c r="H40" s="3" t="s">
        <v>125</v>
      </c>
      <c r="I40" s="3"/>
      <c r="J40" s="163" t="s">
        <v>127</v>
      </c>
      <c r="K40" s="163" t="s">
        <v>129</v>
      </c>
      <c r="L40" s="161" t="s">
        <v>131</v>
      </c>
      <c r="P40" s="7" t="s">
        <v>146</v>
      </c>
      <c r="Q40" s="7"/>
      <c r="R40" s="7"/>
      <c r="S40" s="7"/>
      <c r="T40" s="7"/>
    </row>
    <row r="41" spans="2:24" ht="42" customHeight="1" x14ac:dyDescent="0.3">
      <c r="B41" s="160"/>
      <c r="D41" s="5"/>
      <c r="E41" s="5"/>
      <c r="F41" s="2">
        <v>1</v>
      </c>
      <c r="G41" s="2"/>
      <c r="H41" s="2">
        <v>2</v>
      </c>
      <c r="I41" s="2"/>
      <c r="J41" s="164">
        <v>3</v>
      </c>
      <c r="K41" s="164">
        <v>4</v>
      </c>
      <c r="L41" s="164">
        <v>5</v>
      </c>
      <c r="P41" s="3" t="s">
        <v>132</v>
      </c>
      <c r="Q41" s="3"/>
      <c r="R41" s="3"/>
      <c r="S41" s="3" t="s">
        <v>145</v>
      </c>
      <c r="T41" s="3"/>
    </row>
    <row r="42" spans="2:24" ht="42" customHeight="1" x14ac:dyDescent="0.25">
      <c r="B42" s="160"/>
      <c r="D42" s="162" t="s">
        <v>122</v>
      </c>
      <c r="E42" s="165">
        <v>1</v>
      </c>
      <c r="F42" s="1">
        <v>2</v>
      </c>
      <c r="G42" s="1"/>
      <c r="H42" s="1">
        <v>3</v>
      </c>
      <c r="I42" s="1"/>
      <c r="J42" s="166">
        <v>4</v>
      </c>
      <c r="K42" s="167">
        <v>5</v>
      </c>
      <c r="L42" s="168">
        <v>6</v>
      </c>
      <c r="P42" s="174" t="s">
        <v>147</v>
      </c>
      <c r="Q42" s="174"/>
      <c r="R42" s="174"/>
      <c r="S42" s="175" t="s">
        <v>148</v>
      </c>
      <c r="T42" s="175"/>
    </row>
    <row r="43" spans="2:24" ht="42" customHeight="1" x14ac:dyDescent="0.25">
      <c r="B43" s="160"/>
      <c r="D43" s="162" t="s">
        <v>124</v>
      </c>
      <c r="E43" s="165">
        <v>2</v>
      </c>
      <c r="F43" s="1">
        <v>3</v>
      </c>
      <c r="G43" s="1"/>
      <c r="H43" s="1">
        <v>4</v>
      </c>
      <c r="I43" s="1"/>
      <c r="J43" s="167">
        <v>5</v>
      </c>
      <c r="K43" s="168">
        <v>6</v>
      </c>
      <c r="L43" s="168">
        <v>7</v>
      </c>
      <c r="P43" s="176" t="s">
        <v>149</v>
      </c>
      <c r="Q43" s="176"/>
      <c r="R43" s="176"/>
      <c r="S43" s="175" t="s">
        <v>150</v>
      </c>
      <c r="T43" s="175"/>
    </row>
    <row r="44" spans="2:24" ht="14.25" customHeight="1" x14ac:dyDescent="0.25">
      <c r="B44" s="160"/>
      <c r="D44" s="162" t="s">
        <v>126</v>
      </c>
      <c r="E44" s="165">
        <v>3</v>
      </c>
      <c r="F44" s="1">
        <v>4</v>
      </c>
      <c r="G44" s="1"/>
      <c r="H44" s="177">
        <v>5</v>
      </c>
      <c r="I44" s="177"/>
      <c r="J44" s="168">
        <v>6</v>
      </c>
      <c r="K44" s="168">
        <v>7</v>
      </c>
      <c r="L44" s="169">
        <v>8</v>
      </c>
      <c r="P44" s="177">
        <v>5</v>
      </c>
      <c r="Q44" s="177"/>
      <c r="R44" s="177"/>
      <c r="S44" s="175" t="s">
        <v>151</v>
      </c>
      <c r="T44" s="175"/>
    </row>
    <row r="45" spans="2:24" ht="39" customHeight="1" x14ac:dyDescent="0.25">
      <c r="B45" s="160"/>
      <c r="D45" s="162" t="s">
        <v>128</v>
      </c>
      <c r="E45" s="165">
        <v>4</v>
      </c>
      <c r="F45" s="177">
        <v>5</v>
      </c>
      <c r="G45" s="177"/>
      <c r="H45" s="176">
        <v>6</v>
      </c>
      <c r="I45" s="176"/>
      <c r="J45" s="168">
        <v>7</v>
      </c>
      <c r="K45" s="169">
        <v>8</v>
      </c>
      <c r="L45" s="169">
        <v>9</v>
      </c>
      <c r="P45" s="1" t="s">
        <v>152</v>
      </c>
      <c r="Q45" s="1"/>
      <c r="R45" s="1"/>
      <c r="S45" s="175" t="s">
        <v>153</v>
      </c>
      <c r="T45" s="175"/>
    </row>
    <row r="46" spans="2:24" ht="39" customHeight="1" x14ac:dyDescent="0.25">
      <c r="B46" s="160"/>
      <c r="D46" s="162" t="s">
        <v>130</v>
      </c>
      <c r="E46" s="165">
        <v>5</v>
      </c>
      <c r="F46" s="176">
        <v>6</v>
      </c>
      <c r="G46" s="176"/>
      <c r="H46" s="176">
        <v>7</v>
      </c>
      <c r="I46" s="176"/>
      <c r="J46" s="169">
        <v>8</v>
      </c>
      <c r="K46" s="169">
        <v>9</v>
      </c>
      <c r="L46" s="169">
        <v>10</v>
      </c>
    </row>
    <row r="47" spans="2:24" ht="13.5" customHeight="1" x14ac:dyDescent="0.3">
      <c r="B47" s="170"/>
      <c r="C47" s="171"/>
      <c r="D47" s="172"/>
      <c r="E47" s="172"/>
      <c r="F47" s="172"/>
      <c r="G47" s="172"/>
      <c r="H47" s="172"/>
      <c r="I47" s="172"/>
      <c r="J47" s="172"/>
      <c r="K47" s="172"/>
      <c r="L47" s="172"/>
      <c r="M47" s="172"/>
      <c r="N47" s="171"/>
      <c r="O47" s="171"/>
      <c r="P47" s="171"/>
      <c r="Q47" s="171"/>
      <c r="R47" s="171"/>
      <c r="S47" s="171"/>
      <c r="T47" s="171"/>
      <c r="U47" s="171"/>
      <c r="V47" s="171"/>
      <c r="W47" s="171"/>
      <c r="X47" s="171"/>
    </row>
    <row r="48" spans="2:24" ht="13.5" customHeight="1" x14ac:dyDescent="0.3">
      <c r="D48" s="138"/>
      <c r="F48" s="138"/>
      <c r="G48" s="138"/>
      <c r="H48" s="138"/>
      <c r="I48" s="138"/>
      <c r="J48" s="138"/>
      <c r="K48" s="138"/>
      <c r="L48" s="138"/>
      <c r="M48" s="138"/>
      <c r="N48" s="138"/>
      <c r="O48" s="138"/>
      <c r="P48" s="138"/>
      <c r="Q48" s="138"/>
      <c r="R48" s="138"/>
    </row>
    <row r="49" spans="2:18" ht="13.5" customHeight="1" x14ac:dyDescent="0.3">
      <c r="D49" s="138"/>
      <c r="F49" s="138"/>
      <c r="G49" s="138"/>
      <c r="H49" s="138"/>
      <c r="I49" s="138"/>
      <c r="J49" s="138"/>
      <c r="K49" s="138"/>
      <c r="L49" s="138"/>
      <c r="M49" s="138"/>
      <c r="N49" s="138"/>
      <c r="O49" s="138"/>
      <c r="P49" s="138"/>
      <c r="Q49" s="138"/>
      <c r="R49" s="138"/>
    </row>
    <row r="50" spans="2:18" ht="13.5" customHeight="1" x14ac:dyDescent="0.3">
      <c r="D50" s="138"/>
      <c r="F50" s="138"/>
      <c r="G50" s="138"/>
      <c r="H50" s="138"/>
      <c r="I50" s="138"/>
      <c r="J50" s="138"/>
      <c r="K50" s="138"/>
      <c r="L50" s="138"/>
      <c r="M50" s="138"/>
      <c r="N50" s="138"/>
      <c r="O50" s="138"/>
      <c r="P50" s="138"/>
      <c r="Q50" s="138"/>
      <c r="R50" s="138"/>
    </row>
    <row r="51" spans="2:18" ht="13.5" customHeight="1" x14ac:dyDescent="0.3">
      <c r="B51" s="137" t="s">
        <v>251</v>
      </c>
      <c r="D51" s="138"/>
      <c r="F51" s="138"/>
      <c r="G51" s="138"/>
      <c r="H51" s="138"/>
      <c r="I51" s="138"/>
      <c r="J51" s="138"/>
      <c r="K51" s="138"/>
      <c r="L51" s="138"/>
      <c r="M51" s="138"/>
      <c r="N51" s="138"/>
      <c r="O51" s="138"/>
      <c r="P51" s="138"/>
      <c r="Q51" s="138"/>
      <c r="R51" s="138"/>
    </row>
    <row r="52" spans="2:18" ht="13.5" customHeight="1" x14ac:dyDescent="0.3">
      <c r="B52" s="137" t="s">
        <v>252</v>
      </c>
      <c r="D52" s="173"/>
      <c r="F52" s="138"/>
      <c r="G52" s="173"/>
      <c r="H52" s="173"/>
      <c r="I52" s="173"/>
      <c r="J52" s="173"/>
      <c r="K52" s="173"/>
      <c r="L52" s="173"/>
      <c r="M52" s="173"/>
      <c r="N52" s="173"/>
      <c r="O52" s="173"/>
      <c r="P52" s="173"/>
      <c r="Q52" s="173"/>
      <c r="R52" s="173"/>
    </row>
    <row r="53" spans="2:18" ht="13.5" customHeight="1" x14ac:dyDescent="0.3">
      <c r="B53" s="137" t="s">
        <v>253</v>
      </c>
      <c r="D53" s="138"/>
      <c r="F53" s="138"/>
      <c r="G53" s="138"/>
      <c r="H53" s="138"/>
      <c r="I53" s="138"/>
      <c r="J53" s="138"/>
      <c r="K53" s="138"/>
      <c r="L53" s="138"/>
      <c r="M53" s="138"/>
      <c r="N53" s="138"/>
      <c r="O53" s="138"/>
      <c r="P53" s="138"/>
      <c r="Q53" s="138"/>
      <c r="R53" s="138"/>
    </row>
    <row r="54" spans="2:18" ht="13.5" customHeight="1" x14ac:dyDescent="0.3">
      <c r="D54" s="138"/>
      <c r="F54" s="138"/>
      <c r="G54" s="138"/>
      <c r="H54" s="138"/>
      <c r="I54" s="138"/>
      <c r="J54" s="138"/>
      <c r="K54" s="138"/>
      <c r="L54" s="138"/>
      <c r="M54" s="138"/>
      <c r="N54" s="138"/>
      <c r="O54" s="138"/>
      <c r="P54" s="138"/>
      <c r="Q54" s="138"/>
      <c r="R54" s="138"/>
    </row>
    <row r="55" spans="2:18" ht="13.5" customHeight="1" x14ac:dyDescent="0.3">
      <c r="D55" s="138"/>
      <c r="F55" s="138"/>
      <c r="G55" s="138"/>
      <c r="H55" s="138"/>
      <c r="I55" s="138"/>
      <c r="J55" s="138"/>
      <c r="K55" s="138"/>
      <c r="L55" s="138"/>
      <c r="M55" s="138"/>
      <c r="N55" s="138"/>
      <c r="O55" s="138"/>
      <c r="P55" s="138"/>
      <c r="Q55" s="138"/>
      <c r="R55" s="138"/>
    </row>
    <row r="56" spans="2:18" ht="13.5" customHeight="1" x14ac:dyDescent="0.3">
      <c r="D56" s="138"/>
      <c r="F56" s="138"/>
      <c r="G56" s="138"/>
      <c r="H56" s="138"/>
      <c r="I56" s="138"/>
      <c r="J56" s="138"/>
      <c r="K56" s="138"/>
      <c r="L56" s="138"/>
      <c r="M56" s="138"/>
      <c r="N56" s="138"/>
      <c r="O56" s="138"/>
      <c r="P56" s="138"/>
      <c r="Q56" s="138"/>
      <c r="R56" s="138"/>
    </row>
    <row r="57" spans="2:18" ht="13.5" customHeight="1" x14ac:dyDescent="0.3">
      <c r="D57" s="138"/>
    </row>
    <row r="58" spans="2:18" ht="13.5" customHeight="1" x14ac:dyDescent="0.3">
      <c r="D58" s="138"/>
    </row>
  </sheetData>
  <mergeCells count="49">
    <mergeCell ref="F46:G46"/>
    <mergeCell ref="H46:I46"/>
    <mergeCell ref="F44:G44"/>
    <mergeCell ref="H44:I44"/>
    <mergeCell ref="P44:R44"/>
    <mergeCell ref="S44:T44"/>
    <mergeCell ref="F45:G45"/>
    <mergeCell ref="H45:I45"/>
    <mergeCell ref="P45:R45"/>
    <mergeCell ref="S45:T45"/>
    <mergeCell ref="F42:G42"/>
    <mergeCell ref="H42:I42"/>
    <mergeCell ref="P42:R42"/>
    <mergeCell ref="S42:T42"/>
    <mergeCell ref="F43:G43"/>
    <mergeCell ref="H43:I43"/>
    <mergeCell ref="P43:R43"/>
    <mergeCell ref="S43:T43"/>
    <mergeCell ref="P40:T40"/>
    <mergeCell ref="F41:G41"/>
    <mergeCell ref="H41:I41"/>
    <mergeCell ref="P41:R41"/>
    <mergeCell ref="S41:T41"/>
    <mergeCell ref="D39:K39"/>
    <mergeCell ref="D40:D41"/>
    <mergeCell ref="E40:E41"/>
    <mergeCell ref="F40:G40"/>
    <mergeCell ref="H40:I40"/>
    <mergeCell ref="B9:R9"/>
    <mergeCell ref="F31:G31"/>
    <mergeCell ref="J31:M31"/>
    <mergeCell ref="E32:E37"/>
    <mergeCell ref="J32:K32"/>
    <mergeCell ref="L32:M32"/>
    <mergeCell ref="J33:K33"/>
    <mergeCell ref="L33:M33"/>
    <mergeCell ref="J34:K34"/>
    <mergeCell ref="L34:M34"/>
    <mergeCell ref="J35:K35"/>
    <mergeCell ref="L35:M35"/>
    <mergeCell ref="J36:K36"/>
    <mergeCell ref="L36:M36"/>
    <mergeCell ref="J37:K37"/>
    <mergeCell ref="L37:M37"/>
    <mergeCell ref="B2:B4"/>
    <mergeCell ref="C2:V4"/>
    <mergeCell ref="W2:X4"/>
    <mergeCell ref="B6:X6"/>
    <mergeCell ref="B7:X8"/>
  </mergeCells>
  <conditionalFormatting sqref="K11:K29">
    <cfRule type="cellIs" dxfId="8" priority="3" operator="equal">
      <formula>"EXTREMO"</formula>
    </cfRule>
    <cfRule type="cellIs" dxfId="7" priority="4" operator="equal">
      <formula>"ALTO"</formula>
    </cfRule>
    <cfRule type="cellIs" dxfId="6" priority="5" operator="equal">
      <formula>"MEDIO"</formula>
    </cfRule>
    <cfRule type="cellIs" dxfId="5" priority="6" operator="equal">
      <formula>"BAJO"</formula>
    </cfRule>
  </conditionalFormatting>
  <conditionalFormatting sqref="L11:L29 T11:T29 Y11:Y29">
    <cfRule type="expression" dxfId="4" priority="2">
      <formula>"""bajo"""</formula>
    </cfRule>
  </conditionalFormatting>
  <conditionalFormatting sqref="R11:R29">
    <cfRule type="cellIs" dxfId="3" priority="7" operator="equal">
      <formula>"EXTREMO"</formula>
    </cfRule>
    <cfRule type="cellIs" dxfId="2" priority="8" operator="equal">
      <formula>"ALTO"</formula>
    </cfRule>
    <cfRule type="cellIs" dxfId="1" priority="9" operator="equal">
      <formula>"MEDIO"</formula>
    </cfRule>
    <cfRule type="cellIs" dxfId="0" priority="10" operator="equal">
      <formula>"BAJO"</formula>
    </cfRule>
  </conditionalFormatting>
  <dataValidations count="1">
    <dataValidation type="list" allowBlank="1" showInputMessage="1" showErrorMessage="1" sqref="Y16" xr:uid="{00000000-0002-0000-0400-000000000000}">
      <formula1>OPCIONES</formula1>
      <formula2>0</formula2>
    </dataValidation>
  </dataValidations>
  <printOptions horizontalCentered="1" verticalCentered="1"/>
  <pageMargins left="0.25" right="0.25" top="0.75" bottom="0.75" header="0.511811023622047" footer="0.511811023622047"/>
  <pageSetup scale="45" orientation="landscape" horizontalDpi="300" verticalDpi="300"/>
  <rowBreaks count="1" manualBreakCount="1">
    <brk id="19" max="16383" man="1"/>
  </rowBreaks>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dc:description/>
  <cp:lastModifiedBy>AK17330</cp:lastModifiedBy>
  <cp:revision>0</cp:revision>
  <dcterms:created xsi:type="dcterms:W3CDTF">2007-06-14T01:55:06Z</dcterms:created>
  <dcterms:modified xsi:type="dcterms:W3CDTF">2026-09-11T02:54:00Z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ies>
</file>