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Alvaro Diaz\Downloads\Proceso Minina Cuantia SST Ajustado 18092026 06-06 pm\Proceso Minina Cuantia SST Ajustado 18092026 06-06 pm\Proceso Minina Cuantia SST\"/>
    </mc:Choice>
  </mc:AlternateContent>
  <xr:revisionPtr revIDLastSave="0" documentId="13_ncr:1_{4BA792E4-B1BF-4D78-97CA-98978A1F7E48}" xr6:coauthVersionLast="47" xr6:coauthVersionMax="47" xr10:uidLastSave="{00000000-0000-0000-0000-000000000000}"/>
  <bookViews>
    <workbookView xWindow="22932" yWindow="-708" windowWidth="23256" windowHeight="13896"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TRATAMIENTO'!$B$2:$X$46</definedName>
    <definedName name="_xlnm.Print_Area" localSheetId="0">CONTEXTO!$B$2:$F$19</definedName>
    <definedName name="_xlnm.Print_Area" localSheetId="2">EVALUACION!$B$2:$L$61</definedName>
    <definedName name="_xlnm.Print_Area" localSheetId="3">'EVALUACION CON CONTROLES'!$B$2:$R$52</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TRATAMIENTO'!$B$50:$B$52</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6" l="1"/>
  <c r="D27" i="6"/>
  <c r="G27" i="6"/>
  <c r="H27" i="6"/>
  <c r="I27" i="6"/>
  <c r="J27" i="6"/>
  <c r="K27" i="6"/>
  <c r="N27" i="6"/>
  <c r="O27" i="6"/>
  <c r="P27" i="6"/>
  <c r="S27" i="6"/>
  <c r="T27" i="6"/>
  <c r="U27" i="6"/>
  <c r="V27" i="6"/>
  <c r="W27" i="6"/>
  <c r="X27" i="6"/>
  <c r="C28" i="6"/>
  <c r="E28" i="6" s="1"/>
  <c r="D28" i="6"/>
  <c r="G28" i="6"/>
  <c r="H28" i="6"/>
  <c r="I28" i="6"/>
  <c r="J28" i="6"/>
  <c r="K28" i="6"/>
  <c r="N28" i="6"/>
  <c r="O28" i="6"/>
  <c r="P28" i="6"/>
  <c r="S28" i="6"/>
  <c r="T28" i="6"/>
  <c r="U28" i="6"/>
  <c r="V28" i="6"/>
  <c r="W28" i="6"/>
  <c r="X28" i="6"/>
  <c r="B31" i="15"/>
  <c r="C31" i="15"/>
  <c r="C27" i="6" s="1"/>
  <c r="I31" i="15"/>
  <c r="K31" i="15"/>
  <c r="L31" i="15" s="1"/>
  <c r="R27" i="6" s="1"/>
  <c r="B32" i="15"/>
  <c r="C32" i="15"/>
  <c r="I32" i="15"/>
  <c r="K32" i="15" s="1"/>
  <c r="L32" i="15" s="1"/>
  <c r="R28" i="6" s="1"/>
  <c r="K33" i="11"/>
  <c r="L33" i="11" s="1"/>
  <c r="K34" i="11"/>
  <c r="L34" i="11" s="1"/>
  <c r="N14" i="6"/>
  <c r="X14" i="6"/>
  <c r="W14" i="6"/>
  <c r="V14" i="6"/>
  <c r="U14" i="6"/>
  <c r="T14" i="6"/>
  <c r="S14" i="6"/>
  <c r="K20" i="11"/>
  <c r="L20" i="11" s="1"/>
  <c r="B6" i="15"/>
  <c r="Q28" i="6" l="1"/>
  <c r="Q27" i="6"/>
  <c r="F27" i="6"/>
  <c r="E27" i="6"/>
  <c r="F28" i="6"/>
  <c r="N12" i="6" l="1"/>
  <c r="N11" i="6" l="1"/>
  <c r="K17" i="11" l="1"/>
  <c r="L17" i="11" s="1"/>
  <c r="B17" i="15"/>
  <c r="C16" i="15"/>
  <c r="B16" i="15"/>
  <c r="I16" i="15" l="1"/>
  <c r="O11" i="6" s="1"/>
  <c r="P11" i="6"/>
  <c r="C11" i="6"/>
  <c r="F11" i="6" s="1"/>
  <c r="J11" i="6"/>
  <c r="G12" i="6"/>
  <c r="H12" i="6"/>
  <c r="I12" i="6"/>
  <c r="S12" i="6"/>
  <c r="T12" i="6"/>
  <c r="U12" i="6"/>
  <c r="V12" i="6"/>
  <c r="W12" i="6"/>
  <c r="X12" i="6"/>
  <c r="G13" i="6"/>
  <c r="H13" i="6"/>
  <c r="I13" i="6"/>
  <c r="N13" i="6"/>
  <c r="S13" i="6"/>
  <c r="T13" i="6"/>
  <c r="U13" i="6"/>
  <c r="V13" i="6"/>
  <c r="W13" i="6"/>
  <c r="X13" i="6"/>
  <c r="G14" i="6"/>
  <c r="H14" i="6"/>
  <c r="I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B28" i="15"/>
  <c r="D24" i="6" s="1"/>
  <c r="C28" i="15"/>
  <c r="C24" i="6" s="1"/>
  <c r="I28" i="15"/>
  <c r="P24" i="6"/>
  <c r="B29" i="15"/>
  <c r="D25" i="6" s="1"/>
  <c r="C29" i="15"/>
  <c r="C25" i="6" s="1"/>
  <c r="I29" i="15"/>
  <c r="P25" i="6"/>
  <c r="B30" i="15"/>
  <c r="D26" i="6" s="1"/>
  <c r="C30" i="15"/>
  <c r="C26" i="6" s="1"/>
  <c r="I30" i="15"/>
  <c r="P26" i="6"/>
  <c r="B18" i="15"/>
  <c r="D13" i="6" s="1"/>
  <c r="C18" i="15"/>
  <c r="C13" i="6" s="1"/>
  <c r="I18" i="15"/>
  <c r="P13" i="6"/>
  <c r="B19" i="15"/>
  <c r="C19" i="15"/>
  <c r="I19" i="15"/>
  <c r="B20" i="15"/>
  <c r="D16" i="6" s="1"/>
  <c r="C20" i="15"/>
  <c r="C16" i="6" s="1"/>
  <c r="I20" i="15"/>
  <c r="O16" i="6" s="1"/>
  <c r="P16" i="6"/>
  <c r="B21" i="15"/>
  <c r="D17" i="6" s="1"/>
  <c r="C21" i="15"/>
  <c r="C17" i="6" s="1"/>
  <c r="I21" i="15"/>
  <c r="O17" i="6" s="1"/>
  <c r="P17" i="6"/>
  <c r="B22" i="15"/>
  <c r="D18" i="6" s="1"/>
  <c r="C22" i="15"/>
  <c r="C18" i="6" s="1"/>
  <c r="I22" i="15"/>
  <c r="O18" i="6" s="1"/>
  <c r="P18" i="6"/>
  <c r="B23" i="15"/>
  <c r="D19" i="6" s="1"/>
  <c r="C23" i="15"/>
  <c r="C19" i="6" s="1"/>
  <c r="I23" i="15"/>
  <c r="O19" i="6" s="1"/>
  <c r="P19" i="6"/>
  <c r="B24" i="15"/>
  <c r="D20" i="6" s="1"/>
  <c r="C24" i="15"/>
  <c r="C20" i="6" s="1"/>
  <c r="I24" i="15"/>
  <c r="O20" i="6" s="1"/>
  <c r="P20" i="6"/>
  <c r="B25" i="15"/>
  <c r="D21" i="6" s="1"/>
  <c r="C25" i="15"/>
  <c r="C21" i="6" s="1"/>
  <c r="I25" i="15"/>
  <c r="O21" i="6" s="1"/>
  <c r="P21" i="6"/>
  <c r="B26" i="15"/>
  <c r="D22" i="6" s="1"/>
  <c r="C26" i="15"/>
  <c r="C22" i="6" s="1"/>
  <c r="I26" i="15"/>
  <c r="O22" i="6" s="1"/>
  <c r="P22" i="6"/>
  <c r="B27" i="15"/>
  <c r="D23" i="6" s="1"/>
  <c r="C27" i="15"/>
  <c r="C23" i="6" s="1"/>
  <c r="F23" i="6" s="1"/>
  <c r="I27" i="15"/>
  <c r="P23" i="6"/>
  <c r="D12" i="6"/>
  <c r="C17" i="15"/>
  <c r="C12" i="6" s="1"/>
  <c r="I17" i="15"/>
  <c r="P12" i="6"/>
  <c r="K32" i="11"/>
  <c r="J26" i="6" s="1"/>
  <c r="K31" i="11"/>
  <c r="J25" i="6" s="1"/>
  <c r="K30" i="11"/>
  <c r="L30" i="11" s="1"/>
  <c r="K24" i="6" s="1"/>
  <c r="K29" i="11"/>
  <c r="L29" i="11" s="1"/>
  <c r="K23" i="6" s="1"/>
  <c r="K28" i="11"/>
  <c r="L28" i="11" s="1"/>
  <c r="K22" i="6" s="1"/>
  <c r="K27" i="11"/>
  <c r="L27" i="11" s="1"/>
  <c r="K21" i="6" s="1"/>
  <c r="K26" i="11"/>
  <c r="J20" i="6" s="1"/>
  <c r="K25" i="11"/>
  <c r="J19" i="6" s="1"/>
  <c r="K24" i="11"/>
  <c r="L24" i="11" s="1"/>
  <c r="K18" i="6" s="1"/>
  <c r="K23" i="11"/>
  <c r="L23" i="11" s="1"/>
  <c r="K17" i="6" s="1"/>
  <c r="K22" i="11"/>
  <c r="L22" i="11" s="1"/>
  <c r="K16" i="6" s="1"/>
  <c r="K21" i="11"/>
  <c r="L21" i="11" s="1"/>
  <c r="K15" i="6" s="1"/>
  <c r="K14" i="6"/>
  <c r="K19" i="11"/>
  <c r="J13" i="6" s="1"/>
  <c r="K18" i="11"/>
  <c r="J12" i="6" s="1"/>
  <c r="D11" i="6"/>
  <c r="X11" i="6"/>
  <c r="W11" i="6"/>
  <c r="V11" i="6"/>
  <c r="U11" i="6"/>
  <c r="T11" i="6"/>
  <c r="S11" i="6"/>
  <c r="I11" i="6"/>
  <c r="H11" i="6"/>
  <c r="G11" i="6"/>
  <c r="C15" i="6" l="1"/>
  <c r="F15" i="6" s="1"/>
  <c r="C14" i="6"/>
  <c r="F14" i="6" s="1"/>
  <c r="P15" i="6"/>
  <c r="P14" i="6"/>
  <c r="O15" i="6"/>
  <c r="O14" i="6"/>
  <c r="D15" i="6"/>
  <c r="D14" i="6"/>
  <c r="J23" i="6"/>
  <c r="L32" i="11"/>
  <c r="K26" i="6" s="1"/>
  <c r="K21" i="15"/>
  <c r="Q17" i="6" s="1"/>
  <c r="J16" i="6"/>
  <c r="L25" i="11"/>
  <c r="K19" i="6" s="1"/>
  <c r="L19" i="11"/>
  <c r="K13" i="6" s="1"/>
  <c r="J17" i="6"/>
  <c r="J24" i="6"/>
  <c r="K23" i="15"/>
  <c r="L23" i="15" s="1"/>
  <c r="R19" i="6" s="1"/>
  <c r="L18" i="11"/>
  <c r="K12" i="6" s="1"/>
  <c r="J21" i="6"/>
  <c r="F18" i="6"/>
  <c r="E18" i="6"/>
  <c r="E22" i="6"/>
  <c r="F22" i="6"/>
  <c r="F20" i="6"/>
  <c r="E20" i="6"/>
  <c r="E17" i="6"/>
  <c r="F17" i="6"/>
  <c r="F21" i="6"/>
  <c r="E21" i="6"/>
  <c r="F19" i="6"/>
  <c r="E19" i="6"/>
  <c r="K24" i="15"/>
  <c r="J22" i="6"/>
  <c r="K26" i="15"/>
  <c r="L26" i="15" s="1"/>
  <c r="R22" i="6" s="1"/>
  <c r="K25" i="15"/>
  <c r="K22" i="15"/>
  <c r="L22" i="15" s="1"/>
  <c r="R18" i="6" s="1"/>
  <c r="K20" i="15"/>
  <c r="E11" i="6"/>
  <c r="L26" i="11"/>
  <c r="K20" i="6" s="1"/>
  <c r="J15" i="6"/>
  <c r="K17" i="15"/>
  <c r="L17" i="15" s="1"/>
  <c r="R12" i="6" s="1"/>
  <c r="K27" i="15"/>
  <c r="L27" i="15" s="1"/>
  <c r="R23" i="6" s="1"/>
  <c r="K19" i="15"/>
  <c r="K18" i="15"/>
  <c r="Q13" i="6" s="1"/>
  <c r="K30" i="15"/>
  <c r="L30" i="15" s="1"/>
  <c r="R26" i="6" s="1"/>
  <c r="K29" i="15"/>
  <c r="Q25" i="6" s="1"/>
  <c r="K28" i="15"/>
  <c r="L28" i="15" s="1"/>
  <c r="R24" i="6" s="1"/>
  <c r="L31" i="11"/>
  <c r="K25" i="6" s="1"/>
  <c r="O23" i="6"/>
  <c r="E12" i="6"/>
  <c r="F12" i="6"/>
  <c r="E16" i="6"/>
  <c r="F16" i="6"/>
  <c r="E13" i="6"/>
  <c r="F13" i="6"/>
  <c r="F26" i="6"/>
  <c r="E26" i="6"/>
  <c r="F25" i="6"/>
  <c r="E25" i="6"/>
  <c r="E24" i="6"/>
  <c r="F24" i="6"/>
  <c r="K16" i="15"/>
  <c r="O25" i="6"/>
  <c r="K11" i="6"/>
  <c r="O12" i="6"/>
  <c r="E23" i="6"/>
  <c r="O26" i="6"/>
  <c r="O24" i="6"/>
  <c r="O13" i="6"/>
  <c r="J14" i="6"/>
  <c r="J18" i="6"/>
  <c r="E14" i="6" l="1"/>
  <c r="E15" i="6"/>
  <c r="Q15" i="6"/>
  <c r="Q14" i="6"/>
  <c r="Q22" i="6"/>
  <c r="Q26" i="6"/>
  <c r="Q19" i="6"/>
  <c r="L19" i="15"/>
  <c r="Q18" i="6"/>
  <c r="L21" i="15"/>
  <c r="R17" i="6" s="1"/>
  <c r="Q24" i="6"/>
  <c r="L18" i="15"/>
  <c r="R13" i="6" s="1"/>
  <c r="Q12" i="6"/>
  <c r="L29" i="15"/>
  <c r="R25" i="6" s="1"/>
  <c r="Q23" i="6"/>
  <c r="Q16" i="6"/>
  <c r="L20" i="15"/>
  <c r="R16" i="6" s="1"/>
  <c r="L25" i="15"/>
  <c r="R21" i="6" s="1"/>
  <c r="Q21" i="6"/>
  <c r="Q20" i="6"/>
  <c r="L24" i="15"/>
  <c r="R20" i="6" s="1"/>
  <c r="Q11" i="6"/>
  <c r="L16" i="15"/>
  <c r="R11" i="6" s="1"/>
  <c r="R15" i="6" l="1"/>
  <c r="R14" i="6"/>
</calcChain>
</file>

<file path=xl/sharedStrings.xml><?xml version="1.0" encoding="utf-8"?>
<sst xmlns="http://schemas.openxmlformats.org/spreadsheetml/2006/main" count="568" uniqueCount="221">
  <si>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</si>
  <si>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</si>
  <si>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</si>
  <si>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</si>
  <si>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</si>
  <si>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</si>
  <si>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</si>
  <si>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</si>
  <si>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Entorno socio ambiental: </t>
    </r>
    <r>
      <rPr>
        <i/>
        <sz val="12"/>
        <rFont val="Garamond"/>
        <family val="1"/>
      </rPr>
      <t>Si aplican</t>
    </r>
  </si>
  <si>
    <r>
      <t xml:space="preserve">Condiciones políticas: </t>
    </r>
    <r>
      <rPr>
        <i/>
        <sz val="12"/>
        <rFont val="Garamond"/>
        <family val="1"/>
      </rPr>
      <t>Si aplican</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</si>
  <si>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</si>
  <si>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</si>
  <si>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</si>
  <si>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</si>
  <si>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</si>
  <si>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</si>
  <si>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</si>
  <si>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</si>
  <si>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</si>
  <si>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</si>
  <si>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</si>
  <si>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</si>
  <si>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</si>
  <si>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</si>
  <si>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</si>
  <si>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</si>
  <si>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Especifico</t>
  </si>
  <si>
    <t xml:space="preserve">Inadecuada  descripción del bien o servicio requerido </t>
  </si>
  <si>
    <t>Inadecuada elaboración de estudios y diseños</t>
  </si>
  <si>
    <t>Requisitos habilitantes que impidan la selección objetiva</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</si>
  <si>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</si>
  <si>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</si>
  <si>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</si>
  <si>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</si>
  <si>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</si>
  <si>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</si>
  <si>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</si>
  <si>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</si>
  <si>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</si>
  <si>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</si>
  <si>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</si>
  <si>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</si>
  <si>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</si>
  <si>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</si>
  <si>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Externo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</si>
  <si>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</si>
  <si>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</si>
  <si>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</si>
  <si>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</si>
  <si>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</si>
  <si>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</si>
  <si>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</si>
  <si>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</si>
  <si>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</si>
  <si>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</si>
  <si>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</si>
  <si>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</si>
  <si>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</si>
  <si>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</si>
  <si>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</si>
  <si>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</si>
  <si>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</si>
  <si>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</si>
  <si>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</si>
  <si>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</si>
  <si>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</si>
  <si>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</si>
  <si>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Calidad  de  las  obras</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</si>
  <si>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</si>
  <si>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</si>
  <si>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</si>
  <si>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</si>
  <si>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</si>
  <si>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</si>
  <si>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</si>
  <si>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</si>
  <si>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</si>
  <si>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</si>
  <si>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</si>
  <si>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</si>
  <si>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</si>
  <si>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</si>
  <si>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</si>
  <si>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</si>
  <si>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</si>
  <si>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</si>
  <si>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</si>
  <si>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</si>
  <si>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</si>
  <si>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Que no se logre realizar el proceso de contratación.</t>
  </si>
  <si>
    <t>Se genera una diferencia en el valor del contrato, ya sea a favor o en contra de la entidad</t>
  </si>
  <si>
    <t>Que el proceso no satisfaga la necesidad de la entidad</t>
  </si>
  <si>
    <t>Que estudio de sector no sea acorde con la necesidad de la Entidad</t>
  </si>
  <si>
    <t>Retardos en el proceso de contratación</t>
  </si>
  <si>
    <t>Se genera una indisponibilidad en la prestación del servicio</t>
  </si>
  <si>
    <t xml:space="preserve">
Incumpliendo PAC
</t>
  </si>
  <si>
    <t>Probabilidad</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</si>
  <si>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</si>
  <si>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</si>
  <si>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</si>
  <si>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</si>
  <si>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</si>
  <si>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</si>
  <si>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</si>
  <si>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</si>
  <si>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</si>
  <si>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</si>
  <si>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</si>
  <si>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</si>
  <si>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</si>
  <si>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</si>
  <si>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</si>
  <si>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</si>
  <si>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</si>
  <si>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</si>
  <si>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</si>
  <si>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</si>
  <si>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</si>
  <si>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</si>
  <si>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</si>
  <si>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</si>
  <si>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</si>
  <si>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</si>
  <si>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</si>
  <si>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</si>
  <si>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</si>
  <si>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</si>
  <si>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</si>
  <si>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</si>
  <si>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</si>
  <si>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</si>
  <si>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</si>
  <si>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</si>
  <si>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</si>
  <si>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</si>
  <si>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</si>
  <si>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</si>
  <si>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</si>
  <si>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</si>
  <si>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SI</t>
  </si>
  <si>
    <t>Desde la estructuración del proceso</t>
  </si>
  <si>
    <t>Diario</t>
  </si>
  <si>
    <t>Personal idóneo y conocimientos y experiencia en los procesos de contratación</t>
  </si>
  <si>
    <t>NO</t>
  </si>
  <si>
    <t>Realizar un seguimiento de cronograma de planeación y contratación</t>
  </si>
  <si>
    <t>Entidad y el contratista</t>
  </si>
  <si>
    <t>Contratista</t>
  </si>
  <si>
    <t>Establecer condiciones en el contrato que no peritan la variación en los precios y que se mantengan hasta la terminación inicial del contrato.</t>
  </si>
  <si>
    <t>Desde el inicio del contrato</t>
  </si>
  <si>
    <t>Hasta la terminación del contrato</t>
  </si>
  <si>
    <t>Mensual</t>
  </si>
  <si>
    <t>Seguimiento y supervisión del contrato</t>
  </si>
  <si>
    <t>Programación PAC adecuada y generación de facturas mensuales.</t>
  </si>
  <si>
    <t>Supervisor y/o Contratista</t>
  </si>
  <si>
    <t>Semanal</t>
  </si>
  <si>
    <t>Activar plan de continuidad del negocio que garantice la prestación de los servicios contratados</t>
  </si>
  <si>
    <t>Impacto del Riesgo</t>
  </si>
  <si>
    <t>Esta matriz es un documento anexo del Estudio Previo</t>
  </si>
  <si>
    <t>No</t>
  </si>
  <si>
    <t>Etapa</t>
  </si>
  <si>
    <t>Clase</t>
  </si>
  <si>
    <t>Fuente</t>
  </si>
  <si>
    <t>Calificación total</t>
  </si>
  <si>
    <t>¿A quien se le asigna?</t>
  </si>
  <si>
    <t>%</t>
  </si>
  <si>
    <t>¿Cómo se realiza el monitoreo</t>
  </si>
  <si>
    <t>CONTRATISTA</t>
  </si>
  <si>
    <t>Diferencia en el valor del contrato vs lo que realmente cuesta</t>
  </si>
  <si>
    <t>Realizar revisión jurídica previa por parte de la Oficina Asesora Jurídica. Capacitación en modalidades contractuales. Checklist normativo obligatorio.</t>
  </si>
  <si>
    <t>Validación cruzada de precios históricos, cotizaciones de mercado actualizadas y uso de herramientas de análisis sectorial.</t>
  </si>
  <si>
    <t>Revisión jurídica previa obligatoria. Estandarización de modelos de actos.</t>
  </si>
  <si>
    <t>Factores ambientales. Para el presente proceso se deberán considerar los impactos ambientales asociados al suministro, empaque, transporte, entrega, uso y disposición final de los elementos de dotación, protección personal, señalización, insumos de primeros auxilios, kits de control de derrames y demás bienes requeridos para el fortalecimiento del SG-SST. En consecuencia, se promoverá, cuando aplique, el uso de empaques racionalizados o reciclables, productos durables, reducción de residuos, adecuada disposición de elementos vencidos o deteriorados, optimización de rutas de entrega y cumplimiento de criterios de compras sostenibles, sin afectar las condiciones técnicas, de seguridad, calidad y funcionalidad exigidas por la Alcaldía Local de Chapinero.</t>
  </si>
  <si>
    <t>Normativa aplicable al objeto del Proceso de Contratación.
Para el presente proceso resultan aplicables las normas de contratación estatal, especialmente la Ley 80 de 1993, la Ley 1150 de 2007, el Decreto 1082 de 2015 y las disposiciones que regulan la mínima cuantía, así como la normativa relacionada con Seguridad y Salud en el Trabajo, entre ellas el Decreto 1072 de 2015, la Resolución 0312 de 2019 y la Resolución 2400 de 1979. Adicionalmente, deberán observarse las normas técnicas y reglamentarias aplicables a dotación, elementos de protección personal, señalización, atención de emergencias, primeros auxilios, kits de control de derrames, DEA y demás bienes o servicios conexos requeridos, conforme a la ficha técnica, anexo técnico y documentos del proceso.</t>
  </si>
  <si>
    <t>Sector del objeto del Proceso de Contratación y su mercado: El presente proceso se ubica en el mercado de suministro, comercialización y servicios conexos de dotación institucional, elementos de protección personal, seguridad industrial, señalización, atención de emergencias e insumos para el fortalecimiento del SG-SST, integrado por proveedores del sector comercio, servicios e industria con capacidad para atender las necesidades técnicas, logísticas y operativas de la Alcaldía Local de Chapinero.</t>
  </si>
  <si>
    <t>Experiencia propia y de otras Entidades Estatales en Procesos de Contratación del mismo tipo. De la revisión de antecedentes en SECOP II y Colombia Compra Eficiente, se identifican procesos similares adelantados por el Fondo de Desarrollo Local de Chapinero y otras entidades estatales, relacionados con la adquisición de dotación, elementos de protección personal, seguridad industrial, atención de emergencias, señalización, DEA e insumos para el fortalecimiento del SG-SST, lo cual permite evidenciar demanda recurrente, oferta disponible y referentes técnicos y económicos para estructurar el presente proceso.</t>
  </si>
  <si>
    <t>FDLCH</t>
  </si>
  <si>
    <t>CONTRATISTA Y FDLCH</t>
  </si>
  <si>
    <t xml:space="preserve">Demora en la entrega de suministros </t>
  </si>
  <si>
    <t>Puede impedir el recibo a satisfacción y generar reposiciones, retrasos o incumplimientos.</t>
  </si>
  <si>
    <t>Puede afectar el cronograma y la disponibilidad oportuna de los elementos requeridos.</t>
  </si>
  <si>
    <t>Verificar fichas técnicas, muestras cuando aplique y realizar revisión al momento de la entrega antes del recibo a satisfacción. Exigir cambio o reposición sin costo cuando los bienes no cumplan.</t>
  </si>
  <si>
    <t>Establecer cronograma de entrega, hacer seguimiento por parte de la supervisión y requerir oportunamente al contratista en caso de retrasos o incumplimientos.</t>
  </si>
  <si>
    <t xml:space="preserve">Mala Calidad de los bienes suministrados </t>
  </si>
  <si>
    <t>Casi cierto (ocurre en la mayoría de circunstancias)</t>
  </si>
  <si>
    <t>Categoría del Riesgo</t>
  </si>
  <si>
    <t>Que se no entreguen los bienes o servicios requeridos por la Entidad</t>
  </si>
  <si>
    <t xml:space="preserve">Falta de profundidad en el estudio de sector no identificándose claramente aspectos de oferta y demanda </t>
  </si>
  <si>
    <t>Indisponibilidad del servicio o bien a contratar</t>
  </si>
  <si>
    <t>Retardo en el inicio del contrato</t>
  </si>
  <si>
    <t xml:space="preserve">Se genera una diferencia mayor en el valor del contrato </t>
  </si>
  <si>
    <t>Nuevos desarrollos tecnológicos o estándares que influyen en la ejecución del contrato</t>
  </si>
  <si>
    <t>Tecnológicos</t>
  </si>
  <si>
    <t>Obsolescencia tecnológica</t>
  </si>
  <si>
    <t>Económicos</t>
  </si>
  <si>
    <t>Confabulación de los proponentes (Colusión)</t>
  </si>
  <si>
    <t>Líder Oficina Contratación</t>
  </si>
  <si>
    <t>Hasta el inicio de ejecución del contrato</t>
  </si>
  <si>
    <t>Área técnica, financiera y jurídica a cargo del proceso</t>
  </si>
  <si>
    <t xml:space="preserve">Personal idóneo en la formulación técnica y financiera del proceso. </t>
  </si>
  <si>
    <t>Cumplir con los valores de la Oferta Económica</t>
  </si>
  <si>
    <t xml:space="preserve">Categoría </t>
  </si>
  <si>
    <t>Mediante revisión jurídica de los documentos del proceso y verificación del checklist normativo antes de su publicación.</t>
  </si>
  <si>
    <t>Mediante revisión del estudio de mercado, cotizaciones, antecedentes contractuales y soportes de análisis de precios.</t>
  </si>
  <si>
    <t>Mediante verificación de la participación del equipo técnico, financiero y jurídico en la estructuración del proceso.</t>
  </si>
  <si>
    <t>Mediante revisión interna de los componentes técnicos, financieros y presupuestales antes de la aprobación de los documentos.</t>
  </si>
  <si>
    <t>Mediante revisión de los actos y documentos contractuales frente a los formatos institucionales vigentes.</t>
  </si>
  <si>
    <t>Mediante control periódico del cronograma del proceso y verificación del cumplimiento de las fechas previstas.</t>
  </si>
  <si>
    <t>Mediante seguimiento a la oferta económica, precios unitarios aceptados y condiciones pactadas durante la ejecución contractual.</t>
  </si>
  <si>
    <t>Mediante revisión permanente de las actividades ejecutadas, soportes presentados y cumplimiento de las obligaciones contractuales.</t>
  </si>
  <si>
    <t>Mediante verificación de la disponibilidad de PAC, radicación oportuna de factura y cumplimiento de soportes para pago.</t>
  </si>
  <si>
    <t>Mediante revisión de facturas, remisiones y actas frente a los precios unitarios ofertados y aceptados.</t>
  </si>
  <si>
    <t>Mediante seguimiento a las medidas adoptadas por el contratista para garantizar la entrega oportuna de los bienes y servicios.</t>
  </si>
  <si>
    <t>Mediante revisión de fichas técnicas, muestras cuando aplique, inspección física de los bienes y recibo a satisfacción.</t>
  </si>
  <si>
    <t>Mediante seguimiento al cronograma de entregas, verificación de avances y requerimientos oportunos en caso de retrasos.</t>
  </si>
  <si>
    <t>Mediante seguimiento a la ejecución contractual, verificando que los valores facturados correspondan a los precios unitarios ofertados y aceptados, sin reconocer variaciones no autorizadas.</t>
  </si>
  <si>
    <t>Mediante seguimiento a la continuidad del suministro, disponibilidad de bienes y cumplimiento de las entregas, sin que las variaciones cambiarias afecten los precios pactados.</t>
  </si>
  <si>
    <t>Mediante revisión de fichas técnicas, muestras cuando aplique, inspección física de los bienes entregados y verificación del recibo a satisfacción por parte de la supervisión.</t>
  </si>
  <si>
    <t>Mediante control del cronograma de entregas, verificación de los requerimientos efectuados por la Entidad y requerimientos oportunos al contratista en caso de retrasos.</t>
  </si>
  <si>
    <r>
      <t xml:space="preserve">Condiciones geográficas y de acceso del lugar en el cual se debe cumplir el objeto del Proceso de Contratación: </t>
    </r>
    <r>
      <rPr>
        <sz val="12"/>
        <rFont val="Garamond"/>
        <family val="1"/>
      </rPr>
      <t>El suministro o servicio se prestará principalmente en las Sedes de la Entidad, o en el lugar indicado en los estudios previos del proceso.</t>
    </r>
  </si>
  <si>
    <t>Objeto Contractual: “ADQUIRIR LOS ELEMENTOS Y/O INSUMOS NECESARIOS PARA EL FORTALECIMIENTO DEL SISTEMA DE GESTIÓN DE SEGURIDAD Y SALUD EN EL TRABAJO —SG-SST— DE LA ALCALDÍA LOCAL DE CHAPINERO, PARA LA VIGENCIA 2026.”.</t>
  </si>
  <si>
    <t>Objeto del Proceso de Contratación: “ADQUIRIR LOS ELEMENTOS Y/O INSUMOS NECESARIOS PARA EL FORTALECIMIENTO DEL SISTEMA DE GESTIÓN DE SEGURIDAD Y SALUD EN EL TRABAJO —SG-SST— DE LA ALCALDÍA LOCAL DE CHAPINERO,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</si>
</sst>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37">
    <xf numFmtId="0" fontId="0" fillId="0" borderId="0" xfId="0"/>
    <xf numFmtId="0" fontId="2" fillId="2" borderId="0" xfId="0" applyFont="1" applyFill="1" applyAlignment="1">
      <alignment vertical="top" wrapText="1" readingOrder="1"/>
    </xf>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14" fontId="25" fillId="0" borderId="3" xfId="0" applyNumberFormat="1" applyFont="1" applyBorder="1" applyAlignment="1">
      <alignment horizontal="center" vertical="center" wrapText="1"/>
    </xf>
    <xf numFmtId="0" fontId="18" fillId="0" borderId="28" xfId="0" applyFont="1" applyBorder="1" applyAlignment="1">
      <alignment horizontal="center" vertical="center" wrapText="1"/>
    </xf>
    <xf numFmtId="0" fontId="25" fillId="0" borderId="28" xfId="0" applyFont="1" applyBorder="1" applyAlignment="1">
      <alignment horizontal="center" vertical="center" wrapText="1"/>
    </xf>
    <xf numFmtId="14" fontId="25" fillId="0" borderId="28" xfId="0" applyNumberFormat="1" applyFont="1" applyBorder="1" applyAlignment="1">
      <alignment horizontal="center" vertical="center" wrapText="1"/>
    </xf>
    <xf numFmtId="0" fontId="0" fillId="0" borderId="8" xfId="0" applyBorder="1"/>
    <xf numFmtId="0" fontId="0" fillId="0" borderId="10" xfId="0" applyBorder="1"/>
    <xf numFmtId="0" fontId="18" fillId="0" borderId="45" xfId="0" applyFont="1" applyBorder="1" applyAlignment="1">
      <alignment horizontal="center" vertical="center" wrapText="1"/>
    </xf>
    <xf numFmtId="0" fontId="10" fillId="0" borderId="4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9" xfId="0" applyFont="1" applyBorder="1" applyAlignment="1">
      <alignment horizontal="center" vertical="center" wrapText="1"/>
    </xf>
    <xf numFmtId="0" fontId="25" fillId="0" borderId="9" xfId="0" applyFont="1" applyBorder="1" applyAlignment="1">
      <alignment horizontal="center" vertical="center" wrapText="1"/>
    </xf>
    <xf numFmtId="0" fontId="10" fillId="0" borderId="38" xfId="0" applyFont="1" applyBorder="1" applyAlignment="1">
      <alignment horizontal="center" vertical="center" wrapText="1"/>
    </xf>
    <xf numFmtId="9" fontId="7" fillId="0" borderId="34" xfId="0" applyNumberFormat="1" applyFont="1" applyBorder="1" applyAlignment="1">
      <alignment horizontal="center" vertical="center" textRotation="90" wrapText="1"/>
    </xf>
    <xf numFmtId="9" fontId="7" fillId="0" borderId="3" xfId="0" applyNumberFormat="1" applyFont="1" applyBorder="1" applyAlignment="1">
      <alignment horizontal="center" vertical="center" textRotation="90" wrapText="1"/>
    </xf>
    <xf numFmtId="0" fontId="0" fillId="0" borderId="0" xfId="0" applyAlignment="1">
      <alignmen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44" xfId="0" applyFont="1" applyBorder="1" applyAlignment="1">
      <alignment horizontal="left" vertical="center" wrapText="1"/>
    </xf>
    <xf numFmtId="0" fontId="17" fillId="0" borderId="26"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17" fillId="0" borderId="68" xfId="0" applyFont="1" applyBorder="1" applyAlignment="1">
      <alignment horizontal="left" vertical="center" wrapText="1"/>
    </xf>
    <xf numFmtId="0" fontId="17" fillId="0" borderId="66" xfId="0" applyFont="1" applyBorder="1" applyAlignment="1">
      <alignment horizontal="left" vertical="center" wrapText="1"/>
    </xf>
    <xf numFmtId="0" fontId="17" fillId="0" borderId="69" xfId="0" applyFont="1" applyBorder="1" applyAlignment="1">
      <alignment horizontal="left"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5" fillId="0" borderId="3" xfId="0" applyFont="1" applyBorder="1" applyAlignment="1">
      <alignment horizontal="center"/>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5"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21" fillId="9" borderId="26"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4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9" borderId="44"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21" fillId="6" borderId="44" xfId="0" applyFont="1" applyFill="1" applyBorder="1" applyAlignment="1">
      <alignment horizontal="center"/>
    </xf>
    <xf numFmtId="0" fontId="16" fillId="2" borderId="51" xfId="0" applyFont="1" applyFill="1" applyBorder="1" applyAlignment="1">
      <alignment horizont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21" fillId="0" borderId="9" xfId="0" applyFont="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2" xfId="0" applyFont="1" applyBorder="1" applyAlignment="1">
      <alignment vertical="center" wrapText="1"/>
    </xf>
    <xf numFmtId="0" fontId="27" fillId="0" borderId="1" xfId="0" applyFont="1" applyBorder="1"/>
    <xf numFmtId="0" fontId="27" fillId="0" borderId="0" xfId="0" applyFont="1"/>
    <xf numFmtId="0" fontId="27" fillId="0" borderId="2" xfId="0" applyFont="1" applyBorder="1"/>
    <xf numFmtId="0" fontId="17" fillId="0" borderId="28" xfId="0" applyFont="1" applyBorder="1" applyAlignment="1">
      <alignment horizontal="center" vertical="center" wrapText="1"/>
    </xf>
    <xf numFmtId="0" fontId="21" fillId="5" borderId="3"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5" borderId="28" xfId="0" applyFont="1" applyFill="1" applyBorder="1" applyAlignment="1">
      <alignment horizontal="center" vertical="center" wrapText="1"/>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zoomScale="85" zoomScaleNormal="85" zoomScalePageLayoutView="40" workbookViewId="0">
      <selection activeCell="H5" sqref="H5"/>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80"/>
      <c r="C2" s="187" t="s">
        <v>0</v>
      </c>
      <c r="D2" s="188"/>
      <c r="E2" s="189"/>
      <c r="F2" s="218" t="s">
        <v>1</v>
      </c>
    </row>
    <row r="3" spans="2:6" ht="42.75" customHeight="1" x14ac:dyDescent="0.25">
      <c r="B3" s="180"/>
      <c r="C3" s="190"/>
      <c r="D3" s="191"/>
      <c r="E3" s="192"/>
      <c r="F3" s="219"/>
    </row>
    <row r="4" spans="2:6" ht="41.25" customHeight="1" x14ac:dyDescent="0.25">
      <c r="B4" s="180"/>
      <c r="C4" s="193"/>
      <c r="D4" s="194"/>
      <c r="E4" s="195"/>
      <c r="F4" s="216"/>
    </row>
    <row r="5" spans="2:6" ht="37.5" customHeight="1" thickBot="1" x14ac:dyDescent="0.3">
      <c r="B5" s="11"/>
      <c r="C5" s="12"/>
      <c r="D5" s="12"/>
      <c r="E5" s="12"/>
      <c r="F5" s="12"/>
    </row>
    <row r="6" spans="2:6" ht="21" customHeight="1" thickBot="1" x14ac:dyDescent="0.35">
      <c r="B6" s="209" t="s">
        <v>2</v>
      </c>
      <c r="C6" s="210"/>
      <c r="D6" s="210"/>
      <c r="E6" s="210"/>
      <c r="F6" s="211"/>
    </row>
    <row r="7" spans="2:6" ht="78.75" customHeight="1" x14ac:dyDescent="0.25">
      <c r="B7" s="215" t="s">
        <v>3</v>
      </c>
      <c r="C7" s="216"/>
      <c r="D7" s="216"/>
      <c r="E7" s="216"/>
      <c r="F7" s="217"/>
    </row>
    <row r="8" spans="2:6" ht="34.799999999999997" customHeight="1" x14ac:dyDescent="0.25">
      <c r="B8" s="212" t="s">
        <v>220</v>
      </c>
      <c r="C8" s="213"/>
      <c r="D8" s="213"/>
      <c r="E8" s="213"/>
      <c r="F8" s="214"/>
    </row>
    <row r="9" spans="2:6" ht="34.5" customHeight="1" x14ac:dyDescent="0.25">
      <c r="B9" s="203" t="s">
        <v>4</v>
      </c>
      <c r="C9" s="204"/>
      <c r="D9" s="204"/>
      <c r="E9" s="204"/>
      <c r="F9" s="205"/>
    </row>
    <row r="10" spans="2:6" ht="36" customHeight="1" x14ac:dyDescent="0.25">
      <c r="B10" s="203" t="s">
        <v>5</v>
      </c>
      <c r="C10" s="204"/>
      <c r="D10" s="204"/>
      <c r="E10" s="204"/>
      <c r="F10" s="205"/>
    </row>
    <row r="11" spans="2:6" ht="72" customHeight="1" x14ac:dyDescent="0.25">
      <c r="B11" s="203" t="s">
        <v>6</v>
      </c>
      <c r="C11" s="204"/>
      <c r="D11" s="204"/>
      <c r="E11" s="204"/>
      <c r="F11" s="205"/>
    </row>
    <row r="12" spans="2:6" ht="34.5" customHeight="1" x14ac:dyDescent="0.25">
      <c r="B12" s="203" t="s">
        <v>7</v>
      </c>
      <c r="C12" s="204"/>
      <c r="D12" s="204"/>
      <c r="E12" s="204"/>
      <c r="F12" s="205"/>
    </row>
    <row r="13" spans="2:6" ht="44.25" customHeight="1" x14ac:dyDescent="0.25">
      <c r="B13" s="203" t="s">
        <v>218</v>
      </c>
      <c r="C13" s="204"/>
      <c r="D13" s="204"/>
      <c r="E13" s="204"/>
      <c r="F13" s="205"/>
    </row>
    <row r="14" spans="2:6" ht="26.25" customHeight="1" x14ac:dyDescent="0.25">
      <c r="B14" s="203" t="s">
        <v>8</v>
      </c>
      <c r="C14" s="204"/>
      <c r="D14" s="204"/>
      <c r="E14" s="204"/>
      <c r="F14" s="205"/>
    </row>
    <row r="15" spans="2:6" ht="22.5" customHeight="1" x14ac:dyDescent="0.25">
      <c r="B15" s="203" t="s">
        <v>9</v>
      </c>
      <c r="C15" s="204"/>
      <c r="D15" s="204"/>
      <c r="E15" s="204"/>
      <c r="F15" s="205"/>
    </row>
    <row r="16" spans="2:6" ht="87.6" customHeight="1" x14ac:dyDescent="0.25">
      <c r="B16" s="203" t="s">
        <v>171</v>
      </c>
      <c r="C16" s="204"/>
      <c r="D16" s="204"/>
      <c r="E16" s="204"/>
      <c r="F16" s="205"/>
    </row>
    <row r="17" spans="2:6" ht="58.8" customHeight="1" x14ac:dyDescent="0.25">
      <c r="B17" s="203" t="s">
        <v>173</v>
      </c>
      <c r="C17" s="204"/>
      <c r="D17" s="204"/>
      <c r="E17" s="204"/>
      <c r="F17" s="205"/>
    </row>
    <row r="18" spans="2:6" ht="92.4" customHeight="1" x14ac:dyDescent="0.25">
      <c r="B18" s="203" t="s">
        <v>172</v>
      </c>
      <c r="C18" s="204"/>
      <c r="D18" s="204"/>
      <c r="E18" s="204"/>
      <c r="F18" s="205"/>
    </row>
    <row r="19" spans="2:6" ht="58.2" customHeight="1" thickBot="1" x14ac:dyDescent="0.3">
      <c r="B19" s="206" t="s">
        <v>174</v>
      </c>
      <c r="C19" s="207"/>
      <c r="D19" s="207"/>
      <c r="E19" s="207"/>
      <c r="F19" s="208"/>
    </row>
    <row r="20" spans="2:6" ht="14.25" customHeight="1" x14ac:dyDescent="0.25">
      <c r="B20" s="5"/>
    </row>
    <row r="21" spans="2:6" x14ac:dyDescent="0.25">
      <c r="B21" s="6"/>
    </row>
    <row r="22" spans="2:6" ht="17.25" customHeight="1" x14ac:dyDescent="0.25">
      <c r="B22" s="202"/>
      <c r="C22" s="202"/>
      <c r="D22" s="202"/>
      <c r="E22" s="202"/>
      <c r="F22" s="202"/>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2" zoomScale="80" zoomScaleNormal="80" zoomScalePageLayoutView="85" workbookViewId="0">
      <selection activeCell="B7" sqref="B7:F14"/>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80"/>
      <c r="C2" s="187" t="s">
        <v>10</v>
      </c>
      <c r="D2" s="188"/>
      <c r="E2" s="189"/>
      <c r="F2" s="218" t="s">
        <v>1</v>
      </c>
    </row>
    <row r="3" spans="2:6" ht="51" customHeight="1" x14ac:dyDescent="0.25">
      <c r="B3" s="180"/>
      <c r="C3" s="190"/>
      <c r="D3" s="191"/>
      <c r="E3" s="192"/>
      <c r="F3" s="219"/>
    </row>
    <row r="4" spans="2:6" ht="54" customHeight="1" x14ac:dyDescent="0.25">
      <c r="B4" s="180"/>
      <c r="C4" s="193"/>
      <c r="D4" s="194"/>
      <c r="E4" s="195"/>
      <c r="F4" s="216"/>
    </row>
    <row r="5" spans="2:6" ht="24.75" customHeight="1" thickBot="1" x14ac:dyDescent="0.3">
      <c r="B5" s="11"/>
      <c r="C5" s="12"/>
      <c r="D5" s="12"/>
      <c r="E5" s="12"/>
      <c r="F5" s="12"/>
    </row>
    <row r="6" spans="2:6" ht="18" customHeight="1" thickBot="1" x14ac:dyDescent="0.3">
      <c r="B6" s="233" t="s">
        <v>11</v>
      </c>
      <c r="C6" s="234"/>
      <c r="D6" s="234"/>
      <c r="E6" s="234"/>
      <c r="F6" s="235"/>
    </row>
    <row r="7" spans="2:6" ht="42.75" customHeight="1" x14ac:dyDescent="0.25">
      <c r="B7" s="236" t="s">
        <v>12</v>
      </c>
      <c r="C7" s="237"/>
      <c r="D7" s="237"/>
      <c r="E7" s="237"/>
      <c r="F7" s="237"/>
    </row>
    <row r="8" spans="2:6" ht="63" customHeight="1" x14ac:dyDescent="0.25">
      <c r="B8" s="238"/>
      <c r="C8" s="239"/>
      <c r="D8" s="239"/>
      <c r="E8" s="239"/>
      <c r="F8" s="239"/>
    </row>
    <row r="9" spans="2:6" ht="37.5" customHeight="1" x14ac:dyDescent="0.25">
      <c r="B9" s="238"/>
      <c r="C9" s="239"/>
      <c r="D9" s="239"/>
      <c r="E9" s="239"/>
      <c r="F9" s="239"/>
    </row>
    <row r="10" spans="2:6" ht="43.5" customHeight="1" x14ac:dyDescent="0.25">
      <c r="B10" s="238"/>
      <c r="C10" s="239"/>
      <c r="D10" s="239"/>
      <c r="E10" s="239"/>
      <c r="F10" s="239"/>
    </row>
    <row r="11" spans="2:6" ht="58.5" customHeight="1" x14ac:dyDescent="0.25">
      <c r="B11" s="238"/>
      <c r="C11" s="239"/>
      <c r="D11" s="239"/>
      <c r="E11" s="239"/>
      <c r="F11" s="239"/>
    </row>
    <row r="12" spans="2:6" ht="46.5" customHeight="1" x14ac:dyDescent="0.25">
      <c r="B12" s="238"/>
      <c r="C12" s="239"/>
      <c r="D12" s="239"/>
      <c r="E12" s="239"/>
      <c r="F12" s="239"/>
    </row>
    <row r="13" spans="2:6" ht="47.25" customHeight="1" x14ac:dyDescent="0.25">
      <c r="B13" s="238"/>
      <c r="C13" s="239"/>
      <c r="D13" s="239"/>
      <c r="E13" s="239"/>
      <c r="F13" s="239"/>
    </row>
    <row r="14" spans="2:6" ht="22.5" customHeight="1" thickBot="1" x14ac:dyDescent="0.3">
      <c r="B14" s="240"/>
      <c r="C14" s="241"/>
      <c r="D14" s="241"/>
      <c r="E14" s="241"/>
      <c r="F14" s="241"/>
    </row>
    <row r="15" spans="2:6" ht="16.5" customHeight="1" thickBot="1" x14ac:dyDescent="0.3">
      <c r="B15" s="226" t="s">
        <v>13</v>
      </c>
      <c r="C15" s="227"/>
      <c r="D15" s="227"/>
      <c r="E15" s="227"/>
      <c r="F15" s="228"/>
    </row>
    <row r="16" spans="2:6" ht="127.5" customHeight="1" x14ac:dyDescent="0.25">
      <c r="B16" s="242" t="s">
        <v>14</v>
      </c>
      <c r="C16" s="243"/>
      <c r="D16" s="243"/>
      <c r="E16" s="243"/>
      <c r="F16" s="244"/>
    </row>
    <row r="17" spans="2:6" ht="19.5" customHeight="1" x14ac:dyDescent="0.25">
      <c r="B17" s="47"/>
      <c r="C17" s="48" t="s">
        <v>15</v>
      </c>
      <c r="D17" s="224" t="s">
        <v>16</v>
      </c>
      <c r="E17" s="224" t="s">
        <v>17</v>
      </c>
      <c r="F17" s="222" t="s">
        <v>18</v>
      </c>
    </row>
    <row r="18" spans="2:6" ht="21" customHeight="1" x14ac:dyDescent="0.25">
      <c r="B18" s="47"/>
      <c r="C18" s="48" t="s">
        <v>19</v>
      </c>
      <c r="D18" s="225"/>
      <c r="E18" s="225"/>
      <c r="F18" s="223"/>
    </row>
    <row r="19" spans="2:6" ht="18.75" customHeight="1" x14ac:dyDescent="0.25">
      <c r="B19" s="49" t="s">
        <v>20</v>
      </c>
      <c r="C19" s="50"/>
      <c r="D19" s="51" t="s">
        <v>21</v>
      </c>
      <c r="E19" s="52" t="s">
        <v>22</v>
      </c>
      <c r="F19" s="53" t="s">
        <v>23</v>
      </c>
    </row>
    <row r="20" spans="2:6" ht="18.75" customHeight="1" x14ac:dyDescent="0.25">
      <c r="B20" s="54" t="s">
        <v>24</v>
      </c>
      <c r="C20" s="55"/>
      <c r="D20" s="56"/>
      <c r="E20" s="57"/>
      <c r="F20" s="58" t="s">
        <v>23</v>
      </c>
    </row>
    <row r="21" spans="2:6" ht="18.75" customHeight="1" x14ac:dyDescent="0.25">
      <c r="B21" s="54" t="s">
        <v>25</v>
      </c>
      <c r="C21" s="55"/>
      <c r="D21" s="56" t="s">
        <v>26</v>
      </c>
      <c r="E21" s="57" t="s">
        <v>22</v>
      </c>
      <c r="F21" s="58" t="s">
        <v>193</v>
      </c>
    </row>
    <row r="22" spans="2:6" ht="18.75" customHeight="1" x14ac:dyDescent="0.25">
      <c r="B22" s="54" t="s">
        <v>27</v>
      </c>
      <c r="C22" s="55"/>
      <c r="D22" s="56" t="s">
        <v>26</v>
      </c>
      <c r="E22" s="57" t="s">
        <v>22</v>
      </c>
      <c r="F22" s="58" t="s">
        <v>23</v>
      </c>
    </row>
    <row r="23" spans="2:6" ht="18.75" customHeight="1" x14ac:dyDescent="0.25">
      <c r="B23" s="54" t="s">
        <v>28</v>
      </c>
      <c r="C23" s="55"/>
      <c r="D23" s="56" t="s">
        <v>26</v>
      </c>
      <c r="E23" s="57" t="s">
        <v>22</v>
      </c>
      <c r="F23" s="58" t="s">
        <v>23</v>
      </c>
    </row>
    <row r="24" spans="2:6" ht="18.75" customHeight="1" x14ac:dyDescent="0.25">
      <c r="B24" s="54" t="s">
        <v>29</v>
      </c>
      <c r="C24" s="55"/>
      <c r="D24" s="56"/>
      <c r="E24" s="57"/>
      <c r="F24" s="58" t="s">
        <v>23</v>
      </c>
    </row>
    <row r="25" spans="2:6" ht="18.75" customHeight="1" x14ac:dyDescent="0.25">
      <c r="B25" s="54" t="s">
        <v>186</v>
      </c>
      <c r="C25" s="55"/>
      <c r="D25" s="56" t="s">
        <v>26</v>
      </c>
      <c r="E25" s="57" t="s">
        <v>22</v>
      </c>
      <c r="F25" s="59" t="s">
        <v>193</v>
      </c>
    </row>
    <row r="26" spans="2:6" ht="18.75" customHeight="1" x14ac:dyDescent="0.25">
      <c r="B26" s="54" t="s">
        <v>30</v>
      </c>
      <c r="C26" s="55"/>
      <c r="D26" s="56"/>
      <c r="E26" s="57"/>
      <c r="F26" s="58" t="s">
        <v>23</v>
      </c>
    </row>
    <row r="27" spans="2:6" ht="18.75" customHeight="1" x14ac:dyDescent="0.25">
      <c r="B27" s="54" t="s">
        <v>31</v>
      </c>
      <c r="C27" s="55"/>
      <c r="D27" s="56"/>
      <c r="E27" s="57"/>
      <c r="F27" s="58" t="s">
        <v>23</v>
      </c>
    </row>
    <row r="28" spans="2:6" ht="18.75" customHeight="1" x14ac:dyDescent="0.25">
      <c r="B28" s="54" t="s">
        <v>32</v>
      </c>
      <c r="C28" s="55"/>
      <c r="D28" s="56"/>
      <c r="E28" s="57"/>
      <c r="F28" s="58" t="s">
        <v>23</v>
      </c>
    </row>
    <row r="29" spans="2:6" ht="18.75" customHeight="1" x14ac:dyDescent="0.25">
      <c r="B29" s="60" t="s">
        <v>33</v>
      </c>
      <c r="C29" s="61"/>
      <c r="D29" s="56"/>
      <c r="E29" s="62"/>
      <c r="F29" s="63" t="s">
        <v>23</v>
      </c>
    </row>
    <row r="30" spans="2:6" ht="24" customHeight="1" x14ac:dyDescent="0.25">
      <c r="B30" s="47"/>
      <c r="C30" s="48" t="s">
        <v>34</v>
      </c>
      <c r="D30" s="64"/>
      <c r="E30" s="64"/>
      <c r="F30" s="65"/>
    </row>
    <row r="31" spans="2:6" ht="19.5" customHeight="1" x14ac:dyDescent="0.25">
      <c r="B31" s="49" t="s">
        <v>35</v>
      </c>
      <c r="C31" s="66"/>
      <c r="D31" s="51"/>
      <c r="E31" s="52"/>
      <c r="F31" s="53" t="s">
        <v>23</v>
      </c>
    </row>
    <row r="32" spans="2:6" ht="19.5" customHeight="1" x14ac:dyDescent="0.25">
      <c r="B32" s="220" t="s">
        <v>36</v>
      </c>
      <c r="C32" s="221"/>
      <c r="D32" s="56" t="s">
        <v>26</v>
      </c>
      <c r="E32" s="57" t="s">
        <v>22</v>
      </c>
      <c r="F32" s="58" t="s">
        <v>23</v>
      </c>
    </row>
    <row r="33" spans="2:6" ht="19.5" customHeight="1" x14ac:dyDescent="0.25">
      <c r="B33" s="220" t="s">
        <v>37</v>
      </c>
      <c r="C33" s="221"/>
      <c r="D33" s="56" t="s">
        <v>26</v>
      </c>
      <c r="E33" s="57" t="s">
        <v>22</v>
      </c>
      <c r="F33" s="58" t="s">
        <v>23</v>
      </c>
    </row>
    <row r="34" spans="2:6" ht="19.5" customHeight="1" x14ac:dyDescent="0.25">
      <c r="B34" s="54" t="s">
        <v>38</v>
      </c>
      <c r="C34" s="67"/>
      <c r="D34" s="56"/>
      <c r="E34" s="57"/>
      <c r="F34" s="58" t="s">
        <v>23</v>
      </c>
    </row>
    <row r="35" spans="2:6" ht="19.5" customHeight="1" x14ac:dyDescent="0.25">
      <c r="B35" s="54" t="s">
        <v>39</v>
      </c>
      <c r="C35" s="67"/>
      <c r="D35" s="56" t="s">
        <v>26</v>
      </c>
      <c r="E35" s="57" t="s">
        <v>22</v>
      </c>
      <c r="F35" s="58" t="s">
        <v>23</v>
      </c>
    </row>
    <row r="36" spans="2:6" ht="19.5" customHeight="1" x14ac:dyDescent="0.25">
      <c r="B36" s="220" t="s">
        <v>194</v>
      </c>
      <c r="C36" s="221"/>
      <c r="D36" s="56"/>
      <c r="E36" s="57"/>
      <c r="F36" s="58" t="s">
        <v>23</v>
      </c>
    </row>
    <row r="37" spans="2:6" ht="19.5" customHeight="1" x14ac:dyDescent="0.25">
      <c r="B37" s="231" t="s">
        <v>40</v>
      </c>
      <c r="C37" s="232"/>
      <c r="D37" s="69"/>
      <c r="E37" s="62"/>
      <c r="F37" s="63" t="s">
        <v>23</v>
      </c>
    </row>
    <row r="38" spans="2:6" ht="23.25" customHeight="1" x14ac:dyDescent="0.25">
      <c r="B38" s="47"/>
      <c r="C38" s="48" t="s">
        <v>41</v>
      </c>
      <c r="D38" s="70"/>
      <c r="E38" s="70"/>
      <c r="F38" s="71"/>
    </row>
    <row r="39" spans="2:6" ht="19.5" customHeight="1" x14ac:dyDescent="0.25">
      <c r="B39" s="229" t="s">
        <v>42</v>
      </c>
      <c r="C39" s="230"/>
      <c r="D39" s="51" t="s">
        <v>26</v>
      </c>
      <c r="E39" s="52" t="s">
        <v>22</v>
      </c>
      <c r="F39" s="53" t="s">
        <v>23</v>
      </c>
    </row>
    <row r="40" spans="2:6" ht="19.5" customHeight="1" x14ac:dyDescent="0.25">
      <c r="B40" s="72" t="s">
        <v>43</v>
      </c>
      <c r="C40" s="67"/>
      <c r="D40" s="56" t="s">
        <v>21</v>
      </c>
      <c r="E40" s="57" t="s">
        <v>44</v>
      </c>
      <c r="F40" s="58" t="s">
        <v>23</v>
      </c>
    </row>
    <row r="41" spans="2:6" ht="19.5" customHeight="1" x14ac:dyDescent="0.25">
      <c r="B41" s="220" t="s">
        <v>45</v>
      </c>
      <c r="C41" s="221"/>
      <c r="D41" s="56" t="s">
        <v>26</v>
      </c>
      <c r="E41" s="57" t="s">
        <v>22</v>
      </c>
      <c r="F41" s="58" t="s">
        <v>23</v>
      </c>
    </row>
    <row r="42" spans="2:6" ht="19.5" customHeight="1" x14ac:dyDescent="0.25">
      <c r="B42" s="54" t="s">
        <v>39</v>
      </c>
      <c r="C42" s="67"/>
      <c r="D42" s="56"/>
      <c r="E42" s="57"/>
      <c r="F42" s="58" t="s">
        <v>23</v>
      </c>
    </row>
    <row r="43" spans="2:6" ht="19.5" customHeight="1" x14ac:dyDescent="0.25">
      <c r="B43" s="60" t="s">
        <v>46</v>
      </c>
      <c r="C43" s="68"/>
      <c r="D43" s="69"/>
      <c r="E43" s="62"/>
      <c r="F43" s="63" t="s">
        <v>23</v>
      </c>
    </row>
    <row r="44" spans="2:6" ht="23.25" customHeight="1" x14ac:dyDescent="0.25">
      <c r="B44" s="47"/>
      <c r="C44" s="48" t="s">
        <v>47</v>
      </c>
      <c r="D44" s="73"/>
      <c r="E44" s="73"/>
      <c r="F44" s="74"/>
    </row>
    <row r="45" spans="2:6" ht="19.5" customHeight="1" x14ac:dyDescent="0.25">
      <c r="B45" s="229" t="s">
        <v>48</v>
      </c>
      <c r="C45" s="230"/>
      <c r="D45" s="56" t="s">
        <v>26</v>
      </c>
      <c r="E45" s="52" t="s">
        <v>44</v>
      </c>
      <c r="F45" s="75" t="s">
        <v>193</v>
      </c>
    </row>
    <row r="46" spans="2:6" ht="19.5" customHeight="1" x14ac:dyDescent="0.25">
      <c r="B46" s="220" t="s">
        <v>49</v>
      </c>
      <c r="C46" s="221"/>
      <c r="D46" s="56"/>
      <c r="E46" s="57"/>
      <c r="F46" s="76" t="s">
        <v>193</v>
      </c>
    </row>
    <row r="47" spans="2:6" ht="19.5" customHeight="1" x14ac:dyDescent="0.25">
      <c r="B47" s="220" t="s">
        <v>50</v>
      </c>
      <c r="C47" s="221"/>
      <c r="D47" s="56" t="s">
        <v>26</v>
      </c>
      <c r="E47" s="57" t="s">
        <v>44</v>
      </c>
      <c r="F47" s="76" t="s">
        <v>193</v>
      </c>
    </row>
    <row r="48" spans="2:6" ht="19.5" customHeight="1" x14ac:dyDescent="0.25">
      <c r="B48" s="220" t="s">
        <v>51</v>
      </c>
      <c r="C48" s="221"/>
      <c r="D48" s="56"/>
      <c r="E48" s="57"/>
      <c r="F48" s="76" t="s">
        <v>52</v>
      </c>
    </row>
    <row r="49" spans="2:6" ht="19.5" customHeight="1" x14ac:dyDescent="0.25">
      <c r="B49" s="220" t="s">
        <v>53</v>
      </c>
      <c r="C49" s="221"/>
      <c r="D49" s="56"/>
      <c r="E49" s="57"/>
      <c r="F49" s="76" t="s">
        <v>193</v>
      </c>
    </row>
    <row r="50" spans="2:6" ht="19.5" customHeight="1" x14ac:dyDescent="0.25">
      <c r="B50" s="54" t="s">
        <v>54</v>
      </c>
      <c r="C50" s="67"/>
      <c r="D50" s="56"/>
      <c r="E50" s="57"/>
      <c r="F50" s="76" t="s">
        <v>193</v>
      </c>
    </row>
    <row r="51" spans="2:6" ht="21" customHeight="1" x14ac:dyDescent="0.25">
      <c r="B51" s="54" t="s">
        <v>55</v>
      </c>
      <c r="C51" s="67"/>
      <c r="D51" s="56" t="s">
        <v>26</v>
      </c>
      <c r="E51" s="57" t="s">
        <v>44</v>
      </c>
      <c r="F51" s="76" t="s">
        <v>193</v>
      </c>
    </row>
    <row r="52" spans="2:6" ht="19.5" customHeight="1" x14ac:dyDescent="0.25">
      <c r="B52" s="220" t="s">
        <v>56</v>
      </c>
      <c r="C52" s="221"/>
      <c r="D52" s="56" t="s">
        <v>26</v>
      </c>
      <c r="E52" s="57" t="s">
        <v>44</v>
      </c>
      <c r="F52" s="76" t="s">
        <v>193</v>
      </c>
    </row>
    <row r="53" spans="2:6" ht="19.5" customHeight="1" x14ac:dyDescent="0.25">
      <c r="B53" s="220" t="s">
        <v>57</v>
      </c>
      <c r="C53" s="221"/>
      <c r="D53" s="56"/>
      <c r="E53" s="57"/>
      <c r="F53" s="76" t="s">
        <v>23</v>
      </c>
    </row>
    <row r="54" spans="2:6" ht="19.5" customHeight="1" x14ac:dyDescent="0.25">
      <c r="B54" s="220" t="s">
        <v>58</v>
      </c>
      <c r="C54" s="221"/>
      <c r="D54" s="56"/>
      <c r="E54" s="57"/>
      <c r="F54" s="76" t="s">
        <v>23</v>
      </c>
    </row>
    <row r="55" spans="2:6" ht="19.5" customHeight="1" x14ac:dyDescent="0.25">
      <c r="B55" s="220" t="s">
        <v>59</v>
      </c>
      <c r="C55" s="221"/>
      <c r="D55" s="56"/>
      <c r="E55" s="57"/>
      <c r="F55" s="76" t="s">
        <v>23</v>
      </c>
    </row>
    <row r="56" spans="2:6" ht="19.5" customHeight="1" x14ac:dyDescent="0.25">
      <c r="B56" s="220" t="s">
        <v>60</v>
      </c>
      <c r="C56" s="221"/>
      <c r="D56" s="56"/>
      <c r="E56" s="57"/>
      <c r="F56" s="76" t="s">
        <v>61</v>
      </c>
    </row>
    <row r="57" spans="2:6" ht="19.5" customHeight="1" x14ac:dyDescent="0.25">
      <c r="B57" s="220" t="s">
        <v>62</v>
      </c>
      <c r="C57" s="221"/>
      <c r="D57" s="56"/>
      <c r="E57" s="57"/>
      <c r="F57" s="76" t="s">
        <v>61</v>
      </c>
    </row>
    <row r="58" spans="2:6" ht="19.5" customHeight="1" x14ac:dyDescent="0.25">
      <c r="B58" s="54" t="s">
        <v>63</v>
      </c>
      <c r="C58" s="67"/>
      <c r="D58" s="56"/>
      <c r="E58" s="57"/>
      <c r="F58" s="76" t="s">
        <v>61</v>
      </c>
    </row>
    <row r="59" spans="2:6" ht="19.5" customHeight="1" x14ac:dyDescent="0.25">
      <c r="B59" s="220" t="s">
        <v>64</v>
      </c>
      <c r="C59" s="221"/>
      <c r="D59" s="56" t="s">
        <v>26</v>
      </c>
      <c r="E59" s="57" t="s">
        <v>44</v>
      </c>
      <c r="F59" s="76" t="s">
        <v>65</v>
      </c>
    </row>
    <row r="60" spans="2:6" ht="19.5" customHeight="1" x14ac:dyDescent="0.25">
      <c r="B60" s="220" t="s">
        <v>66</v>
      </c>
      <c r="C60" s="221"/>
      <c r="D60" s="56"/>
      <c r="E60" s="57"/>
      <c r="F60" s="58" t="s">
        <v>23</v>
      </c>
    </row>
    <row r="61" spans="2:6" ht="19.5" customHeight="1" x14ac:dyDescent="0.25">
      <c r="B61" s="220" t="s">
        <v>182</v>
      </c>
      <c r="C61" s="221"/>
      <c r="D61" s="56" t="s">
        <v>26</v>
      </c>
      <c r="E61" s="57" t="s">
        <v>44</v>
      </c>
      <c r="F61" s="58" t="s">
        <v>23</v>
      </c>
    </row>
    <row r="62" spans="2:6" ht="19.5" customHeight="1" x14ac:dyDescent="0.25">
      <c r="B62" s="220" t="s">
        <v>177</v>
      </c>
      <c r="C62" s="221"/>
      <c r="D62" s="56" t="s">
        <v>26</v>
      </c>
      <c r="E62" s="57" t="s">
        <v>44</v>
      </c>
      <c r="F62" s="58" t="s">
        <v>23</v>
      </c>
    </row>
    <row r="63" spans="2:6" ht="19.5" customHeight="1" x14ac:dyDescent="0.25">
      <c r="B63" s="220" t="s">
        <v>67</v>
      </c>
      <c r="C63" s="221"/>
      <c r="D63" s="56"/>
      <c r="E63" s="57"/>
      <c r="F63" s="58" t="s">
        <v>23</v>
      </c>
    </row>
    <row r="64" spans="2:6" ht="19.5" customHeight="1" x14ac:dyDescent="0.25">
      <c r="B64" s="54" t="s">
        <v>190</v>
      </c>
      <c r="C64" s="67"/>
      <c r="D64" s="56"/>
      <c r="E64" s="57"/>
      <c r="F64" s="58" t="s">
        <v>191</v>
      </c>
    </row>
    <row r="65" spans="2:6" ht="19.5" customHeight="1" x14ac:dyDescent="0.25">
      <c r="B65" s="220" t="s">
        <v>192</v>
      </c>
      <c r="C65" s="221"/>
      <c r="D65" s="56"/>
      <c r="E65" s="57"/>
      <c r="F65" s="58" t="s">
        <v>191</v>
      </c>
    </row>
    <row r="66" spans="2:6" ht="19.5" customHeight="1" x14ac:dyDescent="0.25">
      <c r="B66" s="54" t="s">
        <v>68</v>
      </c>
      <c r="C66" s="55"/>
      <c r="D66" s="56"/>
      <c r="E66" s="57"/>
      <c r="F66" s="76" t="s">
        <v>69</v>
      </c>
    </row>
    <row r="67" spans="2:6" ht="19.5" customHeight="1" x14ac:dyDescent="0.25">
      <c r="B67" s="54" t="s">
        <v>70</v>
      </c>
      <c r="C67" s="67"/>
      <c r="D67" s="56"/>
      <c r="E67" s="57"/>
      <c r="F67" s="76" t="s">
        <v>69</v>
      </c>
    </row>
    <row r="68" spans="2:6" ht="19.5" customHeight="1" thickBot="1" x14ac:dyDescent="0.3">
      <c r="B68" s="77" t="s">
        <v>71</v>
      </c>
      <c r="C68" s="78"/>
      <c r="D68" s="79"/>
      <c r="E68" s="80"/>
      <c r="F68" s="81" t="s">
        <v>72</v>
      </c>
    </row>
    <row r="73" spans="2:6" hidden="1" x14ac:dyDescent="0.25">
      <c r="B73" s="5" t="s">
        <v>21</v>
      </c>
    </row>
    <row r="74" spans="2:6" hidden="1" x14ac:dyDescent="0.25">
      <c r="B74" s="6" t="s">
        <v>73</v>
      </c>
    </row>
    <row r="75" spans="2:6" hidden="1" x14ac:dyDescent="0.25">
      <c r="B75" s="6" t="s">
        <v>26</v>
      </c>
    </row>
    <row r="76" spans="2:6" hidden="1" x14ac:dyDescent="0.25"/>
    <row r="77" spans="2:6" hidden="1" x14ac:dyDescent="0.25">
      <c r="B77" t="s">
        <v>22</v>
      </c>
    </row>
    <row r="78" spans="2:6" hidden="1" x14ac:dyDescent="0.25">
      <c r="B78" t="s">
        <v>44</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6"/>
  <sheetViews>
    <sheetView showGridLines="0" topLeftCell="A2" zoomScale="90" zoomScaleNormal="90" zoomScalePageLayoutView="70" workbookViewId="0">
      <selection activeCell="B10" sqref="B10"/>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9" customWidth="1"/>
    <col min="9" max="9" width="14.6640625" customWidth="1"/>
    <col min="10" max="10" width="11.88671875" customWidth="1"/>
    <col min="11" max="11" width="14" customWidth="1"/>
    <col min="12" max="12" width="15.33203125" style="3" customWidth="1"/>
    <col min="13" max="13" width="4.88671875" customWidth="1"/>
  </cols>
  <sheetData>
    <row r="1" spans="2:17" ht="13.2" x14ac:dyDescent="0.25">
      <c r="H1"/>
      <c r="L1"/>
    </row>
    <row r="2" spans="2:17" ht="48.75" customHeight="1" x14ac:dyDescent="0.25">
      <c r="B2" s="180"/>
      <c r="C2" s="187" t="s">
        <v>10</v>
      </c>
      <c r="D2" s="188"/>
      <c r="E2" s="188"/>
      <c r="F2" s="188"/>
      <c r="G2" s="188"/>
      <c r="H2" s="188"/>
      <c r="I2" s="188"/>
      <c r="J2" s="189"/>
      <c r="K2" s="196" t="s">
        <v>1</v>
      </c>
      <c r="L2" s="197"/>
    </row>
    <row r="3" spans="2:17" ht="42" customHeight="1" x14ac:dyDescent="0.25">
      <c r="B3" s="180"/>
      <c r="C3" s="190"/>
      <c r="D3" s="191"/>
      <c r="E3" s="191"/>
      <c r="F3" s="191"/>
      <c r="G3" s="191"/>
      <c r="H3" s="191"/>
      <c r="I3" s="191"/>
      <c r="J3" s="192"/>
      <c r="K3" s="198"/>
      <c r="L3" s="199"/>
    </row>
    <row r="4" spans="2:17" ht="36.75" customHeight="1" x14ac:dyDescent="0.25">
      <c r="B4" s="180"/>
      <c r="C4" s="193"/>
      <c r="D4" s="194"/>
      <c r="E4" s="194"/>
      <c r="F4" s="194"/>
      <c r="G4" s="194"/>
      <c r="H4" s="194"/>
      <c r="I4" s="194"/>
      <c r="J4" s="195"/>
      <c r="K4" s="200"/>
      <c r="L4" s="201"/>
    </row>
    <row r="5" spans="2:17" ht="24.75" customHeight="1" thickBot="1" x14ac:dyDescent="0.3">
      <c r="C5" s="11"/>
      <c r="D5" s="12"/>
      <c r="E5" s="12"/>
      <c r="F5" s="12"/>
      <c r="G5" s="12"/>
      <c r="H5"/>
      <c r="L5"/>
    </row>
    <row r="6" spans="2:17" ht="162.6" customHeight="1" thickBot="1" x14ac:dyDescent="0.3">
      <c r="B6" s="177" t="s">
        <v>219</v>
      </c>
      <c r="C6" s="178"/>
      <c r="D6" s="178"/>
      <c r="E6" s="178"/>
      <c r="F6" s="178"/>
      <c r="G6" s="178"/>
      <c r="H6" s="178"/>
      <c r="I6" s="178"/>
      <c r="J6" s="178"/>
      <c r="K6" s="178"/>
      <c r="L6" s="179"/>
      <c r="M6" s="1"/>
      <c r="N6" s="1"/>
      <c r="O6" s="1"/>
      <c r="P6" s="1"/>
      <c r="Q6" s="1"/>
    </row>
    <row r="7" spans="2:17" ht="24.75" customHeight="1" x14ac:dyDescent="0.25">
      <c r="B7" s="184" t="s">
        <v>13</v>
      </c>
      <c r="C7" s="185"/>
      <c r="D7" s="185"/>
      <c r="E7" s="185"/>
      <c r="F7" s="185"/>
      <c r="G7" s="185"/>
      <c r="H7" s="185"/>
      <c r="I7" s="185"/>
      <c r="J7" s="185"/>
      <c r="K7" s="185"/>
      <c r="L7" s="186"/>
    </row>
    <row r="8" spans="2:17" ht="18" customHeight="1" x14ac:dyDescent="0.3">
      <c r="B8" s="123" t="s">
        <v>74</v>
      </c>
      <c r="C8" s="124"/>
      <c r="D8" s="124"/>
      <c r="E8" s="124"/>
      <c r="F8" s="124"/>
      <c r="G8" s="124"/>
      <c r="H8" s="124"/>
      <c r="I8" s="124"/>
      <c r="J8" s="124"/>
      <c r="K8" s="124"/>
      <c r="L8" s="125"/>
    </row>
    <row r="9" spans="2:17" ht="15.6" x14ac:dyDescent="0.3">
      <c r="B9" s="123" t="s">
        <v>75</v>
      </c>
      <c r="C9" s="126"/>
      <c r="D9" s="126"/>
      <c r="E9" s="126"/>
      <c r="F9" s="126"/>
      <c r="G9" s="126"/>
      <c r="H9" s="126"/>
      <c r="I9" s="127"/>
      <c r="J9" s="126"/>
      <c r="K9" s="126"/>
      <c r="L9" s="128"/>
    </row>
    <row r="10" spans="2:17" ht="15.6" x14ac:dyDescent="0.3">
      <c r="B10" s="123" t="s">
        <v>76</v>
      </c>
      <c r="C10" s="126"/>
      <c r="D10" s="126"/>
      <c r="E10" s="126"/>
      <c r="F10" s="126"/>
      <c r="G10" s="126"/>
      <c r="H10" s="126"/>
      <c r="I10" s="126"/>
      <c r="J10" s="126"/>
      <c r="K10" s="126"/>
      <c r="L10" s="128"/>
    </row>
    <row r="11" spans="2:17" ht="15.6" x14ac:dyDescent="0.3">
      <c r="B11" s="123" t="s">
        <v>77</v>
      </c>
      <c r="C11" s="126"/>
      <c r="D11" s="126"/>
      <c r="E11" s="126"/>
      <c r="F11" s="126"/>
      <c r="G11" s="126"/>
      <c r="H11" s="126"/>
      <c r="I11" s="126"/>
      <c r="J11" s="126"/>
      <c r="K11" s="126"/>
      <c r="L11" s="128"/>
    </row>
    <row r="12" spans="2:17" ht="18" customHeight="1" x14ac:dyDescent="0.25">
      <c r="B12" s="181" t="s">
        <v>78</v>
      </c>
      <c r="C12" s="182"/>
      <c r="D12" s="182"/>
      <c r="E12" s="182"/>
      <c r="F12" s="182"/>
      <c r="G12" s="182"/>
      <c r="H12" s="182"/>
      <c r="I12" s="182"/>
      <c r="J12" s="182"/>
      <c r="K12" s="182"/>
      <c r="L12" s="183"/>
    </row>
    <row r="13" spans="2:17" ht="15.6" x14ac:dyDescent="0.3">
      <c r="B13" s="123" t="s">
        <v>79</v>
      </c>
      <c r="C13" s="126"/>
      <c r="D13" s="126"/>
      <c r="E13" s="126"/>
      <c r="F13" s="126"/>
      <c r="G13" s="126"/>
      <c r="H13" s="126"/>
      <c r="I13" s="126"/>
      <c r="J13" s="126"/>
      <c r="K13" s="126"/>
      <c r="L13" s="128"/>
    </row>
    <row r="14" spans="2:17" ht="7.5" customHeight="1" thickBot="1" x14ac:dyDescent="0.3">
      <c r="B14" s="85"/>
      <c r="C14" s="86"/>
      <c r="D14" s="86"/>
      <c r="E14" s="86"/>
      <c r="F14" s="86"/>
      <c r="G14" s="86"/>
      <c r="H14" s="86"/>
      <c r="I14" s="86"/>
      <c r="J14" s="86"/>
      <c r="K14" s="86"/>
      <c r="L14" s="87"/>
    </row>
    <row r="15" spans="2:17" ht="33.75" customHeight="1" thickBot="1" x14ac:dyDescent="0.3">
      <c r="B15" s="170" t="s">
        <v>80</v>
      </c>
      <c r="C15" s="171"/>
      <c r="D15" s="171"/>
      <c r="E15" s="171"/>
      <c r="F15" s="171"/>
      <c r="G15" s="172"/>
      <c r="H15" s="167" t="s">
        <v>81</v>
      </c>
      <c r="I15" s="168"/>
      <c r="J15" s="168"/>
      <c r="K15" s="168"/>
      <c r="L15" s="169"/>
    </row>
    <row r="16" spans="2:17" ht="40.5" customHeight="1" thickBot="1" x14ac:dyDescent="0.3">
      <c r="B16" s="88" t="s">
        <v>82</v>
      </c>
      <c r="C16" s="173" t="s">
        <v>83</v>
      </c>
      <c r="D16" s="173"/>
      <c r="E16" s="173"/>
      <c r="F16" s="173"/>
      <c r="G16" s="173"/>
      <c r="H16" s="89" t="s">
        <v>84</v>
      </c>
      <c r="I16" s="89" t="s">
        <v>85</v>
      </c>
      <c r="J16" s="89" t="s">
        <v>86</v>
      </c>
      <c r="K16" s="89" t="s">
        <v>87</v>
      </c>
      <c r="L16" s="90" t="s">
        <v>88</v>
      </c>
    </row>
    <row r="17" spans="2:12" ht="53.25" customHeight="1" x14ac:dyDescent="0.25">
      <c r="B17" s="91" t="s">
        <v>19</v>
      </c>
      <c r="C17" s="174" t="s">
        <v>20</v>
      </c>
      <c r="D17" s="175"/>
      <c r="E17" s="175"/>
      <c r="F17" s="175"/>
      <c r="G17" s="176"/>
      <c r="H17" s="92" t="s">
        <v>89</v>
      </c>
      <c r="I17" s="93">
        <v>2</v>
      </c>
      <c r="J17" s="94">
        <v>2</v>
      </c>
      <c r="K17" s="94">
        <f>I17+J17</f>
        <v>4</v>
      </c>
      <c r="L17" s="95" t="str">
        <f t="shared" ref="L17:L32" si="0">IF(K17&lt;=4,"BAJO",IF(K17=5,"MEDIO",IF(K17=6,"ALTO",IF(K17=7,"ALTO","EXTREMO"))))</f>
        <v>BAJO</v>
      </c>
    </row>
    <row r="18" spans="2:12" ht="53.25" customHeight="1" x14ac:dyDescent="0.25">
      <c r="B18" s="96" t="s">
        <v>19</v>
      </c>
      <c r="C18" s="164" t="s">
        <v>25</v>
      </c>
      <c r="D18" s="165"/>
      <c r="E18" s="165"/>
      <c r="F18" s="165"/>
      <c r="G18" s="166"/>
      <c r="H18" s="97" t="s">
        <v>167</v>
      </c>
      <c r="I18" s="93">
        <v>2</v>
      </c>
      <c r="J18" s="94">
        <v>2</v>
      </c>
      <c r="K18" s="94">
        <f t="shared" ref="K18:K32" si="1">+I18+J18</f>
        <v>4</v>
      </c>
      <c r="L18" s="98" t="str">
        <f t="shared" si="0"/>
        <v>BAJO</v>
      </c>
    </row>
    <row r="19" spans="2:12" ht="53.25" customHeight="1" x14ac:dyDescent="0.25">
      <c r="B19" s="96" t="s">
        <v>19</v>
      </c>
      <c r="C19" s="164" t="s">
        <v>27</v>
      </c>
      <c r="D19" s="165"/>
      <c r="E19" s="165"/>
      <c r="F19" s="165"/>
      <c r="G19" s="166"/>
      <c r="H19" s="97" t="s">
        <v>185</v>
      </c>
      <c r="I19" s="93">
        <v>2</v>
      </c>
      <c r="J19" s="94">
        <v>3</v>
      </c>
      <c r="K19" s="94">
        <f t="shared" si="1"/>
        <v>5</v>
      </c>
      <c r="L19" s="98" t="str">
        <f t="shared" si="0"/>
        <v>MEDIO</v>
      </c>
    </row>
    <row r="20" spans="2:12" ht="53.25" customHeight="1" x14ac:dyDescent="0.25">
      <c r="B20" s="96" t="s">
        <v>19</v>
      </c>
      <c r="C20" s="164" t="s">
        <v>29</v>
      </c>
      <c r="D20" s="165"/>
      <c r="E20" s="165"/>
      <c r="F20" s="165"/>
      <c r="G20" s="166"/>
      <c r="H20" s="97" t="s">
        <v>91</v>
      </c>
      <c r="I20" s="93">
        <v>1</v>
      </c>
      <c r="J20" s="94">
        <v>4</v>
      </c>
      <c r="K20" s="94">
        <f t="shared" si="1"/>
        <v>5</v>
      </c>
      <c r="L20" s="98" t="str">
        <f t="shared" si="0"/>
        <v>MEDIO</v>
      </c>
    </row>
    <row r="21" spans="2:12" ht="53.25" customHeight="1" x14ac:dyDescent="0.25">
      <c r="B21" s="96" t="s">
        <v>19</v>
      </c>
      <c r="C21" s="164" t="s">
        <v>186</v>
      </c>
      <c r="D21" s="165"/>
      <c r="E21" s="165"/>
      <c r="F21" s="165"/>
      <c r="G21" s="166"/>
      <c r="H21" s="97" t="s">
        <v>92</v>
      </c>
      <c r="I21" s="93">
        <v>2</v>
      </c>
      <c r="J21" s="94">
        <v>3</v>
      </c>
      <c r="K21" s="94">
        <f t="shared" si="1"/>
        <v>5</v>
      </c>
      <c r="L21" s="98" t="str">
        <f t="shared" si="0"/>
        <v>MEDIO</v>
      </c>
    </row>
    <row r="22" spans="2:12" ht="53.25" customHeight="1" x14ac:dyDescent="0.25">
      <c r="B22" s="96" t="s">
        <v>34</v>
      </c>
      <c r="C22" s="164" t="s">
        <v>36</v>
      </c>
      <c r="D22" s="165"/>
      <c r="E22" s="165"/>
      <c r="F22" s="165"/>
      <c r="G22" s="166"/>
      <c r="H22" s="97" t="s">
        <v>93</v>
      </c>
      <c r="I22" s="93">
        <v>1</v>
      </c>
      <c r="J22" s="94">
        <v>3</v>
      </c>
      <c r="K22" s="94">
        <f t="shared" si="1"/>
        <v>4</v>
      </c>
      <c r="L22" s="98" t="str">
        <f t="shared" si="0"/>
        <v>BAJO</v>
      </c>
    </row>
    <row r="23" spans="2:12" ht="53.25" customHeight="1" x14ac:dyDescent="0.25">
      <c r="B23" s="96" t="s">
        <v>34</v>
      </c>
      <c r="C23" s="164" t="s">
        <v>37</v>
      </c>
      <c r="D23" s="165"/>
      <c r="E23" s="165"/>
      <c r="F23" s="165"/>
      <c r="G23" s="166"/>
      <c r="H23" s="97" t="s">
        <v>93</v>
      </c>
      <c r="I23" s="93">
        <v>1</v>
      </c>
      <c r="J23" s="94">
        <v>2</v>
      </c>
      <c r="K23" s="94">
        <f t="shared" si="1"/>
        <v>3</v>
      </c>
      <c r="L23" s="98" t="str">
        <f t="shared" si="0"/>
        <v>BAJO</v>
      </c>
    </row>
    <row r="24" spans="2:12" ht="53.25" customHeight="1" x14ac:dyDescent="0.25">
      <c r="B24" s="96" t="s">
        <v>34</v>
      </c>
      <c r="C24" s="163" t="s">
        <v>39</v>
      </c>
      <c r="D24" s="163"/>
      <c r="E24" s="163"/>
      <c r="F24" s="163"/>
      <c r="G24" s="163"/>
      <c r="H24" s="97" t="s">
        <v>89</v>
      </c>
      <c r="I24" s="93">
        <v>1</v>
      </c>
      <c r="J24" s="94">
        <v>4</v>
      </c>
      <c r="K24" s="94">
        <f t="shared" si="1"/>
        <v>5</v>
      </c>
      <c r="L24" s="98" t="str">
        <f t="shared" si="0"/>
        <v>MEDIO</v>
      </c>
    </row>
    <row r="25" spans="2:12" ht="53.25" customHeight="1" x14ac:dyDescent="0.25">
      <c r="B25" s="96" t="s">
        <v>41</v>
      </c>
      <c r="C25" s="163" t="s">
        <v>42</v>
      </c>
      <c r="D25" s="163"/>
      <c r="E25" s="163"/>
      <c r="F25" s="163"/>
      <c r="G25" s="163"/>
      <c r="H25" s="97" t="s">
        <v>187</v>
      </c>
      <c r="I25" s="93">
        <v>1</v>
      </c>
      <c r="J25" s="94">
        <v>4</v>
      </c>
      <c r="K25" s="94">
        <f t="shared" si="1"/>
        <v>5</v>
      </c>
      <c r="L25" s="98" t="str">
        <f t="shared" si="0"/>
        <v>MEDIO</v>
      </c>
    </row>
    <row r="26" spans="2:12" ht="53.25" customHeight="1" x14ac:dyDescent="0.25">
      <c r="B26" s="96" t="s">
        <v>41</v>
      </c>
      <c r="C26" s="163" t="s">
        <v>43</v>
      </c>
      <c r="D26" s="163"/>
      <c r="E26" s="163"/>
      <c r="F26" s="163"/>
      <c r="G26" s="163"/>
      <c r="H26" s="97" t="s">
        <v>188</v>
      </c>
      <c r="I26" s="93">
        <v>2</v>
      </c>
      <c r="J26" s="94">
        <v>3</v>
      </c>
      <c r="K26" s="94">
        <f t="shared" si="1"/>
        <v>5</v>
      </c>
      <c r="L26" s="98" t="str">
        <f t="shared" si="0"/>
        <v>MEDIO</v>
      </c>
    </row>
    <row r="27" spans="2:12" ht="53.25" customHeight="1" x14ac:dyDescent="0.25">
      <c r="B27" s="96" t="s">
        <v>41</v>
      </c>
      <c r="C27" s="163" t="s">
        <v>45</v>
      </c>
      <c r="D27" s="163"/>
      <c r="E27" s="163"/>
      <c r="F27" s="163"/>
      <c r="G27" s="163"/>
      <c r="H27" s="97" t="s">
        <v>188</v>
      </c>
      <c r="I27" s="93">
        <v>1</v>
      </c>
      <c r="J27" s="94">
        <v>3</v>
      </c>
      <c r="K27" s="94">
        <f t="shared" si="1"/>
        <v>4</v>
      </c>
      <c r="L27" s="98" t="str">
        <f t="shared" si="0"/>
        <v>BAJO</v>
      </c>
    </row>
    <row r="28" spans="2:12" ht="53.25" customHeight="1" x14ac:dyDescent="0.25">
      <c r="B28" s="96" t="s">
        <v>47</v>
      </c>
      <c r="C28" s="163" t="s">
        <v>50</v>
      </c>
      <c r="D28" s="163"/>
      <c r="E28" s="163"/>
      <c r="F28" s="163"/>
      <c r="G28" s="163"/>
      <c r="H28" s="97" t="s">
        <v>90</v>
      </c>
      <c r="I28" s="93">
        <v>2</v>
      </c>
      <c r="J28" s="94">
        <v>3</v>
      </c>
      <c r="K28" s="94">
        <f t="shared" si="1"/>
        <v>5</v>
      </c>
      <c r="L28" s="98" t="str">
        <f t="shared" si="0"/>
        <v>MEDIO</v>
      </c>
    </row>
    <row r="29" spans="2:12" ht="53.25" customHeight="1" x14ac:dyDescent="0.25">
      <c r="B29" s="96" t="s">
        <v>47</v>
      </c>
      <c r="C29" s="163" t="s">
        <v>55</v>
      </c>
      <c r="D29" s="163"/>
      <c r="E29" s="163"/>
      <c r="F29" s="163"/>
      <c r="G29" s="163"/>
      <c r="H29" s="97" t="s">
        <v>94</v>
      </c>
      <c r="I29" s="93">
        <v>2</v>
      </c>
      <c r="J29" s="94">
        <v>4</v>
      </c>
      <c r="K29" s="94">
        <f t="shared" si="1"/>
        <v>6</v>
      </c>
      <c r="L29" s="98" t="str">
        <f t="shared" si="0"/>
        <v>ALTO</v>
      </c>
    </row>
    <row r="30" spans="2:12" ht="53.25" customHeight="1" x14ac:dyDescent="0.25">
      <c r="B30" s="96" t="s">
        <v>47</v>
      </c>
      <c r="C30" s="163" t="s">
        <v>56</v>
      </c>
      <c r="D30" s="163"/>
      <c r="E30" s="163"/>
      <c r="F30" s="163"/>
      <c r="G30" s="163"/>
      <c r="H30" s="97" t="s">
        <v>95</v>
      </c>
      <c r="I30" s="93">
        <v>3</v>
      </c>
      <c r="J30" s="94">
        <v>2</v>
      </c>
      <c r="K30" s="94">
        <f t="shared" si="1"/>
        <v>5</v>
      </c>
      <c r="L30" s="98" t="str">
        <f t="shared" si="0"/>
        <v>MEDIO</v>
      </c>
    </row>
    <row r="31" spans="2:12" ht="53.25" customHeight="1" x14ac:dyDescent="0.25">
      <c r="B31" s="96" t="s">
        <v>47</v>
      </c>
      <c r="C31" s="163" t="s">
        <v>64</v>
      </c>
      <c r="D31" s="163"/>
      <c r="E31" s="163"/>
      <c r="F31" s="163"/>
      <c r="G31" s="163"/>
      <c r="H31" s="97" t="s">
        <v>90</v>
      </c>
      <c r="I31" s="93">
        <v>3</v>
      </c>
      <c r="J31" s="94">
        <v>2</v>
      </c>
      <c r="K31" s="94">
        <f t="shared" si="1"/>
        <v>5</v>
      </c>
      <c r="L31" s="98" t="str">
        <f t="shared" si="0"/>
        <v>MEDIO</v>
      </c>
    </row>
    <row r="32" spans="2:12" ht="53.25" customHeight="1" x14ac:dyDescent="0.25">
      <c r="B32" s="96" t="s">
        <v>47</v>
      </c>
      <c r="C32" s="163" t="s">
        <v>48</v>
      </c>
      <c r="D32" s="163"/>
      <c r="E32" s="163"/>
      <c r="F32" s="163"/>
      <c r="G32" s="163"/>
      <c r="H32" s="97" t="s">
        <v>189</v>
      </c>
      <c r="I32" s="93">
        <v>2</v>
      </c>
      <c r="J32" s="94">
        <v>3</v>
      </c>
      <c r="K32" s="94">
        <f t="shared" si="1"/>
        <v>5</v>
      </c>
      <c r="L32" s="98" t="str">
        <f t="shared" si="0"/>
        <v>MEDIO</v>
      </c>
    </row>
    <row r="33" spans="2:14" ht="53.25" customHeight="1" x14ac:dyDescent="0.25">
      <c r="B33" s="96" t="s">
        <v>47</v>
      </c>
      <c r="C33" s="163" t="s">
        <v>182</v>
      </c>
      <c r="D33" s="163"/>
      <c r="E33" s="163"/>
      <c r="F33" s="163"/>
      <c r="G33" s="163"/>
      <c r="H33" s="97" t="s">
        <v>178</v>
      </c>
      <c r="I33" s="93">
        <v>2</v>
      </c>
      <c r="J33" s="94">
        <v>3</v>
      </c>
      <c r="K33" s="94">
        <f t="shared" ref="K33:K34" si="2">+I33+J33</f>
        <v>5</v>
      </c>
      <c r="L33" s="98" t="str">
        <f t="shared" ref="L33:L34" si="3">IF(K33&lt;=4,"BAJO",IF(K33=5,"MEDIO",IF(K33=6,"ALTO",IF(K33=7,"ALTO","EXTREMO"))))</f>
        <v>MEDIO</v>
      </c>
    </row>
    <row r="34" spans="2:14" ht="53.25" customHeight="1" thickBot="1" x14ac:dyDescent="0.3">
      <c r="B34" s="96" t="s">
        <v>47</v>
      </c>
      <c r="C34" s="163" t="s">
        <v>177</v>
      </c>
      <c r="D34" s="163"/>
      <c r="E34" s="163"/>
      <c r="F34" s="163"/>
      <c r="G34" s="163"/>
      <c r="H34" s="97" t="s">
        <v>179</v>
      </c>
      <c r="I34" s="93">
        <v>2</v>
      </c>
      <c r="J34" s="94">
        <v>3</v>
      </c>
      <c r="K34" s="94">
        <f t="shared" si="2"/>
        <v>5</v>
      </c>
      <c r="L34" s="98" t="str">
        <f t="shared" si="3"/>
        <v>MEDIO</v>
      </c>
    </row>
    <row r="35" spans="2:14" ht="12.75" customHeight="1" x14ac:dyDescent="0.25">
      <c r="B35" s="99"/>
      <c r="C35" s="100"/>
      <c r="D35" s="100"/>
      <c r="E35" s="100"/>
      <c r="F35" s="100"/>
      <c r="G35" s="100"/>
      <c r="H35" s="100"/>
      <c r="I35" s="100"/>
      <c r="J35" s="100"/>
      <c r="K35" s="100"/>
      <c r="L35" s="101"/>
    </row>
    <row r="36" spans="2:14" ht="13.2" x14ac:dyDescent="0.25">
      <c r="B36" s="82"/>
      <c r="C36" s="154"/>
      <c r="D36" s="154"/>
      <c r="E36" s="154"/>
      <c r="F36" s="83"/>
      <c r="G36" s="83"/>
      <c r="H36" s="147"/>
      <c r="I36" s="147"/>
      <c r="J36" s="83"/>
      <c r="K36" s="83"/>
      <c r="L36" s="84"/>
    </row>
    <row r="37" spans="2:14" ht="19.5" customHeight="1" x14ac:dyDescent="0.25">
      <c r="B37" s="161" t="s">
        <v>96</v>
      </c>
      <c r="C37" s="145" t="s">
        <v>120</v>
      </c>
      <c r="D37" s="145"/>
      <c r="E37" s="102" t="s">
        <v>97</v>
      </c>
      <c r="F37" s="83"/>
      <c r="G37" s="162" t="s">
        <v>86</v>
      </c>
      <c r="H37" s="103" t="s">
        <v>120</v>
      </c>
      <c r="I37" s="103" t="s">
        <v>97</v>
      </c>
      <c r="J37" s="83"/>
      <c r="K37" s="83"/>
      <c r="L37" s="84"/>
    </row>
    <row r="38" spans="2:14" ht="21" customHeight="1" x14ac:dyDescent="0.25">
      <c r="B38" s="161"/>
      <c r="C38" s="144" t="s">
        <v>98</v>
      </c>
      <c r="D38" s="144"/>
      <c r="E38" s="104">
        <v>1</v>
      </c>
      <c r="F38" s="83"/>
      <c r="G38" s="162"/>
      <c r="H38" s="104" t="s">
        <v>99</v>
      </c>
      <c r="I38" s="105">
        <v>1</v>
      </c>
      <c r="J38" s="83"/>
      <c r="K38" s="83"/>
      <c r="L38" s="84"/>
    </row>
    <row r="39" spans="2:14" ht="15.75" customHeight="1" x14ac:dyDescent="0.25">
      <c r="B39" s="161"/>
      <c r="C39" s="144" t="s">
        <v>100</v>
      </c>
      <c r="D39" s="144"/>
      <c r="E39" s="104">
        <v>2</v>
      </c>
      <c r="F39" s="83"/>
      <c r="G39" s="162"/>
      <c r="H39" s="104" t="s">
        <v>101</v>
      </c>
      <c r="I39" s="105">
        <v>2</v>
      </c>
      <c r="J39" s="83"/>
      <c r="K39" s="83"/>
      <c r="L39" s="84"/>
      <c r="N39" s="4"/>
    </row>
    <row r="40" spans="2:14" ht="24.75" customHeight="1" x14ac:dyDescent="0.25">
      <c r="B40" s="161"/>
      <c r="C40" s="144" t="s">
        <v>102</v>
      </c>
      <c r="D40" s="144"/>
      <c r="E40" s="104">
        <v>3</v>
      </c>
      <c r="F40" s="83"/>
      <c r="G40" s="162"/>
      <c r="H40" s="104" t="s">
        <v>103</v>
      </c>
      <c r="I40" s="105">
        <v>3</v>
      </c>
      <c r="J40" s="83"/>
      <c r="K40" s="83"/>
      <c r="L40" s="84"/>
    </row>
    <row r="41" spans="2:14" ht="18" customHeight="1" x14ac:dyDescent="0.25">
      <c r="B41" s="161"/>
      <c r="C41" s="144" t="s">
        <v>104</v>
      </c>
      <c r="D41" s="144"/>
      <c r="E41" s="104">
        <v>4</v>
      </c>
      <c r="F41" s="83"/>
      <c r="G41" s="162"/>
      <c r="H41" s="104" t="s">
        <v>105</v>
      </c>
      <c r="I41" s="105">
        <v>4</v>
      </c>
      <c r="J41" s="83"/>
      <c r="K41" s="83"/>
      <c r="L41" s="84"/>
    </row>
    <row r="42" spans="2:14" ht="29.25" customHeight="1" x14ac:dyDescent="0.25">
      <c r="B42" s="161"/>
      <c r="C42" s="144" t="s">
        <v>183</v>
      </c>
      <c r="D42" s="144"/>
      <c r="E42" s="104">
        <v>5</v>
      </c>
      <c r="F42" s="83"/>
      <c r="G42" s="162"/>
      <c r="H42" s="104" t="s">
        <v>106</v>
      </c>
      <c r="I42" s="105">
        <v>5</v>
      </c>
      <c r="J42" s="83"/>
      <c r="K42" s="83"/>
      <c r="L42" s="84"/>
    </row>
    <row r="43" spans="2:14" ht="16.5" customHeight="1" x14ac:dyDescent="0.25">
      <c r="B43" s="106"/>
      <c r="C43" s="107"/>
      <c r="D43" s="107"/>
      <c r="E43" s="107"/>
      <c r="F43" s="83"/>
      <c r="G43" s="107"/>
      <c r="H43" s="107"/>
      <c r="I43" s="107"/>
      <c r="J43" s="107"/>
      <c r="K43" s="107"/>
      <c r="L43" s="84"/>
    </row>
    <row r="44" spans="2:14" ht="16.5" customHeight="1" x14ac:dyDescent="0.25">
      <c r="B44" s="106"/>
      <c r="C44" s="147" t="s">
        <v>107</v>
      </c>
      <c r="D44" s="147"/>
      <c r="E44" s="147"/>
      <c r="F44" s="147"/>
      <c r="G44" s="147"/>
      <c r="H44" s="150"/>
      <c r="I44" s="150"/>
      <c r="J44" s="150"/>
      <c r="K44" s="150"/>
      <c r="L44" s="84"/>
    </row>
    <row r="45" spans="2:14" ht="69.75" customHeight="1" x14ac:dyDescent="0.25">
      <c r="B45" s="106"/>
      <c r="C45" s="144" t="s">
        <v>108</v>
      </c>
      <c r="D45" s="144"/>
      <c r="E45" s="144"/>
      <c r="F45" s="104" t="s">
        <v>109</v>
      </c>
      <c r="G45" s="104" t="s">
        <v>110</v>
      </c>
      <c r="H45" s="104" t="s">
        <v>111</v>
      </c>
      <c r="I45" s="144" t="s">
        <v>112</v>
      </c>
      <c r="J45" s="144"/>
      <c r="K45" s="144" t="s">
        <v>113</v>
      </c>
      <c r="L45" s="153"/>
    </row>
    <row r="46" spans="2:14" ht="69.75" customHeight="1" x14ac:dyDescent="0.25">
      <c r="B46" s="106"/>
      <c r="C46" s="144" t="s">
        <v>114</v>
      </c>
      <c r="D46" s="144"/>
      <c r="E46" s="144"/>
      <c r="F46" s="104" t="s">
        <v>115</v>
      </c>
      <c r="G46" s="104" t="s">
        <v>116</v>
      </c>
      <c r="H46" s="104" t="s">
        <v>117</v>
      </c>
      <c r="I46" s="144" t="s">
        <v>118</v>
      </c>
      <c r="J46" s="144"/>
      <c r="K46" s="144" t="s">
        <v>119</v>
      </c>
      <c r="L46" s="153"/>
    </row>
    <row r="47" spans="2:14" ht="13.2" x14ac:dyDescent="0.25">
      <c r="B47" s="82"/>
      <c r="C47" s="145" t="s">
        <v>120</v>
      </c>
      <c r="D47" s="145"/>
      <c r="E47" s="145" t="s">
        <v>97</v>
      </c>
      <c r="F47" s="108" t="s">
        <v>99</v>
      </c>
      <c r="G47" s="108" t="s">
        <v>101</v>
      </c>
      <c r="H47" s="109" t="s">
        <v>103</v>
      </c>
      <c r="I47" s="156" t="s">
        <v>105</v>
      </c>
      <c r="J47" s="156"/>
      <c r="K47" s="145" t="s">
        <v>106</v>
      </c>
      <c r="L47" s="151"/>
    </row>
    <row r="48" spans="2:14" ht="13.2" x14ac:dyDescent="0.25">
      <c r="B48" s="82"/>
      <c r="C48" s="145"/>
      <c r="D48" s="145"/>
      <c r="E48" s="145"/>
      <c r="F48" s="110">
        <v>1</v>
      </c>
      <c r="G48" s="110">
        <v>2</v>
      </c>
      <c r="H48" s="110">
        <v>3</v>
      </c>
      <c r="I48" s="146">
        <v>4</v>
      </c>
      <c r="J48" s="146"/>
      <c r="K48" s="146">
        <v>5</v>
      </c>
      <c r="L48" s="152"/>
    </row>
    <row r="49" spans="2:12" ht="19.5" customHeight="1" x14ac:dyDescent="0.25">
      <c r="B49" s="82"/>
      <c r="C49" s="144" t="s">
        <v>98</v>
      </c>
      <c r="D49" s="144"/>
      <c r="E49" s="111">
        <v>1</v>
      </c>
      <c r="F49" s="112">
        <v>2</v>
      </c>
      <c r="G49" s="112">
        <v>3</v>
      </c>
      <c r="H49" s="112">
        <v>4</v>
      </c>
      <c r="I49" s="148">
        <v>5</v>
      </c>
      <c r="J49" s="148"/>
      <c r="K49" s="149">
        <v>6</v>
      </c>
      <c r="L49" s="157"/>
    </row>
    <row r="50" spans="2:12" ht="21.75" customHeight="1" x14ac:dyDescent="0.25">
      <c r="B50" s="82"/>
      <c r="C50" s="144" t="s">
        <v>100</v>
      </c>
      <c r="D50" s="144"/>
      <c r="E50" s="111">
        <v>2</v>
      </c>
      <c r="F50" s="112">
        <v>3</v>
      </c>
      <c r="G50" s="112">
        <v>4</v>
      </c>
      <c r="H50" s="113">
        <v>5</v>
      </c>
      <c r="I50" s="149">
        <v>6</v>
      </c>
      <c r="J50" s="149"/>
      <c r="K50" s="158">
        <v>7</v>
      </c>
      <c r="L50" s="159"/>
    </row>
    <row r="51" spans="2:12" ht="26.25" customHeight="1" x14ac:dyDescent="0.25">
      <c r="B51" s="82"/>
      <c r="C51" s="144" t="s">
        <v>102</v>
      </c>
      <c r="D51" s="144"/>
      <c r="E51" s="111">
        <v>3</v>
      </c>
      <c r="F51" s="112">
        <v>4</v>
      </c>
      <c r="G51" s="113">
        <v>5</v>
      </c>
      <c r="H51" s="114">
        <v>6</v>
      </c>
      <c r="I51" s="149">
        <v>7</v>
      </c>
      <c r="J51" s="149"/>
      <c r="K51" s="155">
        <v>8</v>
      </c>
      <c r="L51" s="160"/>
    </row>
    <row r="52" spans="2:12" ht="21" customHeight="1" x14ac:dyDescent="0.25">
      <c r="B52" s="82"/>
      <c r="C52" s="144" t="s">
        <v>104</v>
      </c>
      <c r="D52" s="144"/>
      <c r="E52" s="111">
        <v>4</v>
      </c>
      <c r="F52" s="113">
        <v>5</v>
      </c>
      <c r="G52" s="114">
        <v>6</v>
      </c>
      <c r="H52" s="114">
        <v>7</v>
      </c>
      <c r="I52" s="155">
        <v>8</v>
      </c>
      <c r="J52" s="155"/>
      <c r="K52" s="155">
        <v>9</v>
      </c>
      <c r="L52" s="160"/>
    </row>
    <row r="53" spans="2:12" ht="27" customHeight="1" x14ac:dyDescent="0.25">
      <c r="B53" s="82"/>
      <c r="C53" s="144" t="s">
        <v>183</v>
      </c>
      <c r="D53" s="144"/>
      <c r="E53" s="111">
        <v>5</v>
      </c>
      <c r="F53" s="114">
        <v>6</v>
      </c>
      <c r="G53" s="114">
        <v>7</v>
      </c>
      <c r="H53" s="115">
        <v>8</v>
      </c>
      <c r="I53" s="155">
        <v>9</v>
      </c>
      <c r="J53" s="155"/>
      <c r="K53" s="155">
        <v>10</v>
      </c>
      <c r="L53" s="160"/>
    </row>
    <row r="54" spans="2:12" ht="13.2" x14ac:dyDescent="0.25">
      <c r="B54" s="82"/>
      <c r="C54" s="83"/>
      <c r="D54" s="83"/>
      <c r="E54" s="83"/>
      <c r="F54" s="83"/>
      <c r="G54" s="83"/>
      <c r="H54" s="83"/>
      <c r="I54" s="83"/>
      <c r="J54" s="83"/>
      <c r="K54" s="83"/>
      <c r="L54" s="84"/>
    </row>
    <row r="55" spans="2:12" ht="19.5" customHeight="1" x14ac:dyDescent="0.25">
      <c r="B55" s="82"/>
      <c r="C55" s="83"/>
      <c r="D55" s="83"/>
      <c r="E55" s="83"/>
      <c r="F55" s="83"/>
      <c r="G55" s="147" t="s">
        <v>184</v>
      </c>
      <c r="H55" s="147"/>
      <c r="I55" s="83"/>
      <c r="J55" s="83"/>
      <c r="K55" s="83"/>
      <c r="L55" s="84"/>
    </row>
    <row r="56" spans="2:12" ht="18" customHeight="1" x14ac:dyDescent="0.25">
      <c r="B56" s="82"/>
      <c r="C56" s="83"/>
      <c r="D56" s="83"/>
      <c r="E56" s="83"/>
      <c r="F56" s="83"/>
      <c r="G56" s="108" t="s">
        <v>107</v>
      </c>
      <c r="H56" s="116" t="s">
        <v>120</v>
      </c>
      <c r="I56" s="83"/>
      <c r="J56" s="83"/>
      <c r="K56" s="83"/>
      <c r="L56" s="84"/>
    </row>
    <row r="57" spans="2:12" ht="18" customHeight="1" x14ac:dyDescent="0.25">
      <c r="B57" s="82"/>
      <c r="C57" s="83"/>
      <c r="D57" s="83"/>
      <c r="E57" s="83"/>
      <c r="F57" s="83"/>
      <c r="G57" s="115" t="s">
        <v>121</v>
      </c>
      <c r="H57" s="117" t="s">
        <v>122</v>
      </c>
      <c r="I57" s="83"/>
      <c r="J57" s="83"/>
      <c r="K57" s="83"/>
      <c r="L57" s="84"/>
    </row>
    <row r="58" spans="2:12" ht="18" customHeight="1" x14ac:dyDescent="0.25">
      <c r="B58" s="82"/>
      <c r="C58" s="83"/>
      <c r="D58" s="83"/>
      <c r="E58" s="83"/>
      <c r="F58" s="83"/>
      <c r="G58" s="114" t="s">
        <v>123</v>
      </c>
      <c r="H58" s="117" t="s">
        <v>124</v>
      </c>
      <c r="I58" s="83"/>
      <c r="J58" s="83"/>
      <c r="K58" s="83"/>
      <c r="L58" s="84"/>
    </row>
    <row r="59" spans="2:12" ht="18" customHeight="1" x14ac:dyDescent="0.25">
      <c r="B59" s="82"/>
      <c r="C59" s="83"/>
      <c r="D59" s="83"/>
      <c r="E59" s="83"/>
      <c r="F59" s="83"/>
      <c r="G59" s="113">
        <v>5</v>
      </c>
      <c r="H59" s="117" t="s">
        <v>125</v>
      </c>
      <c r="I59" s="83"/>
      <c r="J59" s="83"/>
      <c r="K59" s="83"/>
      <c r="L59" s="84"/>
    </row>
    <row r="60" spans="2:12" ht="18" customHeight="1" x14ac:dyDescent="0.25">
      <c r="B60" s="82"/>
      <c r="C60" s="83"/>
      <c r="D60" s="83"/>
      <c r="E60" s="83"/>
      <c r="F60" s="83"/>
      <c r="G60" s="112" t="s">
        <v>126</v>
      </c>
      <c r="H60" s="117" t="s">
        <v>127</v>
      </c>
      <c r="I60" s="83"/>
      <c r="J60" s="83"/>
      <c r="K60" s="83"/>
      <c r="L60" s="84"/>
    </row>
    <row r="61" spans="2:12" thickBot="1" x14ac:dyDescent="0.3">
      <c r="B61" s="85"/>
      <c r="C61" s="86"/>
      <c r="D61" s="86"/>
      <c r="E61" s="86"/>
      <c r="F61" s="86"/>
      <c r="G61" s="86"/>
      <c r="H61" s="86"/>
      <c r="I61" s="86"/>
      <c r="J61" s="86"/>
      <c r="K61" s="86"/>
      <c r="L61" s="87"/>
    </row>
    <row r="65" spans="2:2" hidden="1" x14ac:dyDescent="0.3">
      <c r="B65" s="6" t="s">
        <v>81</v>
      </c>
    </row>
    <row r="66" spans="2:2" hidden="1" x14ac:dyDescent="0.3">
      <c r="B66" s="6" t="s">
        <v>128</v>
      </c>
    </row>
  </sheetData>
  <mergeCells count="66">
    <mergeCell ref="B6:L6"/>
    <mergeCell ref="B2:B4"/>
    <mergeCell ref="B12:L12"/>
    <mergeCell ref="B7:L7"/>
    <mergeCell ref="C2:J4"/>
    <mergeCell ref="K2:L4"/>
    <mergeCell ref="C22:G22"/>
    <mergeCell ref="C23:G23"/>
    <mergeCell ref="C31:G31"/>
    <mergeCell ref="C32:G32"/>
    <mergeCell ref="H15:L15"/>
    <mergeCell ref="B15:G15"/>
    <mergeCell ref="C16:G16"/>
    <mergeCell ref="C18:G18"/>
    <mergeCell ref="C19:G19"/>
    <mergeCell ref="C20:G20"/>
    <mergeCell ref="C21:G21"/>
    <mergeCell ref="C17:G17"/>
    <mergeCell ref="C24:G24"/>
    <mergeCell ref="C25:G25"/>
    <mergeCell ref="C26:G26"/>
    <mergeCell ref="G37:G42"/>
    <mergeCell ref="C27:G27"/>
    <mergeCell ref="C28:G28"/>
    <mergeCell ref="C29:G29"/>
    <mergeCell ref="C30:G30"/>
    <mergeCell ref="C33:G33"/>
    <mergeCell ref="C34:G34"/>
    <mergeCell ref="B37:B42"/>
    <mergeCell ref="C37:D37"/>
    <mergeCell ref="C38:D38"/>
    <mergeCell ref="C39:D39"/>
    <mergeCell ref="C40:D40"/>
    <mergeCell ref="C41:D41"/>
    <mergeCell ref="G55:H55"/>
    <mergeCell ref="C50:D50"/>
    <mergeCell ref="K45:L45"/>
    <mergeCell ref="C53:D53"/>
    <mergeCell ref="C52:D52"/>
    <mergeCell ref="I53:J53"/>
    <mergeCell ref="I47:J47"/>
    <mergeCell ref="I45:J45"/>
    <mergeCell ref="I46:J46"/>
    <mergeCell ref="K49:L49"/>
    <mergeCell ref="K50:L50"/>
    <mergeCell ref="K51:L51"/>
    <mergeCell ref="K52:L52"/>
    <mergeCell ref="K53:L53"/>
    <mergeCell ref="I52:J52"/>
    <mergeCell ref="I51:J51"/>
    <mergeCell ref="C51:D51"/>
    <mergeCell ref="C47:D48"/>
    <mergeCell ref="I48:J48"/>
    <mergeCell ref="H36:I36"/>
    <mergeCell ref="C46:E46"/>
    <mergeCell ref="C49:D49"/>
    <mergeCell ref="I49:J49"/>
    <mergeCell ref="C42:D42"/>
    <mergeCell ref="C45:E45"/>
    <mergeCell ref="I50:J50"/>
    <mergeCell ref="E47:E48"/>
    <mergeCell ref="C44:K44"/>
    <mergeCell ref="K47:L47"/>
    <mergeCell ref="K48:L48"/>
    <mergeCell ref="K46:L46"/>
    <mergeCell ref="C36:E36"/>
  </mergeCells>
  <phoneticPr fontId="1" type="noConversion"/>
  <conditionalFormatting sqref="J17:K34">
    <cfRule type="expression" dxfId="17" priority="7" stopIfTrue="1">
      <formula>"""bajo"""</formula>
    </cfRule>
  </conditionalFormatting>
  <conditionalFormatting sqref="L17:L34">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0">
    <dataValidation type="list" allowBlank="1" showInputMessage="1" showErrorMessage="1" sqref="H15" xr:uid="{00000000-0002-0000-0200-000000000000}">
      <formula1>$B$65:$B$66</formula1>
    </dataValidation>
    <dataValidation type="list" allowBlank="1" showInputMessage="1" showErrorMessage="1" sqref="C18:G18" xr:uid="{00000000-0002-0000-0200-000001000000}">
      <formula1>INDIRECT($B$18)</formula1>
    </dataValidation>
    <dataValidation type="list" allowBlank="1" showInputMessage="1" showErrorMessage="1" sqref="C19:G19" xr:uid="{00000000-0002-0000-0200-000002000000}">
      <formula1>INDIRECT($B$19)</formula1>
    </dataValidation>
    <dataValidation type="list" allowBlank="1" showInputMessage="1" showErrorMessage="1" sqref="C20:G20" xr:uid="{00000000-0002-0000-0200-000003000000}">
      <formula1>INDIRECT($B$20)</formula1>
    </dataValidation>
    <dataValidation type="list" allowBlank="1" showInputMessage="1" showErrorMessage="1" sqref="C21:G21" xr:uid="{00000000-0002-0000-0200-000004000000}">
      <formula1>INDIRECT($B$21)</formula1>
    </dataValidation>
    <dataValidation type="list" allowBlank="1" showInputMessage="1" showErrorMessage="1" sqref="C22:G22" xr:uid="{00000000-0002-0000-0200-000005000000}">
      <formula1>INDIRECT($B$22)</formula1>
    </dataValidation>
    <dataValidation type="list" allowBlank="1" showInputMessage="1" showErrorMessage="1" sqref="C23:G23" xr:uid="{00000000-0002-0000-0200-000006000000}">
      <formula1>INDIRECT($B$23)</formula1>
    </dataValidation>
    <dataValidation type="list" allowBlank="1" showInputMessage="1" showErrorMessage="1" sqref="C24:G24" xr:uid="{00000000-0002-0000-0200-000007000000}">
      <formula1>INDIRECT($B$24)</formula1>
    </dataValidation>
    <dataValidation type="list" allowBlank="1" showInputMessage="1" showErrorMessage="1" sqref="C25:G25" xr:uid="{00000000-0002-0000-0200-000008000000}">
      <formula1>INDIRECT($B$25)</formula1>
    </dataValidation>
    <dataValidation type="list" allowBlank="1" showInputMessage="1" showErrorMessage="1" sqref="C26:G26" xr:uid="{00000000-0002-0000-0200-000009000000}">
      <formula1>INDIRECT($B$26)</formula1>
    </dataValidation>
    <dataValidation type="list" allowBlank="1" showInputMessage="1" showErrorMessage="1" sqref="C27:G27" xr:uid="{00000000-0002-0000-0200-00000A000000}">
      <formula1>INDIRECT($B$27)</formula1>
    </dataValidation>
    <dataValidation type="list" allowBlank="1" showInputMessage="1" showErrorMessage="1" sqref="C28:G28" xr:uid="{00000000-0002-0000-0200-00000B000000}">
      <formula1>INDIRECT($B$28)</formula1>
    </dataValidation>
    <dataValidation type="list" allowBlank="1" showInputMessage="1" showErrorMessage="1" sqref="C29:G29" xr:uid="{00000000-0002-0000-0200-00000C000000}">
      <formula1>INDIRECT($B$29)</formula1>
    </dataValidation>
    <dataValidation type="list" allowBlank="1" showInputMessage="1" showErrorMessage="1" sqref="C30:G30" xr:uid="{00000000-0002-0000-0200-00000D000000}">
      <formula1>INDIRECT($B$30)</formula1>
    </dataValidation>
    <dataValidation type="list" allowBlank="1" showInputMessage="1" showErrorMessage="1" sqref="C31:G31" xr:uid="{00000000-0002-0000-0200-00000E000000}">
      <formula1>INDIRECT($B$31)</formula1>
    </dataValidation>
    <dataValidation type="list" allowBlank="1" showInputMessage="1" showErrorMessage="1" sqref="C32:G34" xr:uid="{00000000-0002-0000-0200-00000F000000}">
      <formula1>INDIRECT($B$32)</formula1>
    </dataValidation>
    <dataValidation type="list" allowBlank="1" showInputMessage="1" showErrorMessage="1" sqref="C17:G17" xr:uid="{00000000-0002-0000-0200-000010000000}">
      <formula1>INDIRECT($B$17)</formula1>
    </dataValidation>
    <dataValidation type="list" allowBlank="1" showInputMessage="1" showErrorMessage="1" sqref="I17:I34" xr:uid="{00000000-0002-0000-0200-000011000000}">
      <formula1>$E$38:$E$42</formula1>
    </dataValidation>
    <dataValidation type="list" allowBlank="1" showInputMessage="1" showErrorMessage="1" sqref="J17:J34" xr:uid="{00000000-0002-0000-0200-000012000000}">
      <formula1>$I$38:$I$42</formula1>
    </dataValidation>
    <dataValidation type="list" allowBlank="1" showInputMessage="1" showErrorMessage="1" sqref="B17:B34" xr:uid="{00000000-0002-0000-0200-000013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2"/>
  <sheetViews>
    <sheetView showGridLines="0" topLeftCell="F22" zoomScale="90" zoomScaleNormal="90" zoomScalePageLayoutView="70" workbookViewId="0">
      <selection activeCell="Q19" sqref="Q19"/>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6" width="14" customWidth="1"/>
    <col min="17" max="17" width="17.6640625" customWidth="1"/>
    <col min="18" max="18" width="20.88671875" style="3" customWidth="1"/>
  </cols>
  <sheetData>
    <row r="2" spans="2:26" ht="48.75" customHeight="1" x14ac:dyDescent="0.25">
      <c r="B2" s="180"/>
      <c r="C2" s="187" t="s">
        <v>10</v>
      </c>
      <c r="D2" s="188"/>
      <c r="E2" s="188"/>
      <c r="F2" s="188"/>
      <c r="G2" s="188"/>
      <c r="H2" s="188"/>
      <c r="I2" s="188"/>
      <c r="J2" s="188"/>
      <c r="K2" s="188"/>
      <c r="L2" s="188"/>
      <c r="M2" s="188"/>
      <c r="N2" s="188"/>
      <c r="O2" s="188"/>
      <c r="P2" s="189"/>
      <c r="Q2" s="196" t="s">
        <v>1</v>
      </c>
      <c r="R2" s="197"/>
    </row>
    <row r="3" spans="2:26" ht="30" customHeight="1" x14ac:dyDescent="0.25">
      <c r="B3" s="180"/>
      <c r="C3" s="190"/>
      <c r="D3" s="191"/>
      <c r="E3" s="191"/>
      <c r="F3" s="191"/>
      <c r="G3" s="191"/>
      <c r="H3" s="191"/>
      <c r="I3" s="191"/>
      <c r="J3" s="191"/>
      <c r="K3" s="191"/>
      <c r="L3" s="191"/>
      <c r="M3" s="191"/>
      <c r="N3" s="191"/>
      <c r="O3" s="191"/>
      <c r="P3" s="192"/>
      <c r="Q3" s="198"/>
      <c r="R3" s="199"/>
    </row>
    <row r="4" spans="2:26" ht="39.75" customHeight="1" x14ac:dyDescent="0.25">
      <c r="B4" s="180"/>
      <c r="C4" s="193"/>
      <c r="D4" s="194"/>
      <c r="E4" s="194"/>
      <c r="F4" s="194"/>
      <c r="G4" s="194"/>
      <c r="H4" s="194"/>
      <c r="I4" s="194"/>
      <c r="J4" s="194"/>
      <c r="K4" s="194"/>
      <c r="L4" s="194"/>
      <c r="M4" s="194"/>
      <c r="N4" s="194"/>
      <c r="O4" s="194"/>
      <c r="P4" s="195"/>
      <c r="Q4" s="200"/>
      <c r="R4" s="201"/>
    </row>
    <row r="5" spans="2:26" ht="13.8" thickBot="1" x14ac:dyDescent="0.3"/>
    <row r="6" spans="2:26" ht="78.75" customHeight="1" thickBot="1" x14ac:dyDescent="0.3">
      <c r="B6" s="290" t="str">
        <f>+EVALUACION!B6</f>
        <v>Objeto Contractual: “ADQUIRIR LOS ELEMENTOS Y/O INSUMOS NECESARIOS PARA EL FORTALECIMIENTO DEL SISTEMA DE GESTIÓN DE SEGURIDAD Y SALUD EN EL TRABAJO —SG-SST— DE LA ALCALDÍA LOCAL DE CHAPINERO, PARA LA VIGENCIA 2026.”.</v>
      </c>
      <c r="C6" s="291"/>
      <c r="D6" s="291"/>
      <c r="E6" s="291"/>
      <c r="F6" s="291"/>
      <c r="G6" s="291"/>
      <c r="H6" s="291"/>
      <c r="I6" s="291"/>
      <c r="J6" s="291"/>
      <c r="K6" s="291"/>
      <c r="L6" s="291"/>
      <c r="M6" s="291"/>
      <c r="N6" s="291"/>
      <c r="O6" s="291"/>
      <c r="P6" s="291"/>
      <c r="Q6" s="291"/>
      <c r="R6" s="292"/>
      <c r="S6" s="1"/>
      <c r="T6" s="1"/>
      <c r="U6" s="1"/>
      <c r="V6" s="1"/>
      <c r="W6" s="1"/>
      <c r="X6" s="1"/>
      <c r="Y6" s="1"/>
      <c r="Z6" s="1"/>
    </row>
    <row r="7" spans="2:26" ht="24.75" customHeight="1" x14ac:dyDescent="0.25">
      <c r="B7" s="293" t="s">
        <v>13</v>
      </c>
      <c r="C7" s="294"/>
      <c r="D7" s="294"/>
      <c r="E7" s="294"/>
      <c r="F7" s="294"/>
      <c r="G7" s="294"/>
      <c r="H7" s="294"/>
      <c r="I7" s="294"/>
      <c r="J7" s="294"/>
      <c r="K7" s="294"/>
      <c r="L7" s="294"/>
      <c r="M7" s="294"/>
      <c r="N7" s="294"/>
      <c r="O7" s="294"/>
      <c r="P7" s="294"/>
      <c r="Q7" s="294"/>
      <c r="R7" s="295"/>
    </row>
    <row r="8" spans="2:26" ht="15.6" x14ac:dyDescent="0.3">
      <c r="B8" s="284" t="s">
        <v>129</v>
      </c>
      <c r="C8" s="285"/>
      <c r="D8" s="285"/>
      <c r="E8" s="285"/>
      <c r="F8" s="285"/>
      <c r="G8" s="285"/>
      <c r="H8" s="285"/>
      <c r="I8" s="285"/>
      <c r="J8" s="285"/>
      <c r="K8" s="285"/>
      <c r="L8" s="285"/>
      <c r="M8" s="285"/>
      <c r="N8" s="285"/>
      <c r="O8" s="285"/>
      <c r="P8" s="285"/>
      <c r="Q8" s="285"/>
      <c r="R8" s="286"/>
    </row>
    <row r="9" spans="2:26" ht="34.5" customHeight="1" x14ac:dyDescent="0.25">
      <c r="B9" s="281" t="s">
        <v>130</v>
      </c>
      <c r="C9" s="282"/>
      <c r="D9" s="282"/>
      <c r="E9" s="282"/>
      <c r="F9" s="282"/>
      <c r="G9" s="282"/>
      <c r="H9" s="282"/>
      <c r="I9" s="282"/>
      <c r="J9" s="282"/>
      <c r="K9" s="282"/>
      <c r="L9" s="282"/>
      <c r="M9" s="282"/>
      <c r="N9" s="282"/>
      <c r="O9" s="282"/>
      <c r="P9" s="282"/>
      <c r="Q9" s="282"/>
      <c r="R9" s="283"/>
    </row>
    <row r="10" spans="2:26" ht="15.6" x14ac:dyDescent="0.3">
      <c r="B10" s="284" t="s">
        <v>131</v>
      </c>
      <c r="C10" s="285"/>
      <c r="D10" s="285"/>
      <c r="E10" s="285"/>
      <c r="F10" s="285"/>
      <c r="G10" s="285"/>
      <c r="H10" s="285"/>
      <c r="I10" s="285"/>
      <c r="J10" s="285"/>
      <c r="K10" s="285"/>
      <c r="L10" s="285"/>
      <c r="M10" s="285"/>
      <c r="N10" s="285"/>
      <c r="O10" s="285"/>
      <c r="P10" s="285"/>
      <c r="Q10" s="285"/>
      <c r="R10" s="286"/>
    </row>
    <row r="11" spans="2:26" x14ac:dyDescent="0.25">
      <c r="B11" s="82"/>
      <c r="R11" s="2"/>
    </row>
    <row r="12" spans="2:26" x14ac:dyDescent="0.25">
      <c r="B12" s="7"/>
      <c r="R12" s="2"/>
    </row>
    <row r="13" spans="2:26" x14ac:dyDescent="0.25">
      <c r="B13" s="7"/>
      <c r="R13" s="2"/>
    </row>
    <row r="14" spans="2:26" ht="7.5" customHeight="1" thickBot="1" x14ac:dyDescent="0.3">
      <c r="B14" s="133"/>
      <c r="C14" s="134"/>
      <c r="D14" s="134"/>
      <c r="E14" s="134"/>
      <c r="F14" s="134"/>
      <c r="G14" s="134"/>
      <c r="H14" s="134"/>
      <c r="I14" s="134"/>
      <c r="J14" s="134"/>
      <c r="K14" s="134"/>
      <c r="L14" s="134"/>
      <c r="M14" s="134"/>
      <c r="N14" s="134"/>
      <c r="O14" s="134"/>
      <c r="P14" s="134"/>
      <c r="Q14" s="134"/>
      <c r="R14" s="8"/>
    </row>
    <row r="15" spans="2:26" ht="93.75" customHeight="1" thickBot="1" x14ac:dyDescent="0.3">
      <c r="B15" s="118" t="s">
        <v>82</v>
      </c>
      <c r="C15" s="289" t="s">
        <v>83</v>
      </c>
      <c r="D15" s="289"/>
      <c r="E15" s="289"/>
      <c r="F15" s="289"/>
      <c r="G15" s="173" t="s">
        <v>132</v>
      </c>
      <c r="H15" s="173"/>
      <c r="I15" s="89" t="s">
        <v>85</v>
      </c>
      <c r="J15" s="89" t="s">
        <v>86</v>
      </c>
      <c r="K15" s="89" t="s">
        <v>87</v>
      </c>
      <c r="L15" s="89" t="s">
        <v>88</v>
      </c>
      <c r="M15" s="89" t="s">
        <v>133</v>
      </c>
      <c r="N15" s="89" t="s">
        <v>134</v>
      </c>
      <c r="O15" s="89" t="s">
        <v>135</v>
      </c>
      <c r="P15" s="89" t="s">
        <v>136</v>
      </c>
      <c r="Q15" s="89" t="s">
        <v>137</v>
      </c>
      <c r="R15" s="10" t="s">
        <v>138</v>
      </c>
    </row>
    <row r="16" spans="2:26" s="26" customFormat="1" ht="57.75" customHeight="1" x14ac:dyDescent="0.25">
      <c r="B16" s="135" t="str">
        <f>+EVALUACION!B17</f>
        <v>PLANEACIÓN</v>
      </c>
      <c r="C16" s="287" t="str">
        <f>+EVALUACION!C17</f>
        <v>Inadecuada escogencia de la modalidad de contratación</v>
      </c>
      <c r="D16" s="287"/>
      <c r="E16" s="287"/>
      <c r="F16" s="287"/>
      <c r="G16" s="296" t="s">
        <v>168</v>
      </c>
      <c r="H16" s="296"/>
      <c r="I16" s="130">
        <f>+EVALUACION!I17</f>
        <v>2</v>
      </c>
      <c r="J16" s="130">
        <v>1</v>
      </c>
      <c r="K16" s="130">
        <f>+I16+J16</f>
        <v>3</v>
      </c>
      <c r="L16" s="130" t="str">
        <f>IF(K16&lt;=4,"BAJO",IF(K16=5,"MEDIO",IF(K16=6,"ALTO",IF(K16=7,"ALTO","EXTREMO"))))</f>
        <v>BAJO</v>
      </c>
      <c r="M16" s="130" t="s">
        <v>139</v>
      </c>
      <c r="N16" s="131" t="s">
        <v>195</v>
      </c>
      <c r="O16" s="132" t="s">
        <v>140</v>
      </c>
      <c r="P16" s="132" t="s">
        <v>196</v>
      </c>
      <c r="Q16" s="143" t="s">
        <v>201</v>
      </c>
      <c r="R16" s="136" t="s">
        <v>141</v>
      </c>
    </row>
    <row r="17" spans="2:18" s="26" customFormat="1" ht="57.75" customHeight="1" x14ac:dyDescent="0.25">
      <c r="B17" s="119" t="str">
        <f>+EVALUACION!B18</f>
        <v>PLANEACIÓN</v>
      </c>
      <c r="C17" s="278" t="str">
        <f>+EVALUACION!C18</f>
        <v>Inadecuado análisis  económico estimativo del valor del contrato</v>
      </c>
      <c r="D17" s="278"/>
      <c r="E17" s="278"/>
      <c r="F17" s="278"/>
      <c r="G17" s="288" t="s">
        <v>169</v>
      </c>
      <c r="H17" s="288"/>
      <c r="I17" s="93">
        <f>+EVALUACION!I18</f>
        <v>2</v>
      </c>
      <c r="J17" s="93">
        <v>1</v>
      </c>
      <c r="K17" s="93">
        <f>+I17+J17</f>
        <v>3</v>
      </c>
      <c r="L17" s="93" t="str">
        <f>IF(K17&lt;=4,"BAJO",IF(K17=5,"MEDIO",IF(K17=6,"ALTO",IF(K17=7,"ALTO","EXTREMO"))))</f>
        <v>BAJO</v>
      </c>
      <c r="M17" s="93" t="s">
        <v>139</v>
      </c>
      <c r="N17" s="120" t="s">
        <v>197</v>
      </c>
      <c r="O17" s="120" t="s">
        <v>140</v>
      </c>
      <c r="P17" s="129" t="s">
        <v>196</v>
      </c>
      <c r="Q17" s="143" t="s">
        <v>202</v>
      </c>
      <c r="R17" s="35" t="s">
        <v>141</v>
      </c>
    </row>
    <row r="18" spans="2:18" s="26" customFormat="1" ht="57.75" customHeight="1" x14ac:dyDescent="0.25">
      <c r="B18" s="119" t="str">
        <f>+EVALUACION!B19</f>
        <v>PLANEACIÓN</v>
      </c>
      <c r="C18" s="278" t="str">
        <f>+EVALUACION!C19</f>
        <v xml:space="preserve">Inadecuada  descripción del bien o servicio requerido </v>
      </c>
      <c r="D18" s="278"/>
      <c r="E18" s="278"/>
      <c r="F18" s="278"/>
      <c r="G18" s="144" t="s">
        <v>142</v>
      </c>
      <c r="H18" s="144"/>
      <c r="I18" s="93">
        <f>+EVALUACION!I19</f>
        <v>2</v>
      </c>
      <c r="J18" s="93">
        <v>2</v>
      </c>
      <c r="K18" s="93">
        <f t="shared" ref="K18:K27" si="0">+I18+J18</f>
        <v>4</v>
      </c>
      <c r="L18" s="93" t="str">
        <f t="shared" ref="L18:L30" si="1">IF(K18&lt;=4,"BAJO",IF(K18=5,"MEDIO",IF(K18=6,"ALTO",IF(K18=7,"ALTO","EXTREMO"))))</f>
        <v>BAJO</v>
      </c>
      <c r="M18" s="93" t="s">
        <v>139</v>
      </c>
      <c r="N18" s="120" t="s">
        <v>197</v>
      </c>
      <c r="O18" s="120" t="s">
        <v>140</v>
      </c>
      <c r="P18" s="129" t="s">
        <v>196</v>
      </c>
      <c r="Q18" s="143" t="s">
        <v>203</v>
      </c>
      <c r="R18" s="35" t="s">
        <v>141</v>
      </c>
    </row>
    <row r="19" spans="2:18" s="26" customFormat="1" ht="57.75" customHeight="1" x14ac:dyDescent="0.25">
      <c r="B19" s="119" t="str">
        <f>+EVALUACION!B21</f>
        <v>PLANEACIÓN</v>
      </c>
      <c r="C19" s="278" t="str">
        <f>+EVALUACION!C21</f>
        <v xml:space="preserve">Falta de profundidad en el estudio de sector no identificándose claramente aspectos de oferta y demanda </v>
      </c>
      <c r="D19" s="278"/>
      <c r="E19" s="278"/>
      <c r="F19" s="278"/>
      <c r="G19" s="144" t="s">
        <v>198</v>
      </c>
      <c r="H19" s="144"/>
      <c r="I19" s="93">
        <f>+EVALUACION!I21</f>
        <v>2</v>
      </c>
      <c r="J19" s="93">
        <v>1</v>
      </c>
      <c r="K19" s="93">
        <f t="shared" si="0"/>
        <v>3</v>
      </c>
      <c r="L19" s="93" t="str">
        <f t="shared" si="1"/>
        <v>BAJO</v>
      </c>
      <c r="M19" s="93" t="s">
        <v>139</v>
      </c>
      <c r="N19" s="120" t="s">
        <v>197</v>
      </c>
      <c r="O19" s="120" t="s">
        <v>140</v>
      </c>
      <c r="P19" s="129" t="s">
        <v>196</v>
      </c>
      <c r="Q19" s="143" t="s">
        <v>204</v>
      </c>
      <c r="R19" s="35" t="s">
        <v>141</v>
      </c>
    </row>
    <row r="20" spans="2:18" s="26" customFormat="1" ht="57.75" customHeight="1" x14ac:dyDescent="0.25">
      <c r="B20" s="119" t="str">
        <f>+EVALUACION!B22</f>
        <v>SELECCIÓN</v>
      </c>
      <c r="C20" s="278" t="str">
        <f>+EVALUACION!C22</f>
        <v>Inadecuado manejo administrativo del proceso contractual</v>
      </c>
      <c r="D20" s="278"/>
      <c r="E20" s="278"/>
      <c r="F20" s="278"/>
      <c r="G20" s="144" t="s">
        <v>142</v>
      </c>
      <c r="H20" s="144"/>
      <c r="I20" s="93">
        <f>+EVALUACION!I22</f>
        <v>1</v>
      </c>
      <c r="J20" s="93">
        <v>2</v>
      </c>
      <c r="K20" s="93">
        <f t="shared" si="0"/>
        <v>3</v>
      </c>
      <c r="L20" s="93" t="str">
        <f t="shared" si="1"/>
        <v>BAJO</v>
      </c>
      <c r="M20" s="93" t="s">
        <v>143</v>
      </c>
      <c r="N20" s="120" t="s">
        <v>197</v>
      </c>
      <c r="O20" s="120" t="s">
        <v>140</v>
      </c>
      <c r="P20" s="129" t="s">
        <v>196</v>
      </c>
      <c r="Q20" s="143" t="s">
        <v>205</v>
      </c>
      <c r="R20" s="35" t="s">
        <v>141</v>
      </c>
    </row>
    <row r="21" spans="2:18" s="26" customFormat="1" ht="57.75" customHeight="1" x14ac:dyDescent="0.25">
      <c r="B21" s="119" t="str">
        <f>+EVALUACION!B23</f>
        <v>SELECCIÓN</v>
      </c>
      <c r="C21" s="278" t="str">
        <f>+EVALUACION!C23</f>
        <v>Falta de claridad en la elaboración de los actos administrativos</v>
      </c>
      <c r="D21" s="278"/>
      <c r="E21" s="278"/>
      <c r="F21" s="278"/>
      <c r="G21" s="144" t="s">
        <v>170</v>
      </c>
      <c r="H21" s="144"/>
      <c r="I21" s="93">
        <f>+EVALUACION!I23</f>
        <v>1</v>
      </c>
      <c r="J21" s="93">
        <v>1</v>
      </c>
      <c r="K21" s="93">
        <f t="shared" si="0"/>
        <v>2</v>
      </c>
      <c r="L21" s="93" t="str">
        <f t="shared" si="1"/>
        <v>BAJO</v>
      </c>
      <c r="M21" s="93" t="s">
        <v>143</v>
      </c>
      <c r="N21" s="120" t="s">
        <v>195</v>
      </c>
      <c r="O21" s="120" t="s">
        <v>140</v>
      </c>
      <c r="P21" s="129" t="s">
        <v>196</v>
      </c>
      <c r="Q21" s="143" t="s">
        <v>206</v>
      </c>
      <c r="R21" s="35" t="s">
        <v>141</v>
      </c>
    </row>
    <row r="22" spans="2:18" s="26" customFormat="1" ht="57.75" customHeight="1" x14ac:dyDescent="0.25">
      <c r="B22" s="119" t="str">
        <f>+EVALUACION!B24</f>
        <v>SELECCIÓN</v>
      </c>
      <c r="C22" s="278" t="str">
        <f>+EVALUACION!C24</f>
        <v>No publicación de la documentación del proceso de selección en el SECOP</v>
      </c>
      <c r="D22" s="278"/>
      <c r="E22" s="278"/>
      <c r="F22" s="278"/>
      <c r="G22" s="144" t="s">
        <v>144</v>
      </c>
      <c r="H22" s="144"/>
      <c r="I22" s="93">
        <f>+EVALUACION!I24</f>
        <v>1</v>
      </c>
      <c r="J22" s="93">
        <v>2</v>
      </c>
      <c r="K22" s="93">
        <f t="shared" si="0"/>
        <v>3</v>
      </c>
      <c r="L22" s="93" t="str">
        <f t="shared" si="1"/>
        <v>BAJO</v>
      </c>
      <c r="M22" s="93" t="s">
        <v>143</v>
      </c>
      <c r="N22" s="120" t="s">
        <v>195</v>
      </c>
      <c r="O22" s="120" t="s">
        <v>140</v>
      </c>
      <c r="P22" s="129" t="s">
        <v>196</v>
      </c>
      <c r="Q22" s="143" t="s">
        <v>207</v>
      </c>
      <c r="R22" s="35" t="s">
        <v>141</v>
      </c>
    </row>
    <row r="23" spans="2:18" s="26" customFormat="1" ht="57.75" customHeight="1" x14ac:dyDescent="0.25">
      <c r="B23" s="119" t="str">
        <f>+EVALUACION!B25</f>
        <v>CONTRATACIÓN</v>
      </c>
      <c r="C23" s="278" t="str">
        <f>+EVALUACION!C25</f>
        <v xml:space="preserve">Riesgo de que no se firme el contrato. </v>
      </c>
      <c r="D23" s="278"/>
      <c r="E23" s="278"/>
      <c r="F23" s="278"/>
      <c r="G23" s="144" t="s">
        <v>144</v>
      </c>
      <c r="H23" s="144"/>
      <c r="I23" s="93">
        <f>+EVALUACION!I25</f>
        <v>1</v>
      </c>
      <c r="J23" s="93">
        <v>1</v>
      </c>
      <c r="K23" s="93">
        <f t="shared" si="0"/>
        <v>2</v>
      </c>
      <c r="L23" s="93" t="str">
        <f t="shared" si="1"/>
        <v>BAJO</v>
      </c>
      <c r="M23" s="93" t="s">
        <v>139</v>
      </c>
      <c r="N23" s="120" t="s">
        <v>145</v>
      </c>
      <c r="O23" s="120" t="s">
        <v>140</v>
      </c>
      <c r="P23" s="129" t="s">
        <v>196</v>
      </c>
      <c r="Q23" s="143" t="s">
        <v>208</v>
      </c>
      <c r="R23" s="35" t="s">
        <v>141</v>
      </c>
    </row>
    <row r="24" spans="2:18" s="26" customFormat="1" ht="57.75" customHeight="1" x14ac:dyDescent="0.25">
      <c r="B24" s="119" t="str">
        <f>+EVALUACION!B26</f>
        <v>CONTRATACIÓN</v>
      </c>
      <c r="C24" s="278" t="str">
        <f>+EVALUACION!C26</f>
        <v>Falta de constitución o constitución tardía de la garantía única. Aceptación de garantías que no se ajustan a lo contemplado en el contrato</v>
      </c>
      <c r="D24" s="278"/>
      <c r="E24" s="278"/>
      <c r="F24" s="278"/>
      <c r="G24" s="144" t="s">
        <v>144</v>
      </c>
      <c r="H24" s="144"/>
      <c r="I24" s="93">
        <f>+EVALUACION!I26</f>
        <v>2</v>
      </c>
      <c r="J24" s="93">
        <v>2</v>
      </c>
      <c r="K24" s="93">
        <f t="shared" si="0"/>
        <v>4</v>
      </c>
      <c r="L24" s="93" t="str">
        <f t="shared" si="1"/>
        <v>BAJO</v>
      </c>
      <c r="M24" s="93" t="s">
        <v>143</v>
      </c>
      <c r="N24" s="120" t="s">
        <v>146</v>
      </c>
      <c r="O24" s="120" t="s">
        <v>140</v>
      </c>
      <c r="P24" s="129" t="s">
        <v>196</v>
      </c>
      <c r="Q24" s="143" t="s">
        <v>209</v>
      </c>
      <c r="R24" s="35" t="s">
        <v>141</v>
      </c>
    </row>
    <row r="25" spans="2:18" s="26" customFormat="1" ht="57.75" customHeight="1" x14ac:dyDescent="0.25">
      <c r="B25" s="119" t="str">
        <f>+EVALUACION!B27</f>
        <v>CONTRATACIÓN</v>
      </c>
      <c r="C25" s="278" t="str">
        <f>+EVALUACION!C27</f>
        <v>Falta de solicitud o solicitud tardía del registro  presupuestal</v>
      </c>
      <c r="D25" s="278"/>
      <c r="E25" s="278"/>
      <c r="F25" s="278"/>
      <c r="G25" s="144" t="s">
        <v>144</v>
      </c>
      <c r="H25" s="144"/>
      <c r="I25" s="93">
        <f>+EVALUACION!I27</f>
        <v>1</v>
      </c>
      <c r="J25" s="93">
        <v>2</v>
      </c>
      <c r="K25" s="93">
        <f t="shared" si="0"/>
        <v>3</v>
      </c>
      <c r="L25" s="93" t="str">
        <f t="shared" si="1"/>
        <v>BAJO</v>
      </c>
      <c r="M25" s="93" t="s">
        <v>143</v>
      </c>
      <c r="N25" s="120" t="s">
        <v>197</v>
      </c>
      <c r="O25" s="120" t="s">
        <v>140</v>
      </c>
      <c r="P25" s="129" t="s">
        <v>196</v>
      </c>
      <c r="Q25" s="143" t="s">
        <v>210</v>
      </c>
      <c r="R25" s="35" t="s">
        <v>141</v>
      </c>
    </row>
    <row r="26" spans="2:18" s="26" customFormat="1" ht="57.75" customHeight="1" x14ac:dyDescent="0.25">
      <c r="B26" s="119" t="str">
        <f>+EVALUACION!B28</f>
        <v>EJECUCIÓN</v>
      </c>
      <c r="C26" s="278" t="str">
        <f>+EVALUACION!C28</f>
        <v>Variación de los precios del mercado</v>
      </c>
      <c r="D26" s="278"/>
      <c r="E26" s="278"/>
      <c r="F26" s="278"/>
      <c r="G26" s="144" t="s">
        <v>147</v>
      </c>
      <c r="H26" s="144"/>
      <c r="I26" s="93">
        <f>+EVALUACION!I28</f>
        <v>2</v>
      </c>
      <c r="J26" s="93">
        <v>2</v>
      </c>
      <c r="K26" s="93">
        <f t="shared" si="0"/>
        <v>4</v>
      </c>
      <c r="L26" s="93" t="str">
        <f t="shared" si="1"/>
        <v>BAJO</v>
      </c>
      <c r="M26" s="93" t="s">
        <v>139</v>
      </c>
      <c r="N26" s="120" t="s">
        <v>146</v>
      </c>
      <c r="O26" s="120" t="s">
        <v>148</v>
      </c>
      <c r="P26" s="120" t="s">
        <v>149</v>
      </c>
      <c r="Q26" s="143" t="s">
        <v>211</v>
      </c>
      <c r="R26" s="35" t="s">
        <v>150</v>
      </c>
    </row>
    <row r="27" spans="2:18" s="26" customFormat="1" ht="57.75" customHeight="1" x14ac:dyDescent="0.25">
      <c r="B27" s="119" t="str">
        <f>+EVALUACION!B29</f>
        <v>EJECUCIÓN</v>
      </c>
      <c r="C27" s="278" t="str">
        <f>+EVALUACION!C29</f>
        <v>Incumplimiento de compromisos adquiridos por el contratista seleccionado con sus subcontratistas, suministradores de bienes y servicios.</v>
      </c>
      <c r="D27" s="278"/>
      <c r="E27" s="278"/>
      <c r="F27" s="278"/>
      <c r="G27" s="144" t="s">
        <v>151</v>
      </c>
      <c r="H27" s="144"/>
      <c r="I27" s="93">
        <f>+EVALUACION!I29</f>
        <v>2</v>
      </c>
      <c r="J27" s="93">
        <v>1</v>
      </c>
      <c r="K27" s="93">
        <f t="shared" si="0"/>
        <v>3</v>
      </c>
      <c r="L27" s="93" t="str">
        <f t="shared" si="1"/>
        <v>BAJO</v>
      </c>
      <c r="M27" s="93" t="s">
        <v>139</v>
      </c>
      <c r="N27" s="120" t="s">
        <v>146</v>
      </c>
      <c r="O27" s="120" t="s">
        <v>148</v>
      </c>
      <c r="P27" s="120" t="s">
        <v>149</v>
      </c>
      <c r="Q27" s="143" t="s">
        <v>212</v>
      </c>
      <c r="R27" s="35" t="s">
        <v>141</v>
      </c>
    </row>
    <row r="28" spans="2:18" s="26" customFormat="1" ht="57.75" customHeight="1" x14ac:dyDescent="0.25">
      <c r="B28" s="119" t="str">
        <f>+EVALUACION!B30</f>
        <v>EJECUCIÓN</v>
      </c>
      <c r="C28" s="278" t="str">
        <f>+EVALUACION!C30</f>
        <v>Incumplimiento de la administración en los pagos.</v>
      </c>
      <c r="D28" s="278"/>
      <c r="E28" s="278"/>
      <c r="F28" s="278"/>
      <c r="G28" s="144" t="s">
        <v>152</v>
      </c>
      <c r="H28" s="144"/>
      <c r="I28" s="93">
        <f>+EVALUACION!I30</f>
        <v>3</v>
      </c>
      <c r="J28" s="93">
        <v>1</v>
      </c>
      <c r="K28" s="93">
        <f t="shared" ref="K28:K30" si="2">+I28+J28</f>
        <v>4</v>
      </c>
      <c r="L28" s="93" t="str">
        <f t="shared" si="1"/>
        <v>BAJO</v>
      </c>
      <c r="M28" s="93" t="s">
        <v>143</v>
      </c>
      <c r="N28" s="120" t="s">
        <v>153</v>
      </c>
      <c r="O28" s="120" t="s">
        <v>148</v>
      </c>
      <c r="P28" s="120" t="s">
        <v>149</v>
      </c>
      <c r="Q28" s="143" t="s">
        <v>213</v>
      </c>
      <c r="R28" s="35" t="s">
        <v>154</v>
      </c>
    </row>
    <row r="29" spans="2:18" s="26" customFormat="1" ht="57.75" customHeight="1" x14ac:dyDescent="0.25">
      <c r="B29" s="119" t="str">
        <f>+EVALUACION!B31</f>
        <v>EJECUCIÓN</v>
      </c>
      <c r="C29" s="278" t="str">
        <f>+EVALUACION!C31</f>
        <v>Variación de tasas o tarifas</v>
      </c>
      <c r="D29" s="278"/>
      <c r="E29" s="278"/>
      <c r="F29" s="278"/>
      <c r="G29" s="144" t="s">
        <v>199</v>
      </c>
      <c r="H29" s="144"/>
      <c r="I29" s="93">
        <f>+EVALUACION!I31</f>
        <v>3</v>
      </c>
      <c r="J29" s="93">
        <v>1</v>
      </c>
      <c r="K29" s="93">
        <f t="shared" si="2"/>
        <v>4</v>
      </c>
      <c r="L29" s="93" t="str">
        <f t="shared" si="1"/>
        <v>BAJO</v>
      </c>
      <c r="M29" s="93" t="s">
        <v>139</v>
      </c>
      <c r="N29" s="120" t="s">
        <v>146</v>
      </c>
      <c r="O29" s="120" t="s">
        <v>148</v>
      </c>
      <c r="P29" s="120" t="s">
        <v>149</v>
      </c>
      <c r="Q29" s="143" t="s">
        <v>214</v>
      </c>
      <c r="R29" s="35" t="s">
        <v>154</v>
      </c>
    </row>
    <row r="30" spans="2:18" s="26" customFormat="1" ht="57.75" customHeight="1" thickBot="1" x14ac:dyDescent="0.3">
      <c r="B30" s="137" t="str">
        <f>+EVALUACION!B32</f>
        <v>EJECUCIÓN</v>
      </c>
      <c r="C30" s="279" t="str">
        <f>+EVALUACION!C32</f>
        <v>Fluctuaciones del valor de la moneda</v>
      </c>
      <c r="D30" s="279"/>
      <c r="E30" s="279"/>
      <c r="F30" s="279"/>
      <c r="G30" s="280" t="s">
        <v>155</v>
      </c>
      <c r="H30" s="280"/>
      <c r="I30" s="138">
        <f>+EVALUACION!I32</f>
        <v>2</v>
      </c>
      <c r="J30" s="138">
        <v>2</v>
      </c>
      <c r="K30" s="138">
        <f t="shared" si="2"/>
        <v>4</v>
      </c>
      <c r="L30" s="138" t="str">
        <f t="shared" si="1"/>
        <v>BAJO</v>
      </c>
      <c r="M30" s="138" t="s">
        <v>139</v>
      </c>
      <c r="N30" s="139" t="s">
        <v>146</v>
      </c>
      <c r="O30" s="139" t="s">
        <v>148</v>
      </c>
      <c r="P30" s="139" t="s">
        <v>149</v>
      </c>
      <c r="Q30" s="143" t="s">
        <v>215</v>
      </c>
      <c r="R30" s="140" t="s">
        <v>141</v>
      </c>
    </row>
    <row r="31" spans="2:18" s="26" customFormat="1" ht="73.2" customHeight="1" thickBot="1" x14ac:dyDescent="0.3">
      <c r="B31" s="137" t="str">
        <f>+EVALUACION!B33</f>
        <v>EJECUCIÓN</v>
      </c>
      <c r="C31" s="279" t="str">
        <f>+EVALUACION!C33</f>
        <v xml:space="preserve">Mala Calidad de los bienes suministrados </v>
      </c>
      <c r="D31" s="279"/>
      <c r="E31" s="279"/>
      <c r="F31" s="279"/>
      <c r="G31" s="280" t="s">
        <v>180</v>
      </c>
      <c r="H31" s="280"/>
      <c r="I31" s="138">
        <f>+EVALUACION!I33</f>
        <v>2</v>
      </c>
      <c r="J31" s="138">
        <v>1</v>
      </c>
      <c r="K31" s="138">
        <f t="shared" ref="K31:K32" si="3">+I31+J31</f>
        <v>3</v>
      </c>
      <c r="L31" s="138" t="str">
        <f t="shared" ref="L31:L32" si="4">IF(K31&lt;=4,"BAJO",IF(K31=5,"MEDIO",IF(K31=6,"ALTO",IF(K31=7,"ALTO","EXTREMO"))))</f>
        <v>BAJO</v>
      </c>
      <c r="M31" s="138" t="s">
        <v>139</v>
      </c>
      <c r="N31" s="139" t="s">
        <v>146</v>
      </c>
      <c r="O31" s="139" t="s">
        <v>148</v>
      </c>
      <c r="P31" s="139" t="s">
        <v>149</v>
      </c>
      <c r="Q31" s="143" t="s">
        <v>216</v>
      </c>
      <c r="R31" s="140" t="s">
        <v>141</v>
      </c>
    </row>
    <row r="32" spans="2:18" s="26" customFormat="1" ht="57.75" customHeight="1" thickBot="1" x14ac:dyDescent="0.3">
      <c r="B32" s="137" t="str">
        <f>+EVALUACION!B34</f>
        <v>EJECUCIÓN</v>
      </c>
      <c r="C32" s="279" t="str">
        <f>+EVALUACION!C34</f>
        <v xml:space="preserve">Demora en la entrega de suministros </v>
      </c>
      <c r="D32" s="279"/>
      <c r="E32" s="279"/>
      <c r="F32" s="279"/>
      <c r="G32" s="280" t="s">
        <v>181</v>
      </c>
      <c r="H32" s="280"/>
      <c r="I32" s="138">
        <f>+EVALUACION!I34</f>
        <v>2</v>
      </c>
      <c r="J32" s="138">
        <v>2</v>
      </c>
      <c r="K32" s="138">
        <f t="shared" si="3"/>
        <v>4</v>
      </c>
      <c r="L32" s="138" t="str">
        <f t="shared" si="4"/>
        <v>BAJO</v>
      </c>
      <c r="M32" s="138" t="s">
        <v>139</v>
      </c>
      <c r="N32" s="139" t="s">
        <v>146</v>
      </c>
      <c r="O32" s="139" t="s">
        <v>148</v>
      </c>
      <c r="P32" s="139" t="s">
        <v>149</v>
      </c>
      <c r="Q32" s="143" t="s">
        <v>217</v>
      </c>
      <c r="R32" s="140" t="s">
        <v>141</v>
      </c>
    </row>
    <row r="33" spans="2:23" ht="12.75" customHeight="1" x14ac:dyDescent="0.25">
      <c r="B33" s="82"/>
      <c r="C33" s="83"/>
      <c r="D33" s="83"/>
      <c r="E33" s="83"/>
      <c r="F33" s="83"/>
      <c r="G33" s="83"/>
      <c r="H33" s="83"/>
      <c r="I33" s="83"/>
      <c r="J33" s="83"/>
      <c r="K33" s="83"/>
      <c r="L33" s="83"/>
      <c r="M33" s="83"/>
      <c r="N33" s="83"/>
      <c r="O33" s="83"/>
      <c r="P33" s="83"/>
      <c r="Q33" s="83"/>
      <c r="R33" s="2"/>
    </row>
    <row r="34" spans="2:23" x14ac:dyDescent="0.25">
      <c r="B34" s="82"/>
      <c r="C34" s="277" t="s">
        <v>184</v>
      </c>
      <c r="D34" s="277"/>
      <c r="E34" s="277"/>
      <c r="F34" s="277"/>
      <c r="G34" s="83"/>
      <c r="H34" s="147" t="s">
        <v>156</v>
      </c>
      <c r="I34" s="147"/>
      <c r="J34" s="147"/>
      <c r="K34" s="147"/>
      <c r="L34" s="121"/>
      <c r="M34" s="121"/>
      <c r="N34" s="121"/>
      <c r="O34" s="121"/>
      <c r="P34" s="121"/>
      <c r="Q34" s="121"/>
      <c r="R34" s="2"/>
    </row>
    <row r="35" spans="2:23" ht="19.5" customHeight="1" x14ac:dyDescent="0.25">
      <c r="B35" s="161" t="s">
        <v>96</v>
      </c>
      <c r="C35" s="259" t="s">
        <v>120</v>
      </c>
      <c r="D35" s="260"/>
      <c r="E35" s="261"/>
      <c r="F35" s="102" t="s">
        <v>97</v>
      </c>
      <c r="G35" s="83"/>
      <c r="H35" s="259" t="s">
        <v>120</v>
      </c>
      <c r="I35" s="261"/>
      <c r="J35" s="259" t="s">
        <v>97</v>
      </c>
      <c r="K35" s="261"/>
      <c r="L35" s="107"/>
      <c r="M35" s="107"/>
      <c r="N35" s="147" t="s">
        <v>184</v>
      </c>
      <c r="O35" s="147"/>
      <c r="P35" s="147"/>
      <c r="Q35" s="107"/>
      <c r="R35" s="2"/>
    </row>
    <row r="36" spans="2:23" ht="21" customHeight="1" x14ac:dyDescent="0.25">
      <c r="B36" s="161"/>
      <c r="C36" s="262" t="s">
        <v>98</v>
      </c>
      <c r="D36" s="263"/>
      <c r="E36" s="264"/>
      <c r="F36" s="104">
        <v>1</v>
      </c>
      <c r="G36" s="83"/>
      <c r="H36" s="262" t="s">
        <v>99</v>
      </c>
      <c r="I36" s="264"/>
      <c r="J36" s="262">
        <v>1</v>
      </c>
      <c r="K36" s="264"/>
      <c r="L36" s="107"/>
      <c r="M36" s="107"/>
      <c r="N36" s="250" t="s">
        <v>107</v>
      </c>
      <c r="O36" s="252"/>
      <c r="P36" s="116" t="s">
        <v>120</v>
      </c>
      <c r="Q36" s="107"/>
      <c r="R36" s="2"/>
    </row>
    <row r="37" spans="2:23" ht="15.75" customHeight="1" x14ac:dyDescent="0.25">
      <c r="B37" s="161"/>
      <c r="C37" s="262" t="s">
        <v>100</v>
      </c>
      <c r="D37" s="263"/>
      <c r="E37" s="264"/>
      <c r="F37" s="104">
        <v>2</v>
      </c>
      <c r="G37" s="83"/>
      <c r="H37" s="262" t="s">
        <v>101</v>
      </c>
      <c r="I37" s="264"/>
      <c r="J37" s="262">
        <v>2</v>
      </c>
      <c r="K37" s="264"/>
      <c r="L37" s="107"/>
      <c r="M37" s="107"/>
      <c r="N37" s="255" t="s">
        <v>121</v>
      </c>
      <c r="O37" s="256"/>
      <c r="P37" s="117" t="s">
        <v>122</v>
      </c>
      <c r="Q37" s="107"/>
      <c r="R37" s="2"/>
      <c r="T37" s="4"/>
      <c r="U37" s="4"/>
      <c r="V37" s="4"/>
      <c r="W37" s="4"/>
    </row>
    <row r="38" spans="2:23" ht="24.75" customHeight="1" x14ac:dyDescent="0.25">
      <c r="B38" s="161"/>
      <c r="C38" s="262" t="s">
        <v>102</v>
      </c>
      <c r="D38" s="263"/>
      <c r="E38" s="264"/>
      <c r="F38" s="104">
        <v>3</v>
      </c>
      <c r="G38" s="83"/>
      <c r="H38" s="262" t="s">
        <v>103</v>
      </c>
      <c r="I38" s="264"/>
      <c r="J38" s="262">
        <v>3</v>
      </c>
      <c r="K38" s="264"/>
      <c r="L38" s="107"/>
      <c r="M38" s="107"/>
      <c r="N38" s="158" t="s">
        <v>123</v>
      </c>
      <c r="O38" s="245"/>
      <c r="P38" s="117" t="s">
        <v>124</v>
      </c>
      <c r="Q38" s="107"/>
      <c r="R38" s="2"/>
    </row>
    <row r="39" spans="2:23" ht="18" customHeight="1" x14ac:dyDescent="0.25">
      <c r="B39" s="161"/>
      <c r="C39" s="262" t="s">
        <v>104</v>
      </c>
      <c r="D39" s="263"/>
      <c r="E39" s="264"/>
      <c r="F39" s="104">
        <v>4</v>
      </c>
      <c r="G39" s="83"/>
      <c r="H39" s="262" t="s">
        <v>105</v>
      </c>
      <c r="I39" s="264"/>
      <c r="J39" s="262">
        <v>4</v>
      </c>
      <c r="K39" s="264"/>
      <c r="L39" s="107"/>
      <c r="M39" s="107"/>
      <c r="N39" s="248">
        <v>5</v>
      </c>
      <c r="O39" s="249"/>
      <c r="P39" s="117" t="s">
        <v>125</v>
      </c>
      <c r="Q39" s="107"/>
      <c r="R39" s="2"/>
    </row>
    <row r="40" spans="2:23" ht="21" customHeight="1" thickBot="1" x14ac:dyDescent="0.3">
      <c r="B40" s="161"/>
      <c r="C40" s="262" t="s">
        <v>183</v>
      </c>
      <c r="D40" s="263"/>
      <c r="E40" s="264"/>
      <c r="F40" s="104">
        <v>5</v>
      </c>
      <c r="G40" s="83"/>
      <c r="H40" s="262" t="s">
        <v>106</v>
      </c>
      <c r="I40" s="264"/>
      <c r="J40" s="262">
        <v>5</v>
      </c>
      <c r="K40" s="264"/>
      <c r="L40" s="107"/>
      <c r="M40" s="107"/>
      <c r="N40" s="274" t="s">
        <v>126</v>
      </c>
      <c r="O40" s="275"/>
      <c r="P40" s="122" t="s">
        <v>127</v>
      </c>
      <c r="Q40" s="107"/>
      <c r="R40" s="2"/>
    </row>
    <row r="41" spans="2:23" x14ac:dyDescent="0.25">
      <c r="B41" s="82"/>
      <c r="C41" s="83"/>
      <c r="D41" s="83"/>
      <c r="E41" s="83"/>
      <c r="F41" s="83"/>
      <c r="G41" s="83"/>
      <c r="H41" s="83"/>
      <c r="I41" s="83"/>
      <c r="J41" s="83"/>
      <c r="K41" s="83"/>
      <c r="L41" s="83"/>
      <c r="M41" s="83"/>
      <c r="N41" s="83"/>
      <c r="O41" s="83"/>
      <c r="P41" s="83"/>
      <c r="Q41" s="83"/>
      <c r="R41" s="2"/>
    </row>
    <row r="42" spans="2:23" ht="18" customHeight="1" x14ac:dyDescent="0.25">
      <c r="B42" s="82"/>
      <c r="C42" s="147" t="s">
        <v>107</v>
      </c>
      <c r="D42" s="147"/>
      <c r="E42" s="147"/>
      <c r="F42" s="147"/>
      <c r="G42" s="147"/>
      <c r="H42" s="147"/>
      <c r="I42" s="147"/>
      <c r="J42" s="147"/>
      <c r="K42" s="147"/>
      <c r="L42" s="147"/>
      <c r="M42" s="147"/>
      <c r="N42" s="147"/>
      <c r="O42" s="147"/>
      <c r="P42" s="147"/>
      <c r="Q42" s="147"/>
      <c r="R42" s="2"/>
    </row>
    <row r="43" spans="2:23" ht="68.25" customHeight="1" x14ac:dyDescent="0.25">
      <c r="B43" s="82"/>
      <c r="C43" s="262" t="s">
        <v>108</v>
      </c>
      <c r="D43" s="263"/>
      <c r="E43" s="263"/>
      <c r="F43" s="264"/>
      <c r="G43" s="262" t="s">
        <v>109</v>
      </c>
      <c r="H43" s="264"/>
      <c r="I43" s="262" t="s">
        <v>110</v>
      </c>
      <c r="J43" s="263"/>
      <c r="K43" s="264"/>
      <c r="L43" s="262" t="s">
        <v>111</v>
      </c>
      <c r="M43" s="264"/>
      <c r="N43" s="262" t="s">
        <v>112</v>
      </c>
      <c r="O43" s="264"/>
      <c r="P43" s="262" t="s">
        <v>113</v>
      </c>
      <c r="Q43" s="264"/>
      <c r="R43" s="2"/>
    </row>
    <row r="44" spans="2:23" ht="60" customHeight="1" x14ac:dyDescent="0.25">
      <c r="B44" s="82"/>
      <c r="C44" s="262" t="s">
        <v>114</v>
      </c>
      <c r="D44" s="263"/>
      <c r="E44" s="263"/>
      <c r="F44" s="264"/>
      <c r="G44" s="262" t="s">
        <v>115</v>
      </c>
      <c r="H44" s="264"/>
      <c r="I44" s="262" t="s">
        <v>116</v>
      </c>
      <c r="J44" s="263"/>
      <c r="K44" s="264"/>
      <c r="L44" s="262" t="s">
        <v>117</v>
      </c>
      <c r="M44" s="264"/>
      <c r="N44" s="262" t="s">
        <v>118</v>
      </c>
      <c r="O44" s="264"/>
      <c r="P44" s="262" t="s">
        <v>119</v>
      </c>
      <c r="Q44" s="264"/>
      <c r="R44" s="2"/>
    </row>
    <row r="45" spans="2:23" x14ac:dyDescent="0.25">
      <c r="B45" s="82"/>
      <c r="C45" s="266" t="s">
        <v>120</v>
      </c>
      <c r="D45" s="267"/>
      <c r="E45" s="268"/>
      <c r="F45" s="272" t="s">
        <v>97</v>
      </c>
      <c r="G45" s="250" t="s">
        <v>99</v>
      </c>
      <c r="H45" s="252"/>
      <c r="I45" s="250" t="s">
        <v>101</v>
      </c>
      <c r="J45" s="251"/>
      <c r="K45" s="252"/>
      <c r="L45" s="250" t="s">
        <v>103</v>
      </c>
      <c r="M45" s="252"/>
      <c r="N45" s="250" t="s">
        <v>105</v>
      </c>
      <c r="O45" s="252"/>
      <c r="P45" s="259" t="s">
        <v>106</v>
      </c>
      <c r="Q45" s="261"/>
      <c r="R45" s="2"/>
    </row>
    <row r="46" spans="2:23" x14ac:dyDescent="0.25">
      <c r="B46" s="82"/>
      <c r="C46" s="269"/>
      <c r="D46" s="270"/>
      <c r="E46" s="271"/>
      <c r="F46" s="273"/>
      <c r="G46" s="253">
        <v>1</v>
      </c>
      <c r="H46" s="254"/>
      <c r="I46" s="253">
        <v>2</v>
      </c>
      <c r="J46" s="276"/>
      <c r="K46" s="254"/>
      <c r="L46" s="253">
        <v>3</v>
      </c>
      <c r="M46" s="254"/>
      <c r="N46" s="253">
        <v>4</v>
      </c>
      <c r="O46" s="254"/>
      <c r="P46" s="253">
        <v>5</v>
      </c>
      <c r="Q46" s="254"/>
      <c r="R46" s="2"/>
    </row>
    <row r="47" spans="2:23" ht="19.5" customHeight="1" x14ac:dyDescent="0.25">
      <c r="B47" s="82"/>
      <c r="C47" s="262" t="s">
        <v>98</v>
      </c>
      <c r="D47" s="263"/>
      <c r="E47" s="264"/>
      <c r="F47" s="111">
        <v>1</v>
      </c>
      <c r="G47" s="246">
        <v>2</v>
      </c>
      <c r="H47" s="247"/>
      <c r="I47" s="246">
        <v>3</v>
      </c>
      <c r="J47" s="257"/>
      <c r="K47" s="247"/>
      <c r="L47" s="246">
        <v>4</v>
      </c>
      <c r="M47" s="247"/>
      <c r="N47" s="248">
        <v>5</v>
      </c>
      <c r="O47" s="249"/>
      <c r="P47" s="158">
        <v>6</v>
      </c>
      <c r="Q47" s="245"/>
      <c r="R47" s="2"/>
    </row>
    <row r="48" spans="2:23" ht="21.75" customHeight="1" x14ac:dyDescent="0.25">
      <c r="B48" s="82"/>
      <c r="C48" s="262" t="s">
        <v>100</v>
      </c>
      <c r="D48" s="263"/>
      <c r="E48" s="264"/>
      <c r="F48" s="111">
        <v>2</v>
      </c>
      <c r="G48" s="246">
        <v>3</v>
      </c>
      <c r="H48" s="247"/>
      <c r="I48" s="246">
        <v>4</v>
      </c>
      <c r="J48" s="257"/>
      <c r="K48" s="247"/>
      <c r="L48" s="248">
        <v>5</v>
      </c>
      <c r="M48" s="249"/>
      <c r="N48" s="158">
        <v>6</v>
      </c>
      <c r="O48" s="245"/>
      <c r="P48" s="158">
        <v>7</v>
      </c>
      <c r="Q48" s="245"/>
      <c r="R48" s="2"/>
    </row>
    <row r="49" spans="2:18" ht="21" customHeight="1" x14ac:dyDescent="0.25">
      <c r="B49" s="82"/>
      <c r="C49" s="262" t="s">
        <v>102</v>
      </c>
      <c r="D49" s="263"/>
      <c r="E49" s="264"/>
      <c r="F49" s="111">
        <v>3</v>
      </c>
      <c r="G49" s="246">
        <v>4</v>
      </c>
      <c r="H49" s="247"/>
      <c r="I49" s="248">
        <v>5</v>
      </c>
      <c r="J49" s="265"/>
      <c r="K49" s="249"/>
      <c r="L49" s="158">
        <v>6</v>
      </c>
      <c r="M49" s="245"/>
      <c r="N49" s="158">
        <v>7</v>
      </c>
      <c r="O49" s="245"/>
      <c r="P49" s="255">
        <v>8</v>
      </c>
      <c r="Q49" s="256"/>
      <c r="R49" s="2"/>
    </row>
    <row r="50" spans="2:18" ht="21" customHeight="1" x14ac:dyDescent="0.25">
      <c r="B50" s="82"/>
      <c r="C50" s="262" t="s">
        <v>104</v>
      </c>
      <c r="D50" s="263"/>
      <c r="E50" s="264"/>
      <c r="F50" s="111">
        <v>4</v>
      </c>
      <c r="G50" s="248">
        <v>5</v>
      </c>
      <c r="H50" s="249"/>
      <c r="I50" s="158">
        <v>6</v>
      </c>
      <c r="J50" s="258"/>
      <c r="K50" s="245"/>
      <c r="L50" s="158">
        <v>7</v>
      </c>
      <c r="M50" s="245"/>
      <c r="N50" s="255">
        <v>8</v>
      </c>
      <c r="O50" s="256"/>
      <c r="P50" s="255">
        <v>9</v>
      </c>
      <c r="Q50" s="256"/>
      <c r="R50" s="2"/>
    </row>
    <row r="51" spans="2:18" ht="21" customHeight="1" x14ac:dyDescent="0.25">
      <c r="B51" s="82"/>
      <c r="C51" s="262" t="s">
        <v>183</v>
      </c>
      <c r="D51" s="263"/>
      <c r="E51" s="264"/>
      <c r="F51" s="111">
        <v>5</v>
      </c>
      <c r="G51" s="158">
        <v>6</v>
      </c>
      <c r="H51" s="245"/>
      <c r="I51" s="158">
        <v>7</v>
      </c>
      <c r="J51" s="258"/>
      <c r="K51" s="245"/>
      <c r="L51" s="255">
        <v>8</v>
      </c>
      <c r="M51" s="256"/>
      <c r="N51" s="255">
        <v>9</v>
      </c>
      <c r="O51" s="256"/>
      <c r="P51" s="255">
        <v>10</v>
      </c>
      <c r="Q51" s="256"/>
      <c r="R51" s="2"/>
    </row>
    <row r="52" spans="2:18" ht="13.8" thickBot="1" x14ac:dyDescent="0.3">
      <c r="B52" s="85"/>
      <c r="C52" s="86"/>
      <c r="D52" s="86"/>
      <c r="E52" s="86"/>
      <c r="F52" s="86"/>
      <c r="G52" s="86"/>
      <c r="H52" s="86"/>
      <c r="I52" s="86"/>
      <c r="J52" s="86"/>
      <c r="K52" s="86"/>
      <c r="L52" s="86"/>
      <c r="M52" s="86"/>
      <c r="N52" s="86"/>
      <c r="O52" s="86"/>
      <c r="P52" s="86"/>
      <c r="Q52" s="86"/>
      <c r="R52" s="8"/>
    </row>
  </sheetData>
  <mergeCells count="126">
    <mergeCell ref="Q2:R4"/>
    <mergeCell ref="B9:R9"/>
    <mergeCell ref="B8:R8"/>
    <mergeCell ref="B10:R10"/>
    <mergeCell ref="C18:F18"/>
    <mergeCell ref="G18:H18"/>
    <mergeCell ref="C23:F23"/>
    <mergeCell ref="G23:H23"/>
    <mergeCell ref="B2:B4"/>
    <mergeCell ref="C16:F16"/>
    <mergeCell ref="C19:F19"/>
    <mergeCell ref="G19:H19"/>
    <mergeCell ref="C17:F17"/>
    <mergeCell ref="G17:H17"/>
    <mergeCell ref="C15:F15"/>
    <mergeCell ref="C2:P4"/>
    <mergeCell ref="B6:R6"/>
    <mergeCell ref="B7:R7"/>
    <mergeCell ref="G16:H16"/>
    <mergeCell ref="G15:H15"/>
    <mergeCell ref="C20:F20"/>
    <mergeCell ref="G20:H20"/>
    <mergeCell ref="C21:F21"/>
    <mergeCell ref="G21:H21"/>
    <mergeCell ref="C22:F22"/>
    <mergeCell ref="G22:H22"/>
    <mergeCell ref="C24:F24"/>
    <mergeCell ref="G24:H24"/>
    <mergeCell ref="C29:F29"/>
    <mergeCell ref="G29:H29"/>
    <mergeCell ref="C30:F30"/>
    <mergeCell ref="G30:H30"/>
    <mergeCell ref="C26:F26"/>
    <mergeCell ref="G26:H26"/>
    <mergeCell ref="C27:F27"/>
    <mergeCell ref="G27:H27"/>
    <mergeCell ref="C25:F25"/>
    <mergeCell ref="G25:H25"/>
    <mergeCell ref="C50:E50"/>
    <mergeCell ref="G49:H49"/>
    <mergeCell ref="G50:H50"/>
    <mergeCell ref="G28:H28"/>
    <mergeCell ref="H36:I36"/>
    <mergeCell ref="C34:F34"/>
    <mergeCell ref="H34:K34"/>
    <mergeCell ref="C28:F28"/>
    <mergeCell ref="G44:H44"/>
    <mergeCell ref="I43:K43"/>
    <mergeCell ref="I44:K44"/>
    <mergeCell ref="J36:K36"/>
    <mergeCell ref="C31:F31"/>
    <mergeCell ref="G31:H31"/>
    <mergeCell ref="C32:F32"/>
    <mergeCell ref="G32:H32"/>
    <mergeCell ref="C51:E51"/>
    <mergeCell ref="N35:P35"/>
    <mergeCell ref="N36:O36"/>
    <mergeCell ref="N37:O37"/>
    <mergeCell ref="C38:E38"/>
    <mergeCell ref="H38:I38"/>
    <mergeCell ref="J38:K38"/>
    <mergeCell ref="J35:K35"/>
    <mergeCell ref="C36:E36"/>
    <mergeCell ref="J37:K37"/>
    <mergeCell ref="N38:O38"/>
    <mergeCell ref="N43:O43"/>
    <mergeCell ref="N44:O44"/>
    <mergeCell ref="L43:M43"/>
    <mergeCell ref="L44:M44"/>
    <mergeCell ref="N39:O39"/>
    <mergeCell ref="N40:O40"/>
    <mergeCell ref="P43:Q43"/>
    <mergeCell ref="I46:K46"/>
    <mergeCell ref="I47:K47"/>
    <mergeCell ref="N45:O45"/>
    <mergeCell ref="P45:Q45"/>
    <mergeCell ref="P44:Q44"/>
    <mergeCell ref="L45:M45"/>
    <mergeCell ref="B35:B40"/>
    <mergeCell ref="C35:E35"/>
    <mergeCell ref="H35:I35"/>
    <mergeCell ref="C47:E47"/>
    <mergeCell ref="C48:E48"/>
    <mergeCell ref="C49:E49"/>
    <mergeCell ref="C43:F43"/>
    <mergeCell ref="C44:F44"/>
    <mergeCell ref="I49:K49"/>
    <mergeCell ref="C39:E39"/>
    <mergeCell ref="C40:E40"/>
    <mergeCell ref="H40:I40"/>
    <mergeCell ref="J40:K40"/>
    <mergeCell ref="C45:E46"/>
    <mergeCell ref="J39:K39"/>
    <mergeCell ref="F45:F46"/>
    <mergeCell ref="H39:I39"/>
    <mergeCell ref="G43:H43"/>
    <mergeCell ref="C42:Q42"/>
    <mergeCell ref="G45:H45"/>
    <mergeCell ref="G46:H46"/>
    <mergeCell ref="C37:E37"/>
    <mergeCell ref="H37:I37"/>
    <mergeCell ref="G48:H48"/>
    <mergeCell ref="P47:Q47"/>
    <mergeCell ref="P48:Q48"/>
    <mergeCell ref="L47:M47"/>
    <mergeCell ref="L48:M48"/>
    <mergeCell ref="I45:K45"/>
    <mergeCell ref="P46:Q46"/>
    <mergeCell ref="G47:H47"/>
    <mergeCell ref="L51:M51"/>
    <mergeCell ref="L49:M49"/>
    <mergeCell ref="L46:M46"/>
    <mergeCell ref="G51:H51"/>
    <mergeCell ref="I48:K48"/>
    <mergeCell ref="N46:O46"/>
    <mergeCell ref="N47:O47"/>
    <mergeCell ref="N48:O48"/>
    <mergeCell ref="N49:O49"/>
    <mergeCell ref="N50:O50"/>
    <mergeCell ref="L50:M50"/>
    <mergeCell ref="P49:Q49"/>
    <mergeCell ref="P50:Q50"/>
    <mergeCell ref="I50:K50"/>
    <mergeCell ref="I51:K51"/>
    <mergeCell ref="P51:Q51"/>
    <mergeCell ref="N51:O51"/>
  </mergeCells>
  <conditionalFormatting sqref="J16:K32 M16:Q32">
    <cfRule type="expression" dxfId="12" priority="29" stopIfTrue="1">
      <formula>"""bajo"""</formula>
    </cfRule>
  </conditionalFormatting>
  <conditionalFormatting sqref="L16:L32">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7"/>
  <sheetViews>
    <sheetView showGridLines="0" topLeftCell="C24" zoomScale="70" zoomScaleNormal="70" zoomScaleSheetLayoutView="25" zoomScalePageLayoutView="70" workbookViewId="0">
      <selection activeCell="C53" sqref="C53"/>
    </sheetView>
  </sheetViews>
  <sheetFormatPr baseColWidth="10" defaultColWidth="11.44140625" defaultRowHeight="13.8" x14ac:dyDescent="0.25"/>
  <cols>
    <col min="1" max="1" width="4.33203125" style="15" customWidth="1"/>
    <col min="2" max="2" width="48.88671875" style="15" customWidth="1"/>
    <col min="3" max="3" width="42" style="15" customWidth="1"/>
    <col min="4" max="4" width="17.6640625" style="15" customWidth="1"/>
    <col min="5" max="5" width="22.5546875" style="15" customWidth="1"/>
    <col min="6" max="6" width="15.109375" style="15" customWidth="1"/>
    <col min="7" max="7" width="17.44140625" style="15" customWidth="1"/>
    <col min="8" max="8" width="5.109375" style="15" customWidth="1"/>
    <col min="9" max="9" width="4.33203125" style="15" customWidth="1"/>
    <col min="10" max="10" width="5.88671875" style="15" customWidth="1"/>
    <col min="11" max="11" width="5.33203125" style="15" customWidth="1"/>
    <col min="12" max="12" width="19.21875" style="15" customWidth="1"/>
    <col min="13" max="13" width="5.33203125" style="15" customWidth="1"/>
    <col min="14" max="14" width="31.21875" style="15" customWidth="1"/>
    <col min="15" max="15" width="5.6640625" style="15" customWidth="1"/>
    <col min="16" max="16" width="6.44140625" style="15" customWidth="1"/>
    <col min="17" max="17" width="8.44140625" style="15" customWidth="1"/>
    <col min="18" max="18" width="6" style="15" customWidth="1"/>
    <col min="19" max="19" width="9.6640625" style="15" customWidth="1"/>
    <col min="20" max="20" width="12.88671875" style="15" customWidth="1"/>
    <col min="21" max="21" width="14.88671875" style="15" customWidth="1"/>
    <col min="22" max="22" width="15.44140625" style="15" customWidth="1"/>
    <col min="23" max="23" width="15.6640625" style="15" customWidth="1"/>
    <col min="24" max="24" width="13.88671875" style="15" customWidth="1"/>
    <col min="25" max="16384" width="11.44140625" style="15"/>
  </cols>
  <sheetData>
    <row r="1" spans="2:24" s="13" customFormat="1" x14ac:dyDescent="0.25">
      <c r="S1" s="14"/>
    </row>
    <row r="2" spans="2:24" s="13" customFormat="1" ht="54" customHeight="1" x14ac:dyDescent="0.25">
      <c r="B2" s="318"/>
      <c r="C2" s="319" t="s">
        <v>10</v>
      </c>
      <c r="D2" s="319"/>
      <c r="E2" s="319"/>
      <c r="F2" s="319"/>
      <c r="G2" s="319"/>
      <c r="H2" s="319"/>
      <c r="I2" s="319"/>
      <c r="J2" s="319"/>
      <c r="K2" s="319"/>
      <c r="L2" s="319"/>
      <c r="M2" s="319"/>
      <c r="N2" s="319"/>
      <c r="O2" s="319"/>
      <c r="P2" s="319"/>
      <c r="Q2" s="319"/>
      <c r="R2" s="319"/>
      <c r="S2" s="319"/>
      <c r="T2" s="319"/>
      <c r="U2" s="319"/>
      <c r="V2" s="319"/>
      <c r="W2" s="196" t="s">
        <v>1</v>
      </c>
      <c r="X2" s="297"/>
    </row>
    <row r="3" spans="2:24" s="13" customFormat="1" ht="31.5" customHeight="1" x14ac:dyDescent="0.25">
      <c r="B3" s="318"/>
      <c r="C3" s="319"/>
      <c r="D3" s="319"/>
      <c r="E3" s="319"/>
      <c r="F3" s="319"/>
      <c r="G3" s="319"/>
      <c r="H3" s="319"/>
      <c r="I3" s="319"/>
      <c r="J3" s="319"/>
      <c r="K3" s="319"/>
      <c r="L3" s="319"/>
      <c r="M3" s="319"/>
      <c r="N3" s="319"/>
      <c r="O3" s="319"/>
      <c r="P3" s="319"/>
      <c r="Q3" s="319"/>
      <c r="R3" s="319"/>
      <c r="S3" s="319"/>
      <c r="T3" s="319"/>
      <c r="U3" s="319"/>
      <c r="V3" s="319"/>
      <c r="W3" s="298"/>
      <c r="X3" s="299"/>
    </row>
    <row r="4" spans="2:24" s="13" customFormat="1" ht="47.25" customHeight="1" x14ac:dyDescent="0.25">
      <c r="B4" s="318"/>
      <c r="C4" s="319"/>
      <c r="D4" s="319"/>
      <c r="E4" s="319"/>
      <c r="F4" s="319"/>
      <c r="G4" s="319"/>
      <c r="H4" s="319"/>
      <c r="I4" s="319"/>
      <c r="J4" s="319"/>
      <c r="K4" s="319"/>
      <c r="L4" s="319"/>
      <c r="M4" s="319"/>
      <c r="N4" s="319"/>
      <c r="O4" s="319"/>
      <c r="P4" s="319"/>
      <c r="Q4" s="319"/>
      <c r="R4" s="319"/>
      <c r="S4" s="319"/>
      <c r="T4" s="319"/>
      <c r="U4" s="319"/>
      <c r="V4" s="319"/>
      <c r="W4" s="300"/>
      <c r="X4" s="301"/>
    </row>
    <row r="5" spans="2:24" s="13" customFormat="1" ht="32.25" customHeight="1" thickBot="1" x14ac:dyDescent="0.3">
      <c r="B5" s="36"/>
      <c r="C5" s="36"/>
      <c r="D5" s="36"/>
      <c r="E5" s="36"/>
      <c r="F5" s="36"/>
      <c r="G5" s="36"/>
      <c r="H5" s="36"/>
      <c r="I5" s="36"/>
      <c r="J5" s="36"/>
      <c r="K5" s="36"/>
      <c r="L5" s="36"/>
      <c r="M5" s="36"/>
      <c r="N5" s="36"/>
      <c r="O5" s="36"/>
      <c r="P5" s="36"/>
      <c r="Q5" s="36"/>
      <c r="R5" s="36"/>
      <c r="S5" s="37"/>
      <c r="T5" s="36"/>
      <c r="U5" s="36"/>
      <c r="V5" s="36"/>
      <c r="W5" s="36"/>
      <c r="X5" s="36"/>
    </row>
    <row r="6" spans="2:24" ht="165" customHeight="1" x14ac:dyDescent="0.25">
      <c r="B6" s="331" t="str">
        <f>+EVALUACION!B6</f>
        <v>Objeto Contractual: “ADQUIRIR LOS ELEMENTOS Y/O INSUMOS NECESARIOS PARA EL FORTALECIMIENTO DEL SISTEMA DE GESTIÓN DE SEGURIDAD Y SALUD EN EL TRABAJO —SG-SST— DE LA ALCALDÍA LOCAL DE CHAPINERO, PARA LA VIGENCIA 2026.”.</v>
      </c>
      <c r="C6" s="332"/>
      <c r="D6" s="332"/>
      <c r="E6" s="332"/>
      <c r="F6" s="332"/>
      <c r="G6" s="332"/>
      <c r="H6" s="332"/>
      <c r="I6" s="332"/>
      <c r="J6" s="332"/>
      <c r="K6" s="332"/>
      <c r="L6" s="332"/>
      <c r="M6" s="332"/>
      <c r="N6" s="332"/>
      <c r="O6" s="332"/>
      <c r="P6" s="332"/>
      <c r="Q6" s="332"/>
      <c r="R6" s="332"/>
      <c r="S6" s="332"/>
      <c r="T6" s="332"/>
      <c r="U6" s="332"/>
      <c r="V6" s="332"/>
      <c r="W6" s="332"/>
      <c r="X6" s="333"/>
    </row>
    <row r="7" spans="2:24" ht="26.25" customHeight="1" x14ac:dyDescent="0.25">
      <c r="B7" s="302" t="s">
        <v>157</v>
      </c>
      <c r="C7" s="303"/>
      <c r="D7" s="303"/>
      <c r="E7" s="303"/>
      <c r="F7" s="303"/>
      <c r="G7" s="303"/>
      <c r="H7" s="303"/>
      <c r="I7" s="303"/>
      <c r="J7" s="303"/>
      <c r="K7" s="303"/>
      <c r="L7" s="303"/>
      <c r="M7" s="303"/>
      <c r="N7" s="303"/>
      <c r="O7" s="303"/>
      <c r="P7" s="303"/>
      <c r="Q7" s="303"/>
      <c r="R7" s="303"/>
      <c r="S7" s="303"/>
      <c r="T7" s="303"/>
      <c r="U7" s="303"/>
      <c r="V7" s="303"/>
      <c r="W7" s="303"/>
      <c r="X7" s="304"/>
    </row>
    <row r="8" spans="2:24" ht="20.25" customHeight="1" x14ac:dyDescent="0.25">
      <c r="B8" s="302"/>
      <c r="C8" s="303"/>
      <c r="D8" s="303"/>
      <c r="E8" s="303"/>
      <c r="F8" s="303"/>
      <c r="G8" s="303"/>
      <c r="H8" s="303"/>
      <c r="I8" s="303"/>
      <c r="J8" s="303"/>
      <c r="K8" s="303"/>
      <c r="L8" s="303"/>
      <c r="M8" s="303"/>
      <c r="N8" s="303"/>
      <c r="O8" s="303"/>
      <c r="P8" s="303"/>
      <c r="Q8" s="303"/>
      <c r="R8" s="303"/>
      <c r="S8" s="303"/>
      <c r="T8" s="303"/>
      <c r="U8" s="303"/>
      <c r="V8" s="303"/>
      <c r="W8" s="303"/>
      <c r="X8" s="304"/>
    </row>
    <row r="9" spans="2:24" ht="24.75" customHeight="1" thickBot="1" x14ac:dyDescent="0.3">
      <c r="B9" s="329"/>
      <c r="C9" s="330"/>
      <c r="D9" s="330"/>
      <c r="E9" s="330"/>
      <c r="F9" s="330"/>
      <c r="G9" s="330"/>
      <c r="H9" s="330"/>
      <c r="I9" s="330"/>
      <c r="J9" s="330"/>
      <c r="K9" s="330"/>
      <c r="L9" s="330"/>
      <c r="M9" s="330"/>
      <c r="N9" s="330"/>
      <c r="O9" s="330"/>
      <c r="P9" s="330"/>
      <c r="Q9" s="330"/>
      <c r="R9" s="330"/>
      <c r="X9" s="46"/>
    </row>
    <row r="10" spans="2:24" ht="106.5" customHeight="1" thickBot="1" x14ac:dyDescent="0.3">
      <c r="B10" s="27" t="s">
        <v>158</v>
      </c>
      <c r="C10" s="28" t="s">
        <v>83</v>
      </c>
      <c r="D10" s="29" t="s">
        <v>159</v>
      </c>
      <c r="E10" s="29" t="s">
        <v>160</v>
      </c>
      <c r="F10" s="29" t="s">
        <v>161</v>
      </c>
      <c r="G10" s="28" t="s">
        <v>84</v>
      </c>
      <c r="H10" s="29" t="s">
        <v>96</v>
      </c>
      <c r="I10" s="29" t="s">
        <v>86</v>
      </c>
      <c r="J10" s="29" t="s">
        <v>162</v>
      </c>
      <c r="K10" s="29" t="s">
        <v>88</v>
      </c>
      <c r="L10" s="29" t="s">
        <v>163</v>
      </c>
      <c r="M10" s="28" t="s">
        <v>164</v>
      </c>
      <c r="N10" s="28" t="s">
        <v>132</v>
      </c>
      <c r="O10" s="29" t="s">
        <v>96</v>
      </c>
      <c r="P10" s="29" t="s">
        <v>86</v>
      </c>
      <c r="Q10" s="29" t="s">
        <v>162</v>
      </c>
      <c r="R10" s="29" t="s">
        <v>88</v>
      </c>
      <c r="S10" s="28" t="s">
        <v>133</v>
      </c>
      <c r="T10" s="28" t="s">
        <v>134</v>
      </c>
      <c r="U10" s="28" t="s">
        <v>135</v>
      </c>
      <c r="V10" s="28" t="s">
        <v>136</v>
      </c>
      <c r="W10" s="28" t="s">
        <v>165</v>
      </c>
      <c r="X10" s="30" t="s">
        <v>138</v>
      </c>
    </row>
    <row r="11" spans="2:24" ht="106.5" customHeight="1" thickBot="1" x14ac:dyDescent="0.3">
      <c r="B11" s="31">
        <v>1</v>
      </c>
      <c r="C11" s="32" t="str">
        <f>+'EVALUACION CON CONTROLES'!C16:F16</f>
        <v>Inadecuada escogencia de la modalidad de contratación</v>
      </c>
      <c r="D11" s="33" t="str">
        <f>+'EVALUACION CON CONTROLES'!B16</f>
        <v>PLANEACIÓN</v>
      </c>
      <c r="E11" s="33" t="str">
        <f>VLOOKUP(C11,'IDENTIFICACION Y ANALISIS'!$B$19:$F$68,3,FALSE)</f>
        <v>General</v>
      </c>
      <c r="F11" s="33" t="str">
        <f>VLOOKUP(C11,'IDENTIFICACION Y ANALISIS'!$B$19:$F$68,4,FALSE)</f>
        <v>Interno</v>
      </c>
      <c r="G11" s="32" t="str">
        <f>+EVALUACION!H17</f>
        <v>Que no se logre realizar el proceso de contratación.</v>
      </c>
      <c r="H11" s="32">
        <f>+EVALUACION!I17</f>
        <v>2</v>
      </c>
      <c r="I11" s="32">
        <f>+EVALUACION!J17</f>
        <v>2</v>
      </c>
      <c r="J11" s="32">
        <f>+EVALUACION!K17</f>
        <v>4</v>
      </c>
      <c r="K11" s="33" t="str">
        <f>+EVALUACION!L17</f>
        <v>BAJO</v>
      </c>
      <c r="L11" s="32" t="s">
        <v>175</v>
      </c>
      <c r="M11" s="141">
        <v>1</v>
      </c>
      <c r="N11" s="32" t="str">
        <f>+'EVALUACION CON CONTROLES'!G16</f>
        <v>Realizar revisión jurídica previa por parte de la Oficina Asesora Jurídica. Capacitación en modalidades contractuales. Checklist normativo obligatorio.</v>
      </c>
      <c r="O11" s="32">
        <f>+'EVALUACION CON CONTROLES'!I16</f>
        <v>2</v>
      </c>
      <c r="P11" s="32">
        <f>+'EVALUACION CON CONTROLES'!J16</f>
        <v>1</v>
      </c>
      <c r="Q11" s="32">
        <f>+'EVALUACION CON CONTROLES'!K16</f>
        <v>3</v>
      </c>
      <c r="R11" s="33" t="str">
        <f>+'EVALUACION CON CONTROLES'!L16</f>
        <v>BAJO</v>
      </c>
      <c r="S11" s="32" t="str">
        <f>+'EVALUACION CON CONTROLES'!M16</f>
        <v>SI</v>
      </c>
      <c r="T11" s="32" t="str">
        <f>+'EVALUACION CON CONTROLES'!N16</f>
        <v>Líder Oficina Contratación</v>
      </c>
      <c r="U11" s="32" t="str">
        <f>+'EVALUACION CON CONTROLES'!O16</f>
        <v>Desde la estructuración del proceso</v>
      </c>
      <c r="V11" s="32" t="str">
        <f>+'EVALUACION CON CONTROLES'!P16</f>
        <v>Hasta el inicio de ejecución del contrato</v>
      </c>
      <c r="W11" s="32" t="str">
        <f>+'EVALUACION CON CONTROLES'!Q16</f>
        <v>Mediante revisión jurídica de los documentos del proceso y verificación del checklist normativo antes de su publicación.</v>
      </c>
      <c r="X11" s="34" t="str">
        <f>+'EVALUACION CON CONTROLES'!R16</f>
        <v>Diario</v>
      </c>
    </row>
    <row r="12" spans="2:24" ht="106.5" customHeight="1" thickBot="1" x14ac:dyDescent="0.3">
      <c r="B12" s="16">
        <v>2</v>
      </c>
      <c r="C12" s="18" t="str">
        <f>+'EVALUACION CON CONTROLES'!C17:F17</f>
        <v>Inadecuado análisis  económico estimativo del valor del contrato</v>
      </c>
      <c r="D12" s="17" t="str">
        <f>+'EVALUACION CON CONTROLES'!B17</f>
        <v>PLANEACIÓN</v>
      </c>
      <c r="E12" s="17" t="str">
        <f>VLOOKUP(C12,'IDENTIFICACION Y ANALISIS'!$B$19:$F$68,3,FALSE)</f>
        <v>Especifico</v>
      </c>
      <c r="F12" s="17" t="str">
        <f>VLOOKUP(C12,'IDENTIFICACION Y ANALISIS'!$B$19:$F$68,4,FALSE)</f>
        <v>Interno</v>
      </c>
      <c r="G12" s="18" t="str">
        <f>+EVALUACION!H18</f>
        <v>Diferencia en el valor del contrato vs lo que realmente cuesta</v>
      </c>
      <c r="H12" s="18">
        <f>+EVALUACION!I18</f>
        <v>2</v>
      </c>
      <c r="I12" s="18">
        <f>+EVALUACION!J18</f>
        <v>2</v>
      </c>
      <c r="J12" s="18">
        <f>+EVALUACION!K18</f>
        <v>4</v>
      </c>
      <c r="K12" s="17" t="str">
        <f>+EVALUACION!L18</f>
        <v>BAJO</v>
      </c>
      <c r="L12" s="18" t="s">
        <v>175</v>
      </c>
      <c r="M12" s="141">
        <v>1</v>
      </c>
      <c r="N12" s="18" t="str">
        <f>+'EVALUACION CON CONTROLES'!G17</f>
        <v>Validación cruzada de precios históricos, cotizaciones de mercado actualizadas y uso de herramientas de análisis sectorial.</v>
      </c>
      <c r="O12" s="18">
        <f>+'EVALUACION CON CONTROLES'!I17</f>
        <v>2</v>
      </c>
      <c r="P12" s="18">
        <f>+'EVALUACION CON CONTROLES'!J17</f>
        <v>1</v>
      </c>
      <c r="Q12" s="18">
        <f>+'EVALUACION CON CONTROLES'!K17</f>
        <v>3</v>
      </c>
      <c r="R12" s="17" t="str">
        <f>+'EVALUACION CON CONTROLES'!L17</f>
        <v>BAJO</v>
      </c>
      <c r="S12" s="18" t="str">
        <f>+'EVALUACION CON CONTROLES'!M17</f>
        <v>SI</v>
      </c>
      <c r="T12" s="18" t="str">
        <f>+'EVALUACION CON CONTROLES'!N17</f>
        <v>Área técnica, financiera y jurídica a cargo del proceso</v>
      </c>
      <c r="U12" s="18" t="str">
        <f>+'EVALUACION CON CONTROLES'!O17</f>
        <v>Desde la estructuración del proceso</v>
      </c>
      <c r="V12" s="18" t="str">
        <f>+'EVALUACION CON CONTROLES'!P17</f>
        <v>Hasta el inicio de ejecución del contrato</v>
      </c>
      <c r="W12" s="18" t="str">
        <f>+'EVALUACION CON CONTROLES'!Q17</f>
        <v>Mediante revisión del estudio de mercado, cotizaciones, antecedentes contractuales y soportes de análisis de precios.</v>
      </c>
      <c r="X12" s="19" t="str">
        <f>+'EVALUACION CON CONTROLES'!R17</f>
        <v>Diario</v>
      </c>
    </row>
    <row r="13" spans="2:24" ht="106.5" customHeight="1" thickBot="1" x14ac:dyDescent="0.3">
      <c r="B13" s="16">
        <v>3</v>
      </c>
      <c r="C13" s="18" t="str">
        <f>+'EVALUACION CON CONTROLES'!C18:F18</f>
        <v xml:space="preserve">Inadecuada  descripción del bien o servicio requerido </v>
      </c>
      <c r="D13" s="17" t="str">
        <f>+'EVALUACION CON CONTROLES'!B18</f>
        <v>PLANEACIÓN</v>
      </c>
      <c r="E13" s="17" t="str">
        <f>VLOOKUP(C13,'IDENTIFICACION Y ANALISIS'!$B$19:$F$68,3,FALSE)</f>
        <v>Especifico</v>
      </c>
      <c r="F13" s="17" t="str">
        <f>VLOOKUP(C13,'IDENTIFICACION Y ANALISIS'!$B$19:$F$68,4,FALSE)</f>
        <v>Interno</v>
      </c>
      <c r="G13" s="18" t="str">
        <f>+EVALUACION!H19</f>
        <v>Que se no entreguen los bienes o servicios requeridos por la Entidad</v>
      </c>
      <c r="H13" s="18">
        <f>+EVALUACION!I19</f>
        <v>2</v>
      </c>
      <c r="I13" s="18">
        <f>+EVALUACION!J19</f>
        <v>3</v>
      </c>
      <c r="J13" s="18">
        <f>+EVALUACION!K19</f>
        <v>5</v>
      </c>
      <c r="K13" s="17" t="str">
        <f>+EVALUACION!L19</f>
        <v>MEDIO</v>
      </c>
      <c r="L13" s="18" t="s">
        <v>175</v>
      </c>
      <c r="M13" s="141">
        <v>1</v>
      </c>
      <c r="N13" s="18" t="str">
        <f>+'EVALUACION CON CONTROLES'!G18</f>
        <v>Personal idóneo y conocimientos y experiencia en los procesos de contratación</v>
      </c>
      <c r="O13" s="18">
        <f>+'EVALUACION CON CONTROLES'!I18</f>
        <v>2</v>
      </c>
      <c r="P13" s="18">
        <f>+'EVALUACION CON CONTROLES'!J18</f>
        <v>2</v>
      </c>
      <c r="Q13" s="18">
        <f>+'EVALUACION CON CONTROLES'!K18</f>
        <v>4</v>
      </c>
      <c r="R13" s="17" t="str">
        <f>+'EVALUACION CON CONTROLES'!L18</f>
        <v>BAJO</v>
      </c>
      <c r="S13" s="18" t="str">
        <f>+'EVALUACION CON CONTROLES'!M18</f>
        <v>SI</v>
      </c>
      <c r="T13" s="18" t="str">
        <f>+'EVALUACION CON CONTROLES'!N18</f>
        <v>Área técnica, financiera y jurídica a cargo del proceso</v>
      </c>
      <c r="U13" s="18" t="str">
        <f>+'EVALUACION CON CONTROLES'!O18</f>
        <v>Desde la estructuración del proceso</v>
      </c>
      <c r="V13" s="18" t="str">
        <f>+'EVALUACION CON CONTROLES'!P18</f>
        <v>Hasta el inicio de ejecución del contrato</v>
      </c>
      <c r="W13" s="18" t="str">
        <f>+'EVALUACION CON CONTROLES'!Q18</f>
        <v>Mediante verificación de la participación del equipo técnico, financiero y jurídico en la estructuración del proceso.</v>
      </c>
      <c r="X13" s="19" t="str">
        <f>+'EVALUACION CON CONTROLES'!R18</f>
        <v>Diario</v>
      </c>
    </row>
    <row r="14" spans="2:24" ht="106.5" customHeight="1" thickBot="1" x14ac:dyDescent="0.3">
      <c r="B14" s="16">
        <v>4</v>
      </c>
      <c r="C14" s="18" t="str">
        <f>+'EVALUACION CON CONTROLES'!C19:F19</f>
        <v xml:space="preserve">Falta de profundidad en el estudio de sector no identificándose claramente aspectos de oferta y demanda </v>
      </c>
      <c r="D14" s="17" t="str">
        <f>+'EVALUACION CON CONTROLES'!B19</f>
        <v>PLANEACIÓN</v>
      </c>
      <c r="E14" s="17" t="str">
        <f>VLOOKUP(C14,'IDENTIFICACION Y ANALISIS'!$B$19:$F$68,3,FALSE)</f>
        <v>Especifico</v>
      </c>
      <c r="F14" s="17" t="str">
        <f>VLOOKUP(C14,'IDENTIFICACION Y ANALISIS'!$B$19:$F$68,4,FALSE)</f>
        <v>Interno</v>
      </c>
      <c r="G14" s="18" t="str">
        <f>+EVALUACION!H20</f>
        <v>Que el proceso no satisfaga la necesidad de la entidad</v>
      </c>
      <c r="H14" s="18">
        <f>+EVALUACION!I20</f>
        <v>1</v>
      </c>
      <c r="I14" s="18">
        <f>+EVALUACION!J20</f>
        <v>4</v>
      </c>
      <c r="J14" s="18">
        <f>+EVALUACION!K20</f>
        <v>5</v>
      </c>
      <c r="K14" s="17" t="str">
        <f>+EVALUACION!L20</f>
        <v>MEDIO</v>
      </c>
      <c r="L14" s="18" t="s">
        <v>175</v>
      </c>
      <c r="M14" s="141">
        <v>1</v>
      </c>
      <c r="N14" s="18" t="str">
        <f>+'EVALUACION CON CONTROLES'!G19</f>
        <v xml:space="preserve">Personal idóneo en la formulación técnica y financiera del proceso. </v>
      </c>
      <c r="O14" s="18">
        <f>+'EVALUACION CON CONTROLES'!I19</f>
        <v>2</v>
      </c>
      <c r="P14" s="18">
        <f>+'EVALUACION CON CONTROLES'!J19</f>
        <v>1</v>
      </c>
      <c r="Q14" s="18">
        <f>+'EVALUACION CON CONTROLES'!K19</f>
        <v>3</v>
      </c>
      <c r="R14" s="17" t="str">
        <f>+'EVALUACION CON CONTROLES'!L19</f>
        <v>BAJO</v>
      </c>
      <c r="S14" s="18" t="str">
        <f>+'EVALUACION CON CONTROLES'!M19</f>
        <v>SI</v>
      </c>
      <c r="T14" s="18" t="str">
        <f>+'EVALUACION CON CONTROLES'!N19</f>
        <v>Área técnica, financiera y jurídica a cargo del proceso</v>
      </c>
      <c r="U14" s="18" t="str">
        <f>+'EVALUACION CON CONTROLES'!O19</f>
        <v>Desde la estructuración del proceso</v>
      </c>
      <c r="V14" s="18" t="str">
        <f>+'EVALUACION CON CONTROLES'!P19</f>
        <v>Hasta el inicio de ejecución del contrato</v>
      </c>
      <c r="W14" s="18" t="str">
        <f>+'EVALUACION CON CONTROLES'!Q19</f>
        <v>Mediante revisión interna de los componentes técnicos, financieros y presupuestales antes de la aprobación de los documentos.</v>
      </c>
      <c r="X14" s="19" t="str">
        <f>+'EVALUACION CON CONTROLES'!R19</f>
        <v>Diario</v>
      </c>
    </row>
    <row r="15" spans="2:24" ht="106.5" customHeight="1" thickBot="1" x14ac:dyDescent="0.3">
      <c r="B15" s="16">
        <v>5</v>
      </c>
      <c r="C15" s="18" t="str">
        <f>+'EVALUACION CON CONTROLES'!C19:F19</f>
        <v xml:space="preserve">Falta de profundidad en el estudio de sector no identificándose claramente aspectos de oferta y demanda </v>
      </c>
      <c r="D15" s="17" t="str">
        <f>+'EVALUACION CON CONTROLES'!B19</f>
        <v>PLANEACIÓN</v>
      </c>
      <c r="E15" s="17" t="str">
        <f>VLOOKUP(C15,'IDENTIFICACION Y ANALISIS'!$B$19:$F$68,3,FALSE)</f>
        <v>Especifico</v>
      </c>
      <c r="F15" s="17" t="str">
        <f>VLOOKUP(C15,'IDENTIFICACION Y ANALISIS'!$B$19:$F$68,4,FALSE)</f>
        <v>Interno</v>
      </c>
      <c r="G15" s="18" t="str">
        <f>+EVALUACION!H21</f>
        <v>Que estudio de sector no sea acorde con la necesidad de la Entidad</v>
      </c>
      <c r="H15" s="18">
        <f>+EVALUACION!I21</f>
        <v>2</v>
      </c>
      <c r="I15" s="18">
        <f>+EVALUACION!J21</f>
        <v>3</v>
      </c>
      <c r="J15" s="18">
        <f>+EVALUACION!K21</f>
        <v>5</v>
      </c>
      <c r="K15" s="17" t="str">
        <f>+EVALUACION!L21</f>
        <v>MEDIO</v>
      </c>
      <c r="L15" s="18" t="s">
        <v>175</v>
      </c>
      <c r="M15" s="141">
        <v>1</v>
      </c>
      <c r="N15" s="18" t="str">
        <f>+'EVALUACION CON CONTROLES'!G19</f>
        <v xml:space="preserve">Personal idóneo en la formulación técnica y financiera del proceso. </v>
      </c>
      <c r="O15" s="18">
        <f>+'EVALUACION CON CONTROLES'!I19</f>
        <v>2</v>
      </c>
      <c r="P15" s="18">
        <f>+'EVALUACION CON CONTROLES'!J19</f>
        <v>1</v>
      </c>
      <c r="Q15" s="18">
        <f>+'EVALUACION CON CONTROLES'!K19</f>
        <v>3</v>
      </c>
      <c r="R15" s="17" t="str">
        <f>+'EVALUACION CON CONTROLES'!L19</f>
        <v>BAJO</v>
      </c>
      <c r="S15" s="18" t="str">
        <f>+'EVALUACION CON CONTROLES'!M19</f>
        <v>SI</v>
      </c>
      <c r="T15" s="18" t="str">
        <f>+'EVALUACION CON CONTROLES'!N19</f>
        <v>Área técnica, financiera y jurídica a cargo del proceso</v>
      </c>
      <c r="U15" s="18" t="str">
        <f>+'EVALUACION CON CONTROLES'!O19</f>
        <v>Desde la estructuración del proceso</v>
      </c>
      <c r="V15" s="18" t="str">
        <f>+'EVALUACION CON CONTROLES'!P19</f>
        <v>Hasta el inicio de ejecución del contrato</v>
      </c>
      <c r="W15" s="18" t="str">
        <f>+'EVALUACION CON CONTROLES'!Q19</f>
        <v>Mediante revisión interna de los componentes técnicos, financieros y presupuestales antes de la aprobación de los documentos.</v>
      </c>
      <c r="X15" s="19" t="str">
        <f>+'EVALUACION CON CONTROLES'!R19</f>
        <v>Diario</v>
      </c>
    </row>
    <row r="16" spans="2:24" ht="106.5" customHeight="1" thickBot="1" x14ac:dyDescent="0.3">
      <c r="B16" s="16">
        <v>6</v>
      </c>
      <c r="C16" s="18" t="str">
        <f>+'EVALUACION CON CONTROLES'!C20:F20</f>
        <v>Inadecuado manejo administrativo del proceso contractual</v>
      </c>
      <c r="D16" s="17" t="str">
        <f>+'EVALUACION CON CONTROLES'!B20</f>
        <v>SELECCIÓN</v>
      </c>
      <c r="E16" s="17" t="str">
        <f>VLOOKUP(C16,'IDENTIFICACION Y ANALISIS'!$B$19:$F$68,3,FALSE)</f>
        <v>Especifico</v>
      </c>
      <c r="F16" s="17" t="str">
        <f>VLOOKUP(C16,'IDENTIFICACION Y ANALISIS'!$B$19:$F$68,4,FALSE)</f>
        <v>Interno</v>
      </c>
      <c r="G16" s="18" t="str">
        <f>+EVALUACION!H22</f>
        <v>Retardos en el proceso de contratación</v>
      </c>
      <c r="H16" s="18">
        <f>+EVALUACION!I22</f>
        <v>1</v>
      </c>
      <c r="I16" s="18">
        <f>+EVALUACION!J22</f>
        <v>3</v>
      </c>
      <c r="J16" s="18">
        <f>+EVALUACION!K22</f>
        <v>4</v>
      </c>
      <c r="K16" s="17" t="str">
        <f>+EVALUACION!L22</f>
        <v>BAJO</v>
      </c>
      <c r="L16" s="18" t="s">
        <v>175</v>
      </c>
      <c r="M16" s="141">
        <v>1</v>
      </c>
      <c r="N16" s="18" t="str">
        <f>+'EVALUACION CON CONTROLES'!G20</f>
        <v>Personal idóneo y conocimientos y experiencia en los procesos de contratación</v>
      </c>
      <c r="O16" s="18">
        <f>+'EVALUACION CON CONTROLES'!I20</f>
        <v>1</v>
      </c>
      <c r="P16" s="18">
        <f>+'EVALUACION CON CONTROLES'!J20</f>
        <v>2</v>
      </c>
      <c r="Q16" s="18">
        <f>+'EVALUACION CON CONTROLES'!K20</f>
        <v>3</v>
      </c>
      <c r="R16" s="17" t="str">
        <f>+'EVALUACION CON CONTROLES'!L20</f>
        <v>BAJO</v>
      </c>
      <c r="S16" s="18" t="str">
        <f>+'EVALUACION CON CONTROLES'!M20</f>
        <v>NO</v>
      </c>
      <c r="T16" s="18" t="str">
        <f>+'EVALUACION CON CONTROLES'!N20</f>
        <v>Área técnica, financiera y jurídica a cargo del proceso</v>
      </c>
      <c r="U16" s="18" t="str">
        <f>+'EVALUACION CON CONTROLES'!O20</f>
        <v>Desde la estructuración del proceso</v>
      </c>
      <c r="V16" s="18" t="str">
        <f>+'EVALUACION CON CONTROLES'!P20</f>
        <v>Hasta el inicio de ejecución del contrato</v>
      </c>
      <c r="W16" s="18" t="str">
        <f>+'EVALUACION CON CONTROLES'!Q20</f>
        <v>Mediante revisión de los actos y documentos contractuales frente a los formatos institucionales vigentes.</v>
      </c>
      <c r="X16" s="19" t="str">
        <f>+'EVALUACION CON CONTROLES'!R20</f>
        <v>Diario</v>
      </c>
    </row>
    <row r="17" spans="2:24" ht="106.5" customHeight="1" thickBot="1" x14ac:dyDescent="0.3">
      <c r="B17" s="16">
        <v>7</v>
      </c>
      <c r="C17" s="18" t="str">
        <f>+'EVALUACION CON CONTROLES'!C21:F21</f>
        <v>Falta de claridad en la elaboración de los actos administrativos</v>
      </c>
      <c r="D17" s="17" t="str">
        <f>+'EVALUACION CON CONTROLES'!B21</f>
        <v>SELECCIÓN</v>
      </c>
      <c r="E17" s="17" t="str">
        <f>VLOOKUP(C17,'IDENTIFICACION Y ANALISIS'!$B$19:$F$68,3,FALSE)</f>
        <v>Especifico</v>
      </c>
      <c r="F17" s="17" t="str">
        <f>VLOOKUP(C17,'IDENTIFICACION Y ANALISIS'!$B$19:$F$68,4,FALSE)</f>
        <v>Interno</v>
      </c>
      <c r="G17" s="18" t="str">
        <f>+EVALUACION!H23</f>
        <v>Retardos en el proceso de contratación</v>
      </c>
      <c r="H17" s="18">
        <f>+EVALUACION!I23</f>
        <v>1</v>
      </c>
      <c r="I17" s="18">
        <f>+EVALUACION!J23</f>
        <v>2</v>
      </c>
      <c r="J17" s="18">
        <f>+EVALUACION!K23</f>
        <v>3</v>
      </c>
      <c r="K17" s="17" t="str">
        <f>+EVALUACION!L23</f>
        <v>BAJO</v>
      </c>
      <c r="L17" s="18" t="s">
        <v>175</v>
      </c>
      <c r="M17" s="141">
        <v>1</v>
      </c>
      <c r="N17" s="18" t="str">
        <f>+'EVALUACION CON CONTROLES'!G21</f>
        <v>Revisión jurídica previa obligatoria. Estandarización de modelos de actos.</v>
      </c>
      <c r="O17" s="18">
        <f>+'EVALUACION CON CONTROLES'!I21</f>
        <v>1</v>
      </c>
      <c r="P17" s="18">
        <f>+'EVALUACION CON CONTROLES'!J21</f>
        <v>1</v>
      </c>
      <c r="Q17" s="18">
        <f>+'EVALUACION CON CONTROLES'!K21</f>
        <v>2</v>
      </c>
      <c r="R17" s="17" t="str">
        <f>+'EVALUACION CON CONTROLES'!L21</f>
        <v>BAJO</v>
      </c>
      <c r="S17" s="18" t="str">
        <f>+'EVALUACION CON CONTROLES'!M21</f>
        <v>NO</v>
      </c>
      <c r="T17" s="18" t="str">
        <f>+'EVALUACION CON CONTROLES'!N21</f>
        <v>Líder Oficina Contratación</v>
      </c>
      <c r="U17" s="18" t="str">
        <f>+'EVALUACION CON CONTROLES'!O21</f>
        <v>Desde la estructuración del proceso</v>
      </c>
      <c r="V17" s="18" t="str">
        <f>+'EVALUACION CON CONTROLES'!P21</f>
        <v>Hasta el inicio de ejecución del contrato</v>
      </c>
      <c r="W17" s="18" t="str">
        <f>+'EVALUACION CON CONTROLES'!Q21</f>
        <v>Mediante control periódico del cronograma del proceso y verificación del cumplimiento de las fechas previstas.</v>
      </c>
      <c r="X17" s="19" t="str">
        <f>+'EVALUACION CON CONTROLES'!R21</f>
        <v>Diario</v>
      </c>
    </row>
    <row r="18" spans="2:24" ht="106.5" customHeight="1" x14ac:dyDescent="0.25">
      <c r="B18" s="16">
        <v>8</v>
      </c>
      <c r="C18" s="18" t="str">
        <f>+'EVALUACION CON CONTROLES'!C22:F22</f>
        <v>No publicación de la documentación del proceso de selección en el SECOP</v>
      </c>
      <c r="D18" s="17" t="str">
        <f>+'EVALUACION CON CONTROLES'!B22</f>
        <v>SELECCIÓN</v>
      </c>
      <c r="E18" s="17" t="str">
        <f>VLOOKUP(C18,'IDENTIFICACION Y ANALISIS'!$B$19:$F$68,3,FALSE)</f>
        <v>Especifico</v>
      </c>
      <c r="F18" s="17" t="str">
        <f>VLOOKUP(C18,'IDENTIFICACION Y ANALISIS'!$B$19:$F$68,4,FALSE)</f>
        <v>Interno</v>
      </c>
      <c r="G18" s="18" t="str">
        <f>+EVALUACION!H24</f>
        <v>Que no se logre realizar el proceso de contratación.</v>
      </c>
      <c r="H18" s="18">
        <f>+EVALUACION!I24</f>
        <v>1</v>
      </c>
      <c r="I18" s="18">
        <f>+EVALUACION!J24</f>
        <v>4</v>
      </c>
      <c r="J18" s="18">
        <f>+EVALUACION!K24</f>
        <v>5</v>
      </c>
      <c r="K18" s="17" t="str">
        <f>+EVALUACION!L24</f>
        <v>MEDIO</v>
      </c>
      <c r="L18" s="18" t="s">
        <v>175</v>
      </c>
      <c r="M18" s="141">
        <v>1</v>
      </c>
      <c r="N18" s="18" t="str">
        <f>+'EVALUACION CON CONTROLES'!G22</f>
        <v>Realizar un seguimiento de cronograma de planeación y contratación</v>
      </c>
      <c r="O18" s="18">
        <f>+'EVALUACION CON CONTROLES'!I22</f>
        <v>1</v>
      </c>
      <c r="P18" s="18">
        <f>+'EVALUACION CON CONTROLES'!J22</f>
        <v>2</v>
      </c>
      <c r="Q18" s="18">
        <f>+'EVALUACION CON CONTROLES'!K22</f>
        <v>3</v>
      </c>
      <c r="R18" s="17" t="str">
        <f>+'EVALUACION CON CONTROLES'!L22</f>
        <v>BAJO</v>
      </c>
      <c r="S18" s="18" t="str">
        <f>+'EVALUACION CON CONTROLES'!M22</f>
        <v>NO</v>
      </c>
      <c r="T18" s="18" t="str">
        <f>+'EVALUACION CON CONTROLES'!N22</f>
        <v>Líder Oficina Contratación</v>
      </c>
      <c r="U18" s="18" t="str">
        <f>+'EVALUACION CON CONTROLES'!O22</f>
        <v>Desde la estructuración del proceso</v>
      </c>
      <c r="V18" s="18" t="str">
        <f>+'EVALUACION CON CONTROLES'!P22</f>
        <v>Hasta el inicio de ejecución del contrato</v>
      </c>
      <c r="W18" s="18" t="str">
        <f>+'EVALUACION CON CONTROLES'!Q22</f>
        <v>Mediante seguimiento a la oferta económica, precios unitarios aceptados y condiciones pactadas durante la ejecución contractual.</v>
      </c>
      <c r="X18" s="19" t="str">
        <f>+'EVALUACION CON CONTROLES'!R22</f>
        <v>Diario</v>
      </c>
    </row>
    <row r="19" spans="2:24" ht="106.5" customHeight="1" thickBot="1" x14ac:dyDescent="0.3">
      <c r="B19" s="16">
        <v>9</v>
      </c>
      <c r="C19" s="18" t="str">
        <f>+'EVALUACION CON CONTROLES'!C23:F23</f>
        <v xml:space="preserve">Riesgo de que no se firme el contrato. </v>
      </c>
      <c r="D19" s="17" t="str">
        <f>+'EVALUACION CON CONTROLES'!B23</f>
        <v>CONTRATACIÓN</v>
      </c>
      <c r="E19" s="17" t="str">
        <f>VLOOKUP(C19,'IDENTIFICACION Y ANALISIS'!$B$19:$F$68,3,FALSE)</f>
        <v>Especifico</v>
      </c>
      <c r="F19" s="17" t="str">
        <f>VLOOKUP(C19,'IDENTIFICACION Y ANALISIS'!$B$19:$F$68,4,FALSE)</f>
        <v>Interno</v>
      </c>
      <c r="G19" s="18" t="str">
        <f>+EVALUACION!H25</f>
        <v>Indisponibilidad del servicio o bien a contratar</v>
      </c>
      <c r="H19" s="18">
        <f>+EVALUACION!I25</f>
        <v>1</v>
      </c>
      <c r="I19" s="18">
        <f>+EVALUACION!J25</f>
        <v>4</v>
      </c>
      <c r="J19" s="18">
        <f>+EVALUACION!K25</f>
        <v>5</v>
      </c>
      <c r="K19" s="17" t="str">
        <f>+EVALUACION!L25</f>
        <v>MEDIO</v>
      </c>
      <c r="L19" s="18" t="s">
        <v>176</v>
      </c>
      <c r="M19" s="142">
        <v>0.5</v>
      </c>
      <c r="N19" s="18" t="str">
        <f>+'EVALUACION CON CONTROLES'!G23</f>
        <v>Realizar un seguimiento de cronograma de planeación y contratación</v>
      </c>
      <c r="O19" s="18">
        <f>+'EVALUACION CON CONTROLES'!I23</f>
        <v>1</v>
      </c>
      <c r="P19" s="18">
        <f>+'EVALUACION CON CONTROLES'!J23</f>
        <v>1</v>
      </c>
      <c r="Q19" s="18">
        <f>+'EVALUACION CON CONTROLES'!K23</f>
        <v>2</v>
      </c>
      <c r="R19" s="17" t="str">
        <f>+'EVALUACION CON CONTROLES'!L23</f>
        <v>BAJO</v>
      </c>
      <c r="S19" s="18" t="str">
        <f>+'EVALUACION CON CONTROLES'!M23</f>
        <v>SI</v>
      </c>
      <c r="T19" s="18" t="str">
        <f>+'EVALUACION CON CONTROLES'!N23</f>
        <v>Entidad y el contratista</v>
      </c>
      <c r="U19" s="18" t="str">
        <f>+'EVALUACION CON CONTROLES'!O23</f>
        <v>Desde la estructuración del proceso</v>
      </c>
      <c r="V19" s="18" t="str">
        <f>+'EVALUACION CON CONTROLES'!P23</f>
        <v>Hasta el inicio de ejecución del contrato</v>
      </c>
      <c r="W19" s="18" t="str">
        <f>+'EVALUACION CON CONTROLES'!Q23</f>
        <v>Mediante revisión permanente de las actividades ejecutadas, soportes presentados y cumplimiento de las obligaciones contractuales.</v>
      </c>
      <c r="X19" s="19" t="str">
        <f>+'EVALUACION CON CONTROLES'!R23</f>
        <v>Diario</v>
      </c>
    </row>
    <row r="20" spans="2:24" ht="106.5" customHeight="1" thickBot="1" x14ac:dyDescent="0.3">
      <c r="B20" s="16">
        <v>10</v>
      </c>
      <c r="C20" s="18" t="str">
        <f>+'EVALUACION CON CONTROLES'!C24:F24</f>
        <v>Falta de constitución o constitución tardía de la garantía única. Aceptación de garantías que no se ajustan a lo contemplado en el contrato</v>
      </c>
      <c r="D20" s="17" t="str">
        <f>+'EVALUACION CON CONTROLES'!B24</f>
        <v>CONTRATACIÓN</v>
      </c>
      <c r="E20" s="17" t="str">
        <f>VLOOKUP(C20,'IDENTIFICACION Y ANALISIS'!$B$19:$F$68,3,FALSE)</f>
        <v>General</v>
      </c>
      <c r="F20" s="17" t="str">
        <f>VLOOKUP(C20,'IDENTIFICACION Y ANALISIS'!$B$19:$F$68,4,FALSE)</f>
        <v>Externo</v>
      </c>
      <c r="G20" s="18" t="str">
        <f>+EVALUACION!H26</f>
        <v>Retardo en el inicio del contrato</v>
      </c>
      <c r="H20" s="18">
        <f>+EVALUACION!I26</f>
        <v>2</v>
      </c>
      <c r="I20" s="18">
        <f>+EVALUACION!J26</f>
        <v>3</v>
      </c>
      <c r="J20" s="18">
        <f>+EVALUACION!K26</f>
        <v>5</v>
      </c>
      <c r="K20" s="17" t="str">
        <f>+EVALUACION!L26</f>
        <v>MEDIO</v>
      </c>
      <c r="L20" s="18" t="s">
        <v>166</v>
      </c>
      <c r="M20" s="141">
        <v>1</v>
      </c>
      <c r="N20" s="18" t="str">
        <f>+'EVALUACION CON CONTROLES'!G24</f>
        <v>Realizar un seguimiento de cronograma de planeación y contratación</v>
      </c>
      <c r="O20" s="18">
        <f>+'EVALUACION CON CONTROLES'!I24</f>
        <v>2</v>
      </c>
      <c r="P20" s="18">
        <f>+'EVALUACION CON CONTROLES'!J24</f>
        <v>2</v>
      </c>
      <c r="Q20" s="18">
        <f>+'EVALUACION CON CONTROLES'!K24</f>
        <v>4</v>
      </c>
      <c r="R20" s="17" t="str">
        <f>+'EVALUACION CON CONTROLES'!L24</f>
        <v>BAJO</v>
      </c>
      <c r="S20" s="18" t="str">
        <f>+'EVALUACION CON CONTROLES'!M24</f>
        <v>NO</v>
      </c>
      <c r="T20" s="18" t="str">
        <f>+'EVALUACION CON CONTROLES'!N24</f>
        <v>Contratista</v>
      </c>
      <c r="U20" s="18" t="str">
        <f>+'EVALUACION CON CONTROLES'!O24</f>
        <v>Desde la estructuración del proceso</v>
      </c>
      <c r="V20" s="18" t="str">
        <f>+'EVALUACION CON CONTROLES'!P24</f>
        <v>Hasta el inicio de ejecución del contrato</v>
      </c>
      <c r="W20" s="18" t="str">
        <f>+'EVALUACION CON CONTROLES'!Q24</f>
        <v>Mediante verificación de la disponibilidad de PAC, radicación oportuna de factura y cumplimiento de soportes para pago.</v>
      </c>
      <c r="X20" s="19" t="str">
        <f>+'EVALUACION CON CONTROLES'!R24</f>
        <v>Diario</v>
      </c>
    </row>
    <row r="21" spans="2:24" ht="106.5" customHeight="1" thickBot="1" x14ac:dyDescent="0.3">
      <c r="B21" s="16">
        <v>11</v>
      </c>
      <c r="C21" s="18" t="str">
        <f>+'EVALUACION CON CONTROLES'!C25:F25</f>
        <v>Falta de solicitud o solicitud tardía del registro  presupuestal</v>
      </c>
      <c r="D21" s="17" t="str">
        <f>+'EVALUACION CON CONTROLES'!B25</f>
        <v>CONTRATACIÓN</v>
      </c>
      <c r="E21" s="17" t="str">
        <f>VLOOKUP(C21,'IDENTIFICACION Y ANALISIS'!$B$19:$F$68,3,FALSE)</f>
        <v>Especifico</v>
      </c>
      <c r="F21" s="17" t="str">
        <f>VLOOKUP(C21,'IDENTIFICACION Y ANALISIS'!$B$19:$F$68,4,FALSE)</f>
        <v>Interno</v>
      </c>
      <c r="G21" s="18" t="str">
        <f>+EVALUACION!H27</f>
        <v>Retardo en el inicio del contrato</v>
      </c>
      <c r="H21" s="18">
        <f>+EVALUACION!I27</f>
        <v>1</v>
      </c>
      <c r="I21" s="18">
        <f>+EVALUACION!J27</f>
        <v>3</v>
      </c>
      <c r="J21" s="18">
        <f>+EVALUACION!K27</f>
        <v>4</v>
      </c>
      <c r="K21" s="17" t="str">
        <f>+EVALUACION!L27</f>
        <v>BAJO</v>
      </c>
      <c r="L21" s="18" t="s">
        <v>175</v>
      </c>
      <c r="M21" s="141">
        <v>1</v>
      </c>
      <c r="N21" s="18" t="str">
        <f>+'EVALUACION CON CONTROLES'!G25</f>
        <v>Realizar un seguimiento de cronograma de planeación y contratación</v>
      </c>
      <c r="O21" s="18">
        <f>+'EVALUACION CON CONTROLES'!I25</f>
        <v>1</v>
      </c>
      <c r="P21" s="18">
        <f>+'EVALUACION CON CONTROLES'!J25</f>
        <v>2</v>
      </c>
      <c r="Q21" s="18">
        <f>+'EVALUACION CON CONTROLES'!K25</f>
        <v>3</v>
      </c>
      <c r="R21" s="17" t="str">
        <f>+'EVALUACION CON CONTROLES'!L25</f>
        <v>BAJO</v>
      </c>
      <c r="S21" s="18" t="str">
        <f>+'EVALUACION CON CONTROLES'!M25</f>
        <v>NO</v>
      </c>
      <c r="T21" s="18" t="str">
        <f>+'EVALUACION CON CONTROLES'!N25</f>
        <v>Área técnica, financiera y jurídica a cargo del proceso</v>
      </c>
      <c r="U21" s="18" t="str">
        <f>+'EVALUACION CON CONTROLES'!O25</f>
        <v>Desde la estructuración del proceso</v>
      </c>
      <c r="V21" s="18" t="str">
        <f>+'EVALUACION CON CONTROLES'!P25</f>
        <v>Hasta el inicio de ejecución del contrato</v>
      </c>
      <c r="W21" s="18" t="str">
        <f>+'EVALUACION CON CONTROLES'!Q25</f>
        <v>Mediante revisión de facturas, remisiones y actas frente a los precios unitarios ofertados y aceptados.</v>
      </c>
      <c r="X21" s="19" t="str">
        <f>+'EVALUACION CON CONTROLES'!R25</f>
        <v>Diario</v>
      </c>
    </row>
    <row r="22" spans="2:24" ht="106.5" customHeight="1" thickBot="1" x14ac:dyDescent="0.3">
      <c r="B22" s="16">
        <v>12</v>
      </c>
      <c r="C22" s="18" t="str">
        <f>+'EVALUACION CON CONTROLES'!C26:F26</f>
        <v>Variación de los precios del mercado</v>
      </c>
      <c r="D22" s="17" t="str">
        <f>+'EVALUACION CON CONTROLES'!B26</f>
        <v>EJECUCIÓN</v>
      </c>
      <c r="E22" s="17" t="str">
        <f>VLOOKUP(C22,'IDENTIFICACION Y ANALISIS'!$B$19:$F$68,3,FALSE)</f>
        <v>Especifico</v>
      </c>
      <c r="F22" s="17" t="str">
        <f>VLOOKUP(C22,'IDENTIFICACION Y ANALISIS'!$B$19:$F$68,4,FALSE)</f>
        <v>Externo</v>
      </c>
      <c r="G22" s="18" t="str">
        <f>+EVALUACION!H28</f>
        <v>Se genera una diferencia en el valor del contrato, ya sea a favor o en contra de la entidad</v>
      </c>
      <c r="H22" s="18">
        <f>+EVALUACION!I28</f>
        <v>2</v>
      </c>
      <c r="I22" s="18">
        <f>+EVALUACION!J28</f>
        <v>3</v>
      </c>
      <c r="J22" s="18">
        <f>+EVALUACION!K28</f>
        <v>5</v>
      </c>
      <c r="K22" s="17" t="str">
        <f>+EVALUACION!L28</f>
        <v>MEDIO</v>
      </c>
      <c r="L22" s="18" t="s">
        <v>166</v>
      </c>
      <c r="M22" s="141">
        <v>1</v>
      </c>
      <c r="N22" s="18" t="str">
        <f>+'EVALUACION CON CONTROLES'!G26</f>
        <v>Establecer condiciones en el contrato que no peritan la variación en los precios y que se mantengan hasta la terminación inicial del contrato.</v>
      </c>
      <c r="O22" s="18">
        <f>+'EVALUACION CON CONTROLES'!I26</f>
        <v>2</v>
      </c>
      <c r="P22" s="18">
        <f>+'EVALUACION CON CONTROLES'!J26</f>
        <v>2</v>
      </c>
      <c r="Q22" s="18">
        <f>+'EVALUACION CON CONTROLES'!K26</f>
        <v>4</v>
      </c>
      <c r="R22" s="17" t="str">
        <f>+'EVALUACION CON CONTROLES'!L26</f>
        <v>BAJO</v>
      </c>
      <c r="S22" s="18" t="str">
        <f>+'EVALUACION CON CONTROLES'!M26</f>
        <v>SI</v>
      </c>
      <c r="T22" s="18" t="str">
        <f>+'EVALUACION CON CONTROLES'!N26</f>
        <v>Contratista</v>
      </c>
      <c r="U22" s="18" t="str">
        <f>+'EVALUACION CON CONTROLES'!O26</f>
        <v>Desde el inicio del contrato</v>
      </c>
      <c r="V22" s="18" t="str">
        <f>+'EVALUACION CON CONTROLES'!P26</f>
        <v>Hasta la terminación del contrato</v>
      </c>
      <c r="W22" s="18" t="str">
        <f>+'EVALUACION CON CONTROLES'!Q26</f>
        <v>Mediante seguimiento a las medidas adoptadas por el contratista para garantizar la entrega oportuna de los bienes y servicios.</v>
      </c>
      <c r="X22" s="19" t="str">
        <f>+'EVALUACION CON CONTROLES'!R26</f>
        <v>Mensual</v>
      </c>
    </row>
    <row r="23" spans="2:24" ht="106.5" customHeight="1" x14ac:dyDescent="0.25">
      <c r="B23" s="16">
        <v>13</v>
      </c>
      <c r="C23" s="18" t="str">
        <f>+'EVALUACION CON CONTROLES'!C27:F27</f>
        <v>Incumplimiento de compromisos adquiridos por el contratista seleccionado con sus subcontratistas, suministradores de bienes y servicios.</v>
      </c>
      <c r="D23" s="17" t="str">
        <f>+'EVALUACION CON CONTROLES'!B27</f>
        <v>EJECUCIÓN</v>
      </c>
      <c r="E23" s="17" t="str">
        <f>VLOOKUP(C23,'IDENTIFICACION Y ANALISIS'!$B$19:$F$68,3,FALSE)</f>
        <v>Especifico</v>
      </c>
      <c r="F23" s="17" t="str">
        <f>VLOOKUP(C23,'IDENTIFICACION Y ANALISIS'!$B$19:$F$68,4,FALSE)</f>
        <v>Externo</v>
      </c>
      <c r="G23" s="18" t="str">
        <f>+EVALUACION!H29</f>
        <v>Se genera una indisponibilidad en la prestación del servicio</v>
      </c>
      <c r="H23" s="18">
        <f>+EVALUACION!I29</f>
        <v>2</v>
      </c>
      <c r="I23" s="18">
        <f>+EVALUACION!J29</f>
        <v>4</v>
      </c>
      <c r="J23" s="18">
        <f>+EVALUACION!K29</f>
        <v>6</v>
      </c>
      <c r="K23" s="17" t="str">
        <f>+EVALUACION!L29</f>
        <v>ALTO</v>
      </c>
      <c r="L23" s="18" t="s">
        <v>166</v>
      </c>
      <c r="M23" s="141">
        <v>1</v>
      </c>
      <c r="N23" s="18" t="str">
        <f>+'EVALUACION CON CONTROLES'!G27</f>
        <v>Seguimiento y supervisión del contrato</v>
      </c>
      <c r="O23" s="18">
        <f>+'EVALUACION CON CONTROLES'!I27</f>
        <v>2</v>
      </c>
      <c r="P23" s="18">
        <f>+'EVALUACION CON CONTROLES'!J27</f>
        <v>1</v>
      </c>
      <c r="Q23" s="18">
        <f>+'EVALUACION CON CONTROLES'!K27</f>
        <v>3</v>
      </c>
      <c r="R23" s="17" t="str">
        <f>+'EVALUACION CON CONTROLES'!L27</f>
        <v>BAJO</v>
      </c>
      <c r="S23" s="18" t="str">
        <f>+'EVALUACION CON CONTROLES'!M27</f>
        <v>SI</v>
      </c>
      <c r="T23" s="18" t="str">
        <f>+'EVALUACION CON CONTROLES'!N27</f>
        <v>Contratista</v>
      </c>
      <c r="U23" s="18" t="str">
        <f>+'EVALUACION CON CONTROLES'!O27</f>
        <v>Desde el inicio del contrato</v>
      </c>
      <c r="V23" s="18" t="str">
        <f>+'EVALUACION CON CONTROLES'!P27</f>
        <v>Hasta la terminación del contrato</v>
      </c>
      <c r="W23" s="18" t="str">
        <f>+'EVALUACION CON CONTROLES'!Q27</f>
        <v>Mediante revisión de fichas técnicas, muestras cuando aplique, inspección física de los bienes y recibo a satisfacción.</v>
      </c>
      <c r="X23" s="19" t="str">
        <f>+'EVALUACION CON CONTROLES'!R27</f>
        <v>Diario</v>
      </c>
    </row>
    <row r="24" spans="2:24" ht="106.5" customHeight="1" thickBot="1" x14ac:dyDescent="0.3">
      <c r="B24" s="16">
        <v>14</v>
      </c>
      <c r="C24" s="18" t="str">
        <f>+'EVALUACION CON CONTROLES'!C28:F28</f>
        <v>Incumplimiento de la administración en los pagos.</v>
      </c>
      <c r="D24" s="17" t="str">
        <f>+'EVALUACION CON CONTROLES'!B28</f>
        <v>EJECUCIÓN</v>
      </c>
      <c r="E24" s="17" t="str">
        <f>VLOOKUP(C24,'IDENTIFICACION Y ANALISIS'!$B$19:$F$68,3,FALSE)</f>
        <v>Especifico</v>
      </c>
      <c r="F24" s="17" t="str">
        <f>VLOOKUP(C24,'IDENTIFICACION Y ANALISIS'!$B$19:$F$68,4,FALSE)</f>
        <v>Externo</v>
      </c>
      <c r="G24" s="18" t="str">
        <f>+EVALUACION!H30</f>
        <v xml:space="preserve">
Incumpliendo PAC
</v>
      </c>
      <c r="H24" s="18">
        <f>+EVALUACION!I30</f>
        <v>3</v>
      </c>
      <c r="I24" s="18">
        <f>+EVALUACION!J30</f>
        <v>2</v>
      </c>
      <c r="J24" s="18">
        <f>+EVALUACION!K30</f>
        <v>5</v>
      </c>
      <c r="K24" s="17" t="str">
        <f>+EVALUACION!L30</f>
        <v>MEDIO</v>
      </c>
      <c r="L24" s="18" t="s">
        <v>176</v>
      </c>
      <c r="M24" s="142">
        <v>0.5</v>
      </c>
      <c r="N24" s="18" t="str">
        <f>+'EVALUACION CON CONTROLES'!G28</f>
        <v>Programación PAC adecuada y generación de facturas mensuales.</v>
      </c>
      <c r="O24" s="18">
        <f>+'EVALUACION CON CONTROLES'!I28</f>
        <v>3</v>
      </c>
      <c r="P24" s="18">
        <f>+'EVALUACION CON CONTROLES'!J28</f>
        <v>1</v>
      </c>
      <c r="Q24" s="18">
        <f>+'EVALUACION CON CONTROLES'!K28</f>
        <v>4</v>
      </c>
      <c r="R24" s="17" t="str">
        <f>+'EVALUACION CON CONTROLES'!L28</f>
        <v>BAJO</v>
      </c>
      <c r="S24" s="18" t="str">
        <f>+'EVALUACION CON CONTROLES'!M28</f>
        <v>NO</v>
      </c>
      <c r="T24" s="18" t="str">
        <f>+'EVALUACION CON CONTROLES'!N28</f>
        <v>Supervisor y/o Contratista</v>
      </c>
      <c r="U24" s="18" t="str">
        <f>+'EVALUACION CON CONTROLES'!O28</f>
        <v>Desde el inicio del contrato</v>
      </c>
      <c r="V24" s="18" t="str">
        <f>+'EVALUACION CON CONTROLES'!P28</f>
        <v>Hasta la terminación del contrato</v>
      </c>
      <c r="W24" s="18" t="str">
        <f>+'EVALUACION CON CONTROLES'!Q28</f>
        <v>Mediante seguimiento al cronograma de entregas, verificación de avances y requerimientos oportunos en caso de retrasos.</v>
      </c>
      <c r="X24" s="19" t="str">
        <f>+'EVALUACION CON CONTROLES'!R28</f>
        <v>Semanal</v>
      </c>
    </row>
    <row r="25" spans="2:24" ht="106.5" customHeight="1" thickBot="1" x14ac:dyDescent="0.3">
      <c r="B25" s="16">
        <v>15</v>
      </c>
      <c r="C25" s="18" t="str">
        <f>+'EVALUACION CON CONTROLES'!C29:F29</f>
        <v>Variación de tasas o tarifas</v>
      </c>
      <c r="D25" s="17" t="str">
        <f>+'EVALUACION CON CONTROLES'!B29</f>
        <v>EJECUCIÓN</v>
      </c>
      <c r="E25" s="17" t="str">
        <f>VLOOKUP(C25,'IDENTIFICACION Y ANALISIS'!$B$19:$F$68,3,FALSE)</f>
        <v>Especifico</v>
      </c>
      <c r="F25" s="17" t="str">
        <f>VLOOKUP(C25,'IDENTIFICACION Y ANALISIS'!$B$19:$F$68,4,FALSE)</f>
        <v>Externo</v>
      </c>
      <c r="G25" s="18" t="str">
        <f>+EVALUACION!H31</f>
        <v>Se genera una diferencia en el valor del contrato, ya sea a favor o en contra de la entidad</v>
      </c>
      <c r="H25" s="18">
        <f>+EVALUACION!I31</f>
        <v>3</v>
      </c>
      <c r="I25" s="18">
        <f>+EVALUACION!J31</f>
        <v>2</v>
      </c>
      <c r="J25" s="18">
        <f>+EVALUACION!K31</f>
        <v>5</v>
      </c>
      <c r="K25" s="17" t="str">
        <f>+EVALUACION!L31</f>
        <v>MEDIO</v>
      </c>
      <c r="L25" s="18" t="s">
        <v>166</v>
      </c>
      <c r="M25" s="141">
        <v>1</v>
      </c>
      <c r="N25" s="18" t="str">
        <f>+'EVALUACION CON CONTROLES'!G29</f>
        <v>Cumplir con los valores de la Oferta Económica</v>
      </c>
      <c r="O25" s="18">
        <f>+'EVALUACION CON CONTROLES'!I29</f>
        <v>3</v>
      </c>
      <c r="P25" s="18">
        <f>+'EVALUACION CON CONTROLES'!J29</f>
        <v>1</v>
      </c>
      <c r="Q25" s="18">
        <f>+'EVALUACION CON CONTROLES'!K29</f>
        <v>4</v>
      </c>
      <c r="R25" s="17" t="str">
        <f>+'EVALUACION CON CONTROLES'!L29</f>
        <v>BAJO</v>
      </c>
      <c r="S25" s="18" t="str">
        <f>+'EVALUACION CON CONTROLES'!M29</f>
        <v>SI</v>
      </c>
      <c r="T25" s="18" t="str">
        <f>+'EVALUACION CON CONTROLES'!N29</f>
        <v>Contratista</v>
      </c>
      <c r="U25" s="18" t="str">
        <f>+'EVALUACION CON CONTROLES'!O29</f>
        <v>Desde el inicio del contrato</v>
      </c>
      <c r="V25" s="18" t="str">
        <f>+'EVALUACION CON CONTROLES'!P29</f>
        <v>Hasta la terminación del contrato</v>
      </c>
      <c r="W25" s="18" t="str">
        <f>+'EVALUACION CON CONTROLES'!Q29</f>
        <v>Mediante seguimiento a la ejecución contractual, verificando que los valores facturados correspondan a los precios unitarios ofertados y aceptados, sin reconocer variaciones no autorizadas.</v>
      </c>
      <c r="X25" s="19" t="str">
        <f>+'EVALUACION CON CONTROLES'!R29</f>
        <v>Semanal</v>
      </c>
    </row>
    <row r="26" spans="2:24" ht="106.5" customHeight="1" thickBot="1" x14ac:dyDescent="0.3">
      <c r="B26" s="16">
        <v>16</v>
      </c>
      <c r="C26" s="18" t="str">
        <f>+'EVALUACION CON CONTROLES'!C30:F30</f>
        <v>Fluctuaciones del valor de la moneda</v>
      </c>
      <c r="D26" s="17" t="str">
        <f>+'EVALUACION CON CONTROLES'!B30</f>
        <v>EJECUCIÓN</v>
      </c>
      <c r="E26" s="17" t="str">
        <f>VLOOKUP(C26,'IDENTIFICACION Y ANALISIS'!$B$19:$F$68,3,FALSE)</f>
        <v>Especifico</v>
      </c>
      <c r="F26" s="17" t="str">
        <f>VLOOKUP(C26,'IDENTIFICACION Y ANALISIS'!$B$19:$F$68,4,FALSE)</f>
        <v>Externo</v>
      </c>
      <c r="G26" s="18" t="str">
        <f>+EVALUACION!H32</f>
        <v xml:space="preserve">Se genera una diferencia mayor en el valor del contrato </v>
      </c>
      <c r="H26" s="18">
        <f>+EVALUACION!I32</f>
        <v>2</v>
      </c>
      <c r="I26" s="18">
        <f>+EVALUACION!J32</f>
        <v>3</v>
      </c>
      <c r="J26" s="18">
        <f>+EVALUACION!K32</f>
        <v>5</v>
      </c>
      <c r="K26" s="17" t="str">
        <f>+EVALUACION!L32</f>
        <v>MEDIO</v>
      </c>
      <c r="L26" s="18" t="s">
        <v>166</v>
      </c>
      <c r="M26" s="141">
        <v>1</v>
      </c>
      <c r="N26" s="18" t="str">
        <f>+'EVALUACION CON CONTROLES'!G30</f>
        <v>Activar plan de continuidad del negocio que garantice la prestación de los servicios contratados</v>
      </c>
      <c r="O26" s="18">
        <f>+'EVALUACION CON CONTROLES'!I30</f>
        <v>2</v>
      </c>
      <c r="P26" s="18">
        <f>+'EVALUACION CON CONTROLES'!J30</f>
        <v>2</v>
      </c>
      <c r="Q26" s="18">
        <f>+'EVALUACION CON CONTROLES'!K30</f>
        <v>4</v>
      </c>
      <c r="R26" s="17" t="str">
        <f>+'EVALUACION CON CONTROLES'!L30</f>
        <v>BAJO</v>
      </c>
      <c r="S26" s="18" t="str">
        <f>+'EVALUACION CON CONTROLES'!M30</f>
        <v>SI</v>
      </c>
      <c r="T26" s="18" t="str">
        <f>+'EVALUACION CON CONTROLES'!N30</f>
        <v>Contratista</v>
      </c>
      <c r="U26" s="18" t="str">
        <f>+'EVALUACION CON CONTROLES'!O30</f>
        <v>Desde el inicio del contrato</v>
      </c>
      <c r="V26" s="18" t="str">
        <f>+'EVALUACION CON CONTROLES'!P30</f>
        <v>Hasta la terminación del contrato</v>
      </c>
      <c r="W26" s="18" t="str">
        <f>+'EVALUACION CON CONTROLES'!Q30</f>
        <v>Mediante seguimiento a la continuidad del suministro, disponibilidad de bienes y cumplimiento de las entregas, sin que las variaciones cambiarias afecten los precios pactados.</v>
      </c>
      <c r="X26" s="19" t="str">
        <f>+'EVALUACION CON CONTROLES'!R30</f>
        <v>Diario</v>
      </c>
    </row>
    <row r="27" spans="2:24" ht="106.5" customHeight="1" thickBot="1" x14ac:dyDescent="0.3">
      <c r="B27" s="16">
        <v>17</v>
      </c>
      <c r="C27" s="18" t="str">
        <f>+'EVALUACION CON CONTROLES'!C31:F31</f>
        <v xml:space="preserve">Mala Calidad de los bienes suministrados </v>
      </c>
      <c r="D27" s="17" t="str">
        <f>+'EVALUACION CON CONTROLES'!B31</f>
        <v>EJECUCIÓN</v>
      </c>
      <c r="E27" s="17" t="str">
        <f>VLOOKUP(C27,'IDENTIFICACION Y ANALISIS'!$B$19:$F$68,3,FALSE)</f>
        <v>Especifico</v>
      </c>
      <c r="F27" s="17" t="str">
        <f>VLOOKUP(C27,'IDENTIFICACION Y ANALISIS'!$B$19:$F$68,4,FALSE)</f>
        <v>Externo</v>
      </c>
      <c r="G27" s="18" t="str">
        <f>+EVALUACION!H33</f>
        <v>Puede impedir el recibo a satisfacción y generar reposiciones, retrasos o incumplimientos.</v>
      </c>
      <c r="H27" s="18">
        <f>+EVALUACION!I33</f>
        <v>2</v>
      </c>
      <c r="I27" s="18">
        <f>+EVALUACION!J33</f>
        <v>3</v>
      </c>
      <c r="J27" s="18">
        <f>+EVALUACION!K33</f>
        <v>5</v>
      </c>
      <c r="K27" s="17" t="str">
        <f>+EVALUACION!L33</f>
        <v>MEDIO</v>
      </c>
      <c r="L27" s="18" t="s">
        <v>166</v>
      </c>
      <c r="M27" s="141">
        <v>1</v>
      </c>
      <c r="N27" s="18" t="str">
        <f>+'EVALUACION CON CONTROLES'!G31</f>
        <v>Verificar fichas técnicas, muestras cuando aplique y realizar revisión al momento de la entrega antes del recibo a satisfacción. Exigir cambio o reposición sin costo cuando los bienes no cumplan.</v>
      </c>
      <c r="O27" s="18">
        <f>+'EVALUACION CON CONTROLES'!I31</f>
        <v>2</v>
      </c>
      <c r="P27" s="18">
        <f>+'EVALUACION CON CONTROLES'!J31</f>
        <v>1</v>
      </c>
      <c r="Q27" s="18">
        <f>+'EVALUACION CON CONTROLES'!K31</f>
        <v>3</v>
      </c>
      <c r="R27" s="17" t="str">
        <f>+'EVALUACION CON CONTROLES'!L31</f>
        <v>BAJO</v>
      </c>
      <c r="S27" s="18" t="str">
        <f>+'EVALUACION CON CONTROLES'!M31</f>
        <v>SI</v>
      </c>
      <c r="T27" s="18" t="str">
        <f>+'EVALUACION CON CONTROLES'!N31</f>
        <v>Contratista</v>
      </c>
      <c r="U27" s="18" t="str">
        <f>+'EVALUACION CON CONTROLES'!O31</f>
        <v>Desde el inicio del contrato</v>
      </c>
      <c r="V27" s="18" t="str">
        <f>+'EVALUACION CON CONTROLES'!P31</f>
        <v>Hasta la terminación del contrato</v>
      </c>
      <c r="W27" s="18" t="str">
        <f>+'EVALUACION CON CONTROLES'!Q31</f>
        <v>Mediante revisión de fichas técnicas, muestras cuando aplique, inspección física de los bienes entregados y verificación del recibo a satisfacción por parte de la supervisión.</v>
      </c>
      <c r="X27" s="19" t="str">
        <f>+'EVALUACION CON CONTROLES'!R31</f>
        <v>Diario</v>
      </c>
    </row>
    <row r="28" spans="2:24" ht="106.5" customHeight="1" x14ac:dyDescent="0.25">
      <c r="B28" s="16">
        <v>18</v>
      </c>
      <c r="C28" s="18" t="str">
        <f>+'EVALUACION CON CONTROLES'!C32:F32</f>
        <v xml:space="preserve">Demora en la entrega de suministros </v>
      </c>
      <c r="D28" s="17" t="str">
        <f>+'EVALUACION CON CONTROLES'!B32</f>
        <v>EJECUCIÓN</v>
      </c>
      <c r="E28" s="17" t="str">
        <f>VLOOKUP(C28,'IDENTIFICACION Y ANALISIS'!$B$19:$F$68,3,FALSE)</f>
        <v>Especifico</v>
      </c>
      <c r="F28" s="17" t="str">
        <f>VLOOKUP(C28,'IDENTIFICACION Y ANALISIS'!$B$19:$F$68,4,FALSE)</f>
        <v>Externo</v>
      </c>
      <c r="G28" s="18" t="str">
        <f>+EVALUACION!H34</f>
        <v>Puede afectar el cronograma y la disponibilidad oportuna de los elementos requeridos.</v>
      </c>
      <c r="H28" s="18">
        <f>+EVALUACION!I34</f>
        <v>2</v>
      </c>
      <c r="I28" s="18">
        <f>+EVALUACION!J34</f>
        <v>3</v>
      </c>
      <c r="J28" s="18">
        <f>+EVALUACION!K34</f>
        <v>5</v>
      </c>
      <c r="K28" s="17" t="str">
        <f>+EVALUACION!L34</f>
        <v>MEDIO</v>
      </c>
      <c r="L28" s="18" t="s">
        <v>166</v>
      </c>
      <c r="M28" s="141">
        <v>1</v>
      </c>
      <c r="N28" s="18" t="str">
        <f>+'EVALUACION CON CONTROLES'!G32</f>
        <v>Establecer cronograma de entrega, hacer seguimiento por parte de la supervisión y requerir oportunamente al contratista en caso de retrasos o incumplimientos.</v>
      </c>
      <c r="O28" s="18">
        <f>+'EVALUACION CON CONTROLES'!I32</f>
        <v>2</v>
      </c>
      <c r="P28" s="18">
        <f>+'EVALUACION CON CONTROLES'!J32</f>
        <v>2</v>
      </c>
      <c r="Q28" s="18">
        <f>+'EVALUACION CON CONTROLES'!K32</f>
        <v>4</v>
      </c>
      <c r="R28" s="17" t="str">
        <f>+'EVALUACION CON CONTROLES'!L32</f>
        <v>BAJO</v>
      </c>
      <c r="S28" s="18" t="str">
        <f>+'EVALUACION CON CONTROLES'!M32</f>
        <v>SI</v>
      </c>
      <c r="T28" s="18" t="str">
        <f>+'EVALUACION CON CONTROLES'!N32</f>
        <v>Contratista</v>
      </c>
      <c r="U28" s="18" t="str">
        <f>+'EVALUACION CON CONTROLES'!O32</f>
        <v>Desde el inicio del contrato</v>
      </c>
      <c r="V28" s="18" t="str">
        <f>+'EVALUACION CON CONTROLES'!P32</f>
        <v>Hasta la terminación del contrato</v>
      </c>
      <c r="W28" s="18" t="str">
        <f>+'EVALUACION CON CONTROLES'!Q32</f>
        <v>Mediante control del cronograma de entregas, verificación de los requerimientos efectuados por la Entidad y requerimientos oportunos al contratista en caso de retrasos.</v>
      </c>
      <c r="X28" s="19" t="str">
        <f>+'EVALUACION CON CONTROLES'!R32</f>
        <v>Diario</v>
      </c>
    </row>
    <row r="29" spans="2:24" ht="13.5" customHeight="1" x14ac:dyDescent="0.25">
      <c r="B29" s="45"/>
      <c r="X29" s="46"/>
    </row>
    <row r="30" spans="2:24" ht="13.5" customHeight="1" x14ac:dyDescent="0.25">
      <c r="B30" s="45"/>
      <c r="E30" s="13"/>
      <c r="F30" s="334" t="s">
        <v>200</v>
      </c>
      <c r="G30" s="334"/>
      <c r="H30" s="13"/>
      <c r="I30" s="13"/>
      <c r="J30" s="317" t="s">
        <v>156</v>
      </c>
      <c r="K30" s="317"/>
      <c r="L30" s="317"/>
      <c r="M30" s="317"/>
      <c r="X30" s="46"/>
    </row>
    <row r="31" spans="2:24" ht="13.5" customHeight="1" x14ac:dyDescent="0.25">
      <c r="B31" s="45"/>
      <c r="E31" s="324" t="s">
        <v>96</v>
      </c>
      <c r="F31" s="41" t="s">
        <v>120</v>
      </c>
      <c r="G31" s="41" t="s">
        <v>97</v>
      </c>
      <c r="H31" s="13"/>
      <c r="I31" s="13"/>
      <c r="J31" s="313" t="s">
        <v>120</v>
      </c>
      <c r="K31" s="314"/>
      <c r="L31" s="313" t="s">
        <v>97</v>
      </c>
      <c r="M31" s="314"/>
      <c r="X31" s="46"/>
    </row>
    <row r="32" spans="2:24" ht="13.5" customHeight="1" x14ac:dyDescent="0.25">
      <c r="B32" s="45"/>
      <c r="E32" s="324"/>
      <c r="F32" s="18" t="s">
        <v>98</v>
      </c>
      <c r="G32" s="18">
        <v>1</v>
      </c>
      <c r="H32" s="13"/>
      <c r="I32" s="13"/>
      <c r="J32" s="315" t="s">
        <v>99</v>
      </c>
      <c r="K32" s="316"/>
      <c r="L32" s="303">
        <v>1</v>
      </c>
      <c r="M32" s="303"/>
      <c r="X32" s="46"/>
    </row>
    <row r="33" spans="2:24" ht="13.5" customHeight="1" x14ac:dyDescent="0.25">
      <c r="B33" s="45"/>
      <c r="E33" s="324"/>
      <c r="F33" s="18" t="s">
        <v>100</v>
      </c>
      <c r="G33" s="18">
        <v>2</v>
      </c>
      <c r="H33" s="13"/>
      <c r="I33" s="13"/>
      <c r="J33" s="315" t="s">
        <v>101</v>
      </c>
      <c r="K33" s="316"/>
      <c r="L33" s="303">
        <v>2</v>
      </c>
      <c r="M33" s="303"/>
      <c r="X33" s="46"/>
    </row>
    <row r="34" spans="2:24" ht="13.5" customHeight="1" x14ac:dyDescent="0.25">
      <c r="B34" s="45"/>
      <c r="E34" s="324"/>
      <c r="F34" s="18" t="s">
        <v>102</v>
      </c>
      <c r="G34" s="18">
        <v>3</v>
      </c>
      <c r="H34" s="13"/>
      <c r="I34" s="13"/>
      <c r="J34" s="315" t="s">
        <v>103</v>
      </c>
      <c r="K34" s="316"/>
      <c r="L34" s="303">
        <v>3</v>
      </c>
      <c r="M34" s="303"/>
      <c r="X34" s="46"/>
    </row>
    <row r="35" spans="2:24" ht="13.5" customHeight="1" x14ac:dyDescent="0.25">
      <c r="B35" s="45"/>
      <c r="E35" s="324"/>
      <c r="F35" s="18" t="s">
        <v>104</v>
      </c>
      <c r="G35" s="18">
        <v>4</v>
      </c>
      <c r="H35" s="13"/>
      <c r="I35" s="13"/>
      <c r="J35" s="315" t="s">
        <v>105</v>
      </c>
      <c r="K35" s="316"/>
      <c r="L35" s="303">
        <v>4</v>
      </c>
      <c r="M35" s="303"/>
      <c r="X35" s="46"/>
    </row>
    <row r="36" spans="2:24" ht="13.5" customHeight="1" x14ac:dyDescent="0.25">
      <c r="B36" s="45"/>
      <c r="E36" s="324"/>
      <c r="F36" s="18" t="s">
        <v>183</v>
      </c>
      <c r="G36" s="18">
        <v>5</v>
      </c>
      <c r="H36" s="13"/>
      <c r="I36" s="13"/>
      <c r="J36" s="315" t="s">
        <v>106</v>
      </c>
      <c r="K36" s="316"/>
      <c r="L36" s="303">
        <v>5</v>
      </c>
      <c r="M36" s="303"/>
      <c r="X36" s="46"/>
    </row>
    <row r="37" spans="2:24" ht="13.5" customHeight="1" x14ac:dyDescent="0.25">
      <c r="B37" s="45"/>
      <c r="D37" s="13"/>
      <c r="E37" s="13"/>
      <c r="F37" s="13"/>
      <c r="G37" s="13"/>
      <c r="H37" s="13"/>
      <c r="I37" s="13"/>
      <c r="J37" s="13"/>
      <c r="K37" s="13"/>
      <c r="L37" s="13"/>
      <c r="M37" s="13"/>
      <c r="X37" s="46"/>
    </row>
    <row r="38" spans="2:24" ht="13.5" customHeight="1" x14ac:dyDescent="0.25">
      <c r="B38" s="45"/>
      <c r="D38" s="317" t="s">
        <v>107</v>
      </c>
      <c r="E38" s="317"/>
      <c r="F38" s="317"/>
      <c r="G38" s="317"/>
      <c r="H38" s="317"/>
      <c r="I38" s="317"/>
      <c r="J38" s="317"/>
      <c r="K38" s="317"/>
      <c r="X38" s="46"/>
    </row>
    <row r="39" spans="2:24" ht="13.5" customHeight="1" x14ac:dyDescent="0.25">
      <c r="B39" s="45"/>
      <c r="D39" s="320" t="s">
        <v>120</v>
      </c>
      <c r="E39" s="320" t="s">
        <v>97</v>
      </c>
      <c r="F39" s="308" t="s">
        <v>99</v>
      </c>
      <c r="G39" s="308"/>
      <c r="H39" s="335" t="s">
        <v>101</v>
      </c>
      <c r="I39" s="336"/>
      <c r="J39" s="42" t="s">
        <v>103</v>
      </c>
      <c r="K39" s="42" t="s">
        <v>105</v>
      </c>
      <c r="L39" s="41" t="s">
        <v>106</v>
      </c>
      <c r="P39" s="317" t="s">
        <v>184</v>
      </c>
      <c r="Q39" s="317"/>
      <c r="R39" s="317"/>
      <c r="S39" s="317"/>
      <c r="T39" s="317"/>
      <c r="X39" s="46"/>
    </row>
    <row r="40" spans="2:24" ht="13.5" customHeight="1" x14ac:dyDescent="0.25">
      <c r="B40" s="45"/>
      <c r="D40" s="320"/>
      <c r="E40" s="320"/>
      <c r="F40" s="323">
        <v>1</v>
      </c>
      <c r="G40" s="323"/>
      <c r="H40" s="321">
        <v>2</v>
      </c>
      <c r="I40" s="322"/>
      <c r="J40" s="43">
        <v>3</v>
      </c>
      <c r="K40" s="43">
        <v>4</v>
      </c>
      <c r="L40" s="43">
        <v>5</v>
      </c>
      <c r="P40" s="308" t="s">
        <v>107</v>
      </c>
      <c r="Q40" s="308"/>
      <c r="R40" s="308"/>
      <c r="S40" s="308" t="s">
        <v>120</v>
      </c>
      <c r="T40" s="308"/>
      <c r="X40" s="46"/>
    </row>
    <row r="41" spans="2:24" ht="13.5" customHeight="1" x14ac:dyDescent="0.25">
      <c r="B41" s="45"/>
      <c r="D41" s="18" t="s">
        <v>98</v>
      </c>
      <c r="E41" s="20">
        <v>1</v>
      </c>
      <c r="F41" s="311">
        <v>2</v>
      </c>
      <c r="G41" s="311"/>
      <c r="H41" s="309">
        <v>3</v>
      </c>
      <c r="I41" s="310"/>
      <c r="J41" s="39">
        <v>4</v>
      </c>
      <c r="K41" s="44">
        <v>5</v>
      </c>
      <c r="L41" s="38">
        <v>6</v>
      </c>
      <c r="P41" s="328" t="s">
        <v>121</v>
      </c>
      <c r="Q41" s="328"/>
      <c r="R41" s="328"/>
      <c r="S41" s="325" t="s">
        <v>122</v>
      </c>
      <c r="T41" s="325"/>
      <c r="X41" s="46"/>
    </row>
    <row r="42" spans="2:24" ht="13.5" customHeight="1" x14ac:dyDescent="0.25">
      <c r="B42" s="45"/>
      <c r="D42" s="18" t="s">
        <v>100</v>
      </c>
      <c r="E42" s="20">
        <v>2</v>
      </c>
      <c r="F42" s="311">
        <v>3</v>
      </c>
      <c r="G42" s="311"/>
      <c r="H42" s="309">
        <v>4</v>
      </c>
      <c r="I42" s="310"/>
      <c r="J42" s="44">
        <v>5</v>
      </c>
      <c r="K42" s="38">
        <v>6</v>
      </c>
      <c r="L42" s="38">
        <v>7</v>
      </c>
      <c r="P42" s="305" t="s">
        <v>123</v>
      </c>
      <c r="Q42" s="305"/>
      <c r="R42" s="305"/>
      <c r="S42" s="325" t="s">
        <v>124</v>
      </c>
      <c r="T42" s="325"/>
      <c r="X42" s="46"/>
    </row>
    <row r="43" spans="2:24" ht="13.5" customHeight="1" x14ac:dyDescent="0.25">
      <c r="B43" s="45"/>
      <c r="D43" s="18" t="s">
        <v>102</v>
      </c>
      <c r="E43" s="20">
        <v>3</v>
      </c>
      <c r="F43" s="311">
        <v>4</v>
      </c>
      <c r="G43" s="311"/>
      <c r="H43" s="326">
        <v>5</v>
      </c>
      <c r="I43" s="327"/>
      <c r="J43" s="38">
        <v>6</v>
      </c>
      <c r="K43" s="38">
        <v>7</v>
      </c>
      <c r="L43" s="40">
        <v>8</v>
      </c>
      <c r="P43" s="312">
        <v>5</v>
      </c>
      <c r="Q43" s="312"/>
      <c r="R43" s="312"/>
      <c r="S43" s="325" t="s">
        <v>125</v>
      </c>
      <c r="T43" s="325"/>
      <c r="X43" s="46"/>
    </row>
    <row r="44" spans="2:24" ht="13.5" customHeight="1" x14ac:dyDescent="0.25">
      <c r="B44" s="45"/>
      <c r="D44" s="18" t="s">
        <v>104</v>
      </c>
      <c r="E44" s="20">
        <v>4</v>
      </c>
      <c r="F44" s="312">
        <v>5</v>
      </c>
      <c r="G44" s="312"/>
      <c r="H44" s="306">
        <v>6</v>
      </c>
      <c r="I44" s="307"/>
      <c r="J44" s="38">
        <v>7</v>
      </c>
      <c r="K44" s="40">
        <v>8</v>
      </c>
      <c r="L44" s="40">
        <v>9</v>
      </c>
      <c r="P44" s="311" t="s">
        <v>126</v>
      </c>
      <c r="Q44" s="311"/>
      <c r="R44" s="311"/>
      <c r="S44" s="325" t="s">
        <v>127</v>
      </c>
      <c r="T44" s="325"/>
      <c r="X44" s="46"/>
    </row>
    <row r="45" spans="2:24" ht="13.5" customHeight="1" x14ac:dyDescent="0.25">
      <c r="B45" s="45"/>
      <c r="D45" s="18" t="s">
        <v>183</v>
      </c>
      <c r="E45" s="20">
        <v>5</v>
      </c>
      <c r="F45" s="305">
        <v>6</v>
      </c>
      <c r="G45" s="305"/>
      <c r="H45" s="306">
        <v>7</v>
      </c>
      <c r="I45" s="307"/>
      <c r="J45" s="40">
        <v>8</v>
      </c>
      <c r="K45" s="40">
        <v>9</v>
      </c>
      <c r="L45" s="40">
        <v>10</v>
      </c>
      <c r="X45" s="46"/>
    </row>
    <row r="46" spans="2:24" ht="13.5" customHeight="1" thickBot="1" x14ac:dyDescent="0.3">
      <c r="B46" s="21"/>
      <c r="C46" s="22"/>
      <c r="D46" s="23"/>
      <c r="E46" s="23"/>
      <c r="F46" s="23"/>
      <c r="G46" s="23"/>
      <c r="H46" s="23"/>
      <c r="I46" s="23"/>
      <c r="J46" s="23"/>
      <c r="K46" s="23"/>
      <c r="L46" s="23"/>
      <c r="M46" s="23"/>
      <c r="N46" s="22"/>
      <c r="O46" s="22"/>
      <c r="P46" s="22"/>
      <c r="Q46" s="22"/>
      <c r="R46" s="22"/>
      <c r="S46" s="22"/>
      <c r="T46" s="22"/>
      <c r="U46" s="22"/>
      <c r="V46" s="22"/>
      <c r="W46" s="22"/>
      <c r="X46" s="24"/>
    </row>
    <row r="47" spans="2:24" ht="16.5" customHeight="1" x14ac:dyDescent="0.25">
      <c r="D47" s="13"/>
      <c r="F47" s="13"/>
      <c r="G47" s="13"/>
      <c r="H47" s="13"/>
      <c r="I47" s="13"/>
      <c r="J47" s="13"/>
      <c r="K47" s="13"/>
      <c r="L47" s="13"/>
      <c r="M47" s="13"/>
      <c r="N47" s="13"/>
      <c r="O47" s="13"/>
      <c r="P47" s="13"/>
      <c r="Q47" s="13"/>
      <c r="R47" s="13"/>
    </row>
    <row r="48" spans="2:24" ht="16.5" customHeight="1" x14ac:dyDescent="0.25">
      <c r="D48" s="13"/>
      <c r="F48" s="13"/>
      <c r="G48" s="13"/>
      <c r="H48" s="13"/>
      <c r="I48" s="13"/>
      <c r="J48" s="13"/>
      <c r="K48" s="13"/>
      <c r="L48" s="13"/>
      <c r="M48" s="13"/>
      <c r="N48" s="13"/>
      <c r="O48" s="13"/>
      <c r="P48" s="13"/>
      <c r="Q48" s="13"/>
      <c r="R48" s="13"/>
    </row>
    <row r="49" spans="2:18" ht="12.75" customHeight="1" x14ac:dyDescent="0.25">
      <c r="D49" s="13"/>
      <c r="F49" s="13"/>
      <c r="G49" s="13"/>
      <c r="H49" s="13"/>
      <c r="I49" s="13"/>
      <c r="J49" s="13"/>
      <c r="K49" s="13"/>
      <c r="L49" s="13"/>
      <c r="M49" s="13"/>
      <c r="N49" s="13"/>
      <c r="O49" s="13"/>
      <c r="P49" s="13"/>
      <c r="Q49" s="13"/>
      <c r="R49" s="13"/>
    </row>
    <row r="50" spans="2:18" x14ac:dyDescent="0.25">
      <c r="B50" s="15" t="s">
        <v>166</v>
      </c>
      <c r="D50" s="13"/>
      <c r="F50" s="13"/>
      <c r="G50" s="13"/>
      <c r="H50" s="13"/>
      <c r="I50" s="13"/>
      <c r="J50" s="13"/>
      <c r="K50" s="13"/>
      <c r="L50" s="13"/>
      <c r="M50" s="13"/>
      <c r="N50" s="13"/>
      <c r="O50" s="13"/>
      <c r="P50" s="13"/>
      <c r="Q50" s="13"/>
      <c r="R50" s="13"/>
    </row>
    <row r="51" spans="2:18" x14ac:dyDescent="0.25">
      <c r="B51" s="15" t="s">
        <v>175</v>
      </c>
      <c r="D51" s="25"/>
      <c r="F51" s="13"/>
      <c r="G51" s="25"/>
      <c r="H51" s="25"/>
      <c r="I51" s="25"/>
      <c r="J51" s="25"/>
      <c r="K51" s="25"/>
      <c r="L51" s="25"/>
      <c r="M51" s="25"/>
      <c r="N51" s="25"/>
      <c r="O51" s="25"/>
      <c r="P51" s="25"/>
      <c r="Q51" s="25"/>
      <c r="R51" s="25"/>
    </row>
    <row r="52" spans="2:18" x14ac:dyDescent="0.25">
      <c r="B52" s="15" t="s">
        <v>176</v>
      </c>
      <c r="D52" s="13"/>
      <c r="F52" s="13"/>
      <c r="G52" s="13"/>
      <c r="H52" s="13"/>
      <c r="I52" s="13"/>
      <c r="J52" s="13"/>
      <c r="K52" s="13"/>
      <c r="L52" s="13"/>
      <c r="M52" s="13"/>
      <c r="N52" s="13"/>
      <c r="O52" s="13"/>
      <c r="P52" s="13"/>
      <c r="Q52" s="13"/>
      <c r="R52" s="13"/>
    </row>
    <row r="53" spans="2:18" x14ac:dyDescent="0.25">
      <c r="D53" s="13"/>
      <c r="F53" s="13"/>
      <c r="G53" s="13"/>
      <c r="H53" s="13"/>
      <c r="I53" s="13"/>
      <c r="J53" s="13"/>
      <c r="K53" s="13"/>
      <c r="L53" s="13"/>
      <c r="M53" s="13"/>
      <c r="N53" s="13"/>
      <c r="O53" s="13"/>
      <c r="P53" s="13"/>
      <c r="Q53" s="13"/>
      <c r="R53" s="13"/>
    </row>
    <row r="54" spans="2:18" x14ac:dyDescent="0.25">
      <c r="D54" s="13"/>
      <c r="F54" s="13"/>
      <c r="G54" s="13"/>
      <c r="H54" s="13"/>
      <c r="I54" s="13"/>
      <c r="J54" s="13"/>
      <c r="K54" s="13"/>
      <c r="L54" s="13"/>
      <c r="M54" s="13"/>
      <c r="N54" s="13"/>
      <c r="O54" s="13"/>
      <c r="P54" s="13"/>
      <c r="Q54" s="13"/>
      <c r="R54" s="13"/>
    </row>
    <row r="55" spans="2:18" x14ac:dyDescent="0.25">
      <c r="D55" s="13"/>
      <c r="F55" s="13"/>
      <c r="G55" s="13"/>
      <c r="H55" s="13"/>
      <c r="I55" s="13"/>
      <c r="J55" s="13"/>
      <c r="K55" s="13"/>
      <c r="L55" s="13"/>
      <c r="M55" s="13"/>
      <c r="N55" s="13"/>
      <c r="O55" s="13"/>
      <c r="P55" s="13"/>
      <c r="Q55" s="13"/>
      <c r="R55" s="13"/>
    </row>
    <row r="56" spans="2:18" ht="12.75" customHeight="1" x14ac:dyDescent="0.25">
      <c r="D56" s="13"/>
    </row>
    <row r="57" spans="2:18" x14ac:dyDescent="0.25">
      <c r="D57" s="13"/>
    </row>
  </sheetData>
  <mergeCells count="49">
    <mergeCell ref="S44:T44"/>
    <mergeCell ref="P44:R44"/>
    <mergeCell ref="P41:R41"/>
    <mergeCell ref="B9:R9"/>
    <mergeCell ref="B6:X6"/>
    <mergeCell ref="F30:G30"/>
    <mergeCell ref="J30:M30"/>
    <mergeCell ref="H39:I39"/>
    <mergeCell ref="J32:K32"/>
    <mergeCell ref="J33:K33"/>
    <mergeCell ref="L34:M34"/>
    <mergeCell ref="L35:M35"/>
    <mergeCell ref="D38:K38"/>
    <mergeCell ref="F39:G39"/>
    <mergeCell ref="L32:M32"/>
    <mergeCell ref="L33:M33"/>
    <mergeCell ref="S41:T41"/>
    <mergeCell ref="F41:G41"/>
    <mergeCell ref="S42:T42"/>
    <mergeCell ref="S43:T43"/>
    <mergeCell ref="H43:I43"/>
    <mergeCell ref="F42:G42"/>
    <mergeCell ref="J35:K35"/>
    <mergeCell ref="P39:T39"/>
    <mergeCell ref="B2:B4"/>
    <mergeCell ref="C2:V4"/>
    <mergeCell ref="E39:E40"/>
    <mergeCell ref="H40:I40"/>
    <mergeCell ref="J36:K36"/>
    <mergeCell ref="L36:M36"/>
    <mergeCell ref="D39:D40"/>
    <mergeCell ref="F40:G40"/>
    <mergeCell ref="E31:E36"/>
    <mergeCell ref="W2:X4"/>
    <mergeCell ref="B7:X8"/>
    <mergeCell ref="F45:G45"/>
    <mergeCell ref="H45:I45"/>
    <mergeCell ref="P40:R40"/>
    <mergeCell ref="H42:I42"/>
    <mergeCell ref="H41:I41"/>
    <mergeCell ref="F43:G43"/>
    <mergeCell ref="F44:G44"/>
    <mergeCell ref="P43:R43"/>
    <mergeCell ref="H44:I44"/>
    <mergeCell ref="P42:R42"/>
    <mergeCell ref="L31:M31"/>
    <mergeCell ref="J31:K31"/>
    <mergeCell ref="J34:K34"/>
    <mergeCell ref="S40:T40"/>
  </mergeCells>
  <phoneticPr fontId="1" type="noConversion"/>
  <conditionalFormatting sqref="K11:K2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8"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4"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alvaro diaz</cp:lastModifiedBy>
  <cp:revision/>
  <dcterms:created xsi:type="dcterms:W3CDTF">2007-06-14T01:55:06Z</dcterms:created>
  <dcterms:modified xsi:type="dcterms:W3CDTF">2026-09-21T21:53:58Z</dcterms:modified>
  <cp:category/>
  <cp:contentStatus/>
</cp:coreProperties>
</file>