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6ae3bdd8045df786/SECRETARIA DE MOVILIDAD/2026/2026 PROCESOS/4. Menor Cuantía/Señalización/"/>
    </mc:Choice>
  </mc:AlternateContent>
  <xr:revisionPtr revIDLastSave="7" documentId="13_ncr:1_{5C371522-45FA-46B6-B9CA-7CE6E67934F9}" xr6:coauthVersionLast="47" xr6:coauthVersionMax="47" xr10:uidLastSave="{9E0825D1-893E-4A9B-9FA0-BB1AA540D58D}"/>
  <bookViews>
    <workbookView xWindow="22932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H26" i="1"/>
  <c r="G17" i="1"/>
  <c r="H16" i="1"/>
  <c r="H21" i="1" l="1"/>
  <c r="H20" i="1"/>
  <c r="H15" i="1"/>
  <c r="H14" i="1"/>
  <c r="H17" i="1" s="1"/>
  <c r="G27" i="1" l="1"/>
  <c r="G26" i="1"/>
  <c r="G22" i="1"/>
  <c r="H22" i="1"/>
  <c r="G28" i="1" l="1"/>
  <c r="H32" i="1"/>
  <c r="H33" i="1"/>
  <c r="H28" i="1"/>
  <c r="H30" i="1" s="1"/>
  <c r="G30" i="1" l="1"/>
  <c r="G35" i="1" s="1"/>
  <c r="H35" i="1"/>
</calcChain>
</file>

<file path=xl/sharedStrings.xml><?xml version="1.0" encoding="utf-8"?>
<sst xmlns="http://schemas.openxmlformats.org/spreadsheetml/2006/main" count="35" uniqueCount="33">
  <si>
    <t>DURACIÓN DE LA OBRA (MESES)</t>
  </si>
  <si>
    <t xml:space="preserve">TOTAL COSTOS DIRECTOS </t>
  </si>
  <si>
    <t>DESGLOCE ADMINISTRACIÓN</t>
  </si>
  <si>
    <t>ITEM</t>
  </si>
  <si>
    <t>DETALLE</t>
  </si>
  <si>
    <t>INCIDENCIA %</t>
  </si>
  <si>
    <t>VR. TOTAL</t>
  </si>
  <si>
    <t>A</t>
  </si>
  <si>
    <t>IMPUESTOS Y ESTAMPILLAS</t>
  </si>
  <si>
    <t>RETENCION EN LA FUENTE CONSTRUCCION</t>
  </si>
  <si>
    <t>B</t>
  </si>
  <si>
    <t>POLIZAS Y GARANTIAS</t>
  </si>
  <si>
    <t>RESPONSABILIDAD CIVIL EXTRACONTRACTUAL</t>
  </si>
  <si>
    <t>UM</t>
  </si>
  <si>
    <t>CANT</t>
  </si>
  <si>
    <t>VR. UNITARIO</t>
  </si>
  <si>
    <t>INCIDENCIA</t>
  </si>
  <si>
    <t>MES</t>
  </si>
  <si>
    <t>D</t>
  </si>
  <si>
    <t>OTROS</t>
  </si>
  <si>
    <t>GASTOS DE OFICINA, SERVICIOS, OTROS</t>
  </si>
  <si>
    <t>PLAN SEGURIDAD INDUSTRIAL Y SALUD</t>
  </si>
  <si>
    <t>PORCENTAJE TOTAL DE ADMNISTRACION</t>
  </si>
  <si>
    <t>IMPREVISTOS</t>
  </si>
  <si>
    <t>UTILIDADES</t>
  </si>
  <si>
    <t>VALOR A.I.U</t>
  </si>
  <si>
    <t>CUMPLIMIENTO, PRESTACIONES SOCIALES, ESTABILIDAD.</t>
  </si>
  <si>
    <t>WILSON TRUJILLO MEDINA</t>
  </si>
  <si>
    <t>Secretaría de Movilidad</t>
  </si>
  <si>
    <t>ELABORADO POR:</t>
  </si>
  <si>
    <t>Profesional Especializado</t>
  </si>
  <si>
    <t>MUNICIPIO DE NEIVA
“REALIZACIÓN DE OBRAS DE SEGURIDAD VIAL MEDIANTE LA APLICACIÓN, INSTALACIÓN Y/O CONSTRUCCIÓN DE SEÑALIZACIÓN VERTICAL, HORIZONTAL Y DISPOSITIVOS DE SEGURIDAD VIAL EN LA CIUDAD DE NEIVA”
DESGLOCE A.I.U.</t>
  </si>
  <si>
    <t xml:space="preserve"> contribución especial contratos de obra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</si>
</sst>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0.0%"/>
    <numFmt numFmtId="169" formatCode="0.0000%"/>
    <numFmt numFmtId="171" formatCode="_-&quot;$&quot;\ * #,##0.0000_-;\-&quot;$&quot;\ * #,##0.0000_-;_-&quot;$&quot;\ * &quot;-&quot;??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3"/>
      <name val="Arial Narrow"/>
      <family val="2"/>
    </font>
    <font>
      <b/>
      <sz val="11"/>
      <color theme="0"/>
      <name val="Arial Narrow"/>
      <family val="2"/>
    </font>
    <font>
      <b/>
      <i/>
      <sz val="11"/>
      <color theme="0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165" fontId="4" fillId="2" borderId="10" xfId="2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166" fontId="7" fillId="0" borderId="0" xfId="3" applyNumberFormat="1" applyFont="1" applyFill="1" applyBorder="1" applyAlignment="1">
      <alignment horizontal="right" wrapText="1"/>
    </xf>
    <xf numFmtId="0" fontId="8" fillId="3" borderId="11" xfId="0" applyFont="1" applyFill="1" applyBorder="1" applyAlignment="1">
      <alignment vertical="center"/>
    </xf>
    <xf numFmtId="0" fontId="8" fillId="3" borderId="12" xfId="0" applyFont="1" applyFill="1" applyBorder="1" applyAlignment="1">
      <alignment horizontal="left" vertical="center" indent="4"/>
    </xf>
    <xf numFmtId="0" fontId="9" fillId="3" borderId="12" xfId="0" applyFont="1" applyFill="1" applyBorder="1"/>
    <xf numFmtId="0" fontId="8" fillId="3" borderId="13" xfId="0" applyFont="1" applyFill="1" applyBorder="1" applyAlignment="1">
      <alignment horizontal="left" vertical="center" indent="4"/>
    </xf>
    <xf numFmtId="0" fontId="8" fillId="3" borderId="14" xfId="0" applyFont="1" applyFill="1" applyBorder="1" applyAlignment="1">
      <alignment horizontal="left" vertical="center" indent="40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2" fillId="2" borderId="13" xfId="0" applyFont="1" applyFill="1" applyBorder="1"/>
    <xf numFmtId="164" fontId="8" fillId="2" borderId="14" xfId="3" applyFont="1" applyFill="1" applyBorder="1" applyAlignment="1" applyProtection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10" fontId="9" fillId="0" borderId="19" xfId="0" applyNumberFormat="1" applyFont="1" applyBorder="1" applyAlignment="1">
      <alignment horizontal="center" vertical="center"/>
    </xf>
    <xf numFmtId="167" fontId="9" fillId="0" borderId="20" xfId="3" applyNumberFormat="1" applyFont="1" applyFill="1" applyBorder="1" applyAlignment="1" applyProtection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right" vertical="center"/>
    </xf>
    <xf numFmtId="167" fontId="8" fillId="2" borderId="10" xfId="3" applyNumberFormat="1" applyFont="1" applyFill="1" applyBorder="1" applyAlignment="1" applyProtection="1">
      <alignment vertical="center"/>
    </xf>
    <xf numFmtId="167" fontId="8" fillId="0" borderId="0" xfId="3" applyNumberFormat="1" applyFont="1" applyFill="1" applyBorder="1" applyAlignment="1" applyProtection="1">
      <alignment vertical="center"/>
    </xf>
    <xf numFmtId="0" fontId="8" fillId="2" borderId="21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167" fontId="8" fillId="2" borderId="14" xfId="3" applyNumberFormat="1" applyFont="1" applyFill="1" applyBorder="1" applyAlignment="1" applyProtection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/>
    <xf numFmtId="10" fontId="9" fillId="0" borderId="16" xfId="1" applyNumberFormat="1" applyFont="1" applyFill="1" applyBorder="1" applyAlignment="1" applyProtection="1">
      <alignment horizontal="center" vertical="center"/>
    </xf>
    <xf numFmtId="0" fontId="9" fillId="0" borderId="13" xfId="0" applyFont="1" applyBorder="1"/>
    <xf numFmtId="10" fontId="9" fillId="0" borderId="10" xfId="1" applyNumberFormat="1" applyFont="1" applyFill="1" applyBorder="1" applyAlignment="1" applyProtection="1">
      <alignment horizontal="center" vertical="center"/>
    </xf>
    <xf numFmtId="10" fontId="8" fillId="2" borderId="10" xfId="0" applyNumberFormat="1" applyFont="1" applyFill="1" applyBorder="1" applyAlignment="1">
      <alignment horizontal="center" vertical="center"/>
    </xf>
    <xf numFmtId="167" fontId="9" fillId="0" borderId="0" xfId="3" applyNumberFormat="1" applyFont="1" applyFill="1" applyBorder="1" applyAlignment="1" applyProtection="1">
      <alignment horizontal="center"/>
    </xf>
    <xf numFmtId="0" fontId="8" fillId="2" borderId="1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166" fontId="9" fillId="0" borderId="0" xfId="3" applyNumberFormat="1" applyFont="1" applyFill="1" applyBorder="1" applyAlignment="1" applyProtection="1">
      <alignment horizontal="center"/>
    </xf>
    <xf numFmtId="167" fontId="9" fillId="0" borderId="0" xfId="3" applyNumberFormat="1" applyFont="1" applyFill="1" applyBorder="1" applyProtection="1"/>
    <xf numFmtId="0" fontId="9" fillId="0" borderId="11" xfId="0" applyFont="1" applyBorder="1" applyAlignment="1">
      <alignment horizontal="center" vertical="center"/>
    </xf>
    <xf numFmtId="166" fontId="9" fillId="0" borderId="0" xfId="3" applyNumberFormat="1" applyFont="1" applyFill="1" applyBorder="1" applyProtection="1"/>
    <xf numFmtId="0" fontId="2" fillId="0" borderId="0" xfId="0" applyFont="1" applyAlignment="1">
      <alignment horizontal="center"/>
    </xf>
    <xf numFmtId="168" fontId="8" fillId="4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168" fontId="8" fillId="0" borderId="0" xfId="0" applyNumberFormat="1" applyFont="1" applyAlignment="1">
      <alignment horizontal="center" vertical="center"/>
    </xf>
    <xf numFmtId="166" fontId="8" fillId="0" borderId="0" xfId="3" applyNumberFormat="1" applyFont="1" applyFill="1" applyBorder="1" applyProtection="1"/>
    <xf numFmtId="0" fontId="8" fillId="0" borderId="0" xfId="5" applyFont="1" applyAlignment="1">
      <alignment vertical="center" wrapText="1"/>
    </xf>
    <xf numFmtId="0" fontId="7" fillId="0" borderId="0" xfId="5" applyFont="1" applyAlignment="1">
      <alignment vertical="center" wrapText="1"/>
    </xf>
    <xf numFmtId="0" fontId="9" fillId="0" borderId="0" xfId="5" applyFont="1" applyAlignment="1">
      <alignment horizontal="justify" wrapText="1"/>
    </xf>
    <xf numFmtId="0" fontId="8" fillId="0" borderId="0" xfId="5" applyFont="1" applyAlignment="1">
      <alignment horizontal="left" wrapText="1"/>
    </xf>
    <xf numFmtId="0" fontId="9" fillId="0" borderId="7" xfId="5" applyFont="1" applyBorder="1" applyAlignment="1">
      <alignment vertical="center" wrapText="1"/>
    </xf>
    <xf numFmtId="0" fontId="8" fillId="0" borderId="0" xfId="5" applyFont="1" applyAlignment="1">
      <alignment vertical="center"/>
    </xf>
    <xf numFmtId="0" fontId="9" fillId="0" borderId="0" xfId="6" applyFont="1" applyAlignment="1">
      <alignment horizontal="left" vertical="center" wrapText="1"/>
    </xf>
    <xf numFmtId="0" fontId="9" fillId="0" borderId="0" xfId="6" applyFont="1" applyAlignment="1">
      <alignment vertical="center" wrapText="1"/>
    </xf>
    <xf numFmtId="167" fontId="4" fillId="2" borderId="10" xfId="3" applyNumberFormat="1" applyFont="1" applyFill="1" applyBorder="1" applyAlignment="1">
      <alignment horizontal="right" vertical="center" wrapText="1"/>
    </xf>
    <xf numFmtId="9" fontId="9" fillId="0" borderId="0" xfId="1" applyFont="1" applyFill="1" applyBorder="1" applyAlignment="1" applyProtection="1">
      <alignment vertical="center"/>
    </xf>
    <xf numFmtId="10" fontId="0" fillId="0" borderId="0" xfId="0" applyNumberFormat="1"/>
    <xf numFmtId="167" fontId="11" fillId="3" borderId="10" xfId="4" applyNumberFormat="1" applyFont="1" applyFill="1" applyBorder="1" applyAlignment="1" applyProtection="1">
      <alignment horizontal="center" vertical="center"/>
    </xf>
    <xf numFmtId="167" fontId="8" fillId="4" borderId="10" xfId="3" applyNumberFormat="1" applyFont="1" applyFill="1" applyBorder="1" applyAlignment="1" applyProtection="1">
      <alignment horizontal="center" vertical="center"/>
    </xf>
    <xf numFmtId="167" fontId="8" fillId="4" borderId="10" xfId="3" applyNumberFormat="1" applyFont="1" applyFill="1" applyBorder="1" applyProtection="1"/>
    <xf numFmtId="0" fontId="8" fillId="0" borderId="0" xfId="5" applyFont="1" applyAlignment="1">
      <alignment horizontal="left" vertical="center" wrapText="1"/>
    </xf>
    <xf numFmtId="44" fontId="0" fillId="0" borderId="0" xfId="7" applyFont="1"/>
    <xf numFmtId="0" fontId="10" fillId="0" borderId="0" xfId="0" applyFont="1" applyAlignment="1">
      <alignment horizontal="left" vertical="center"/>
    </xf>
    <xf numFmtId="167" fontId="8" fillId="2" borderId="0" xfId="3" applyNumberFormat="1" applyFont="1" applyFill="1" applyBorder="1" applyAlignment="1" applyProtection="1">
      <alignment vertical="center"/>
    </xf>
    <xf numFmtId="168" fontId="8" fillId="2" borderId="0" xfId="0" applyNumberFormat="1" applyFont="1" applyFill="1" applyAlignment="1">
      <alignment horizontal="center" vertical="center"/>
    </xf>
    <xf numFmtId="169" fontId="11" fillId="3" borderId="14" xfId="1" applyNumberFormat="1" applyFont="1" applyFill="1" applyBorder="1" applyAlignment="1" applyProtection="1">
      <alignment horizontal="center" vertical="center"/>
    </xf>
    <xf numFmtId="171" fontId="2" fillId="0" borderId="0" xfId="0" applyNumberFormat="1" applyFont="1"/>
    <xf numFmtId="0" fontId="9" fillId="0" borderId="0" xfId="6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4" borderId="10" xfId="0" applyFont="1" applyFill="1" applyBorder="1" applyAlignment="1">
      <alignment horizontal="right" vertical="center"/>
    </xf>
    <xf numFmtId="0" fontId="11" fillId="3" borderId="10" xfId="0" applyFont="1" applyFill="1" applyBorder="1" applyAlignment="1">
      <alignment horizontal="right" vertical="center"/>
    </xf>
    <xf numFmtId="0" fontId="8" fillId="0" borderId="0" xfId="5" applyFont="1" applyAlignment="1">
      <alignment horizontal="left" wrapText="1"/>
    </xf>
    <xf numFmtId="0" fontId="4" fillId="2" borderId="0" xfId="0" applyFont="1" applyFill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8" fillId="2" borderId="13" xfId="0" applyFont="1" applyFill="1" applyBorder="1" applyAlignment="1">
      <alignment horizontal="center" vertical="center"/>
    </xf>
    <xf numFmtId="166" fontId="9" fillId="0" borderId="11" xfId="3" applyNumberFormat="1" applyFont="1" applyFill="1" applyBorder="1" applyAlignment="1" applyProtection="1">
      <alignment horizontal="center" vertical="center"/>
    </xf>
    <xf numFmtId="166" fontId="9" fillId="0" borderId="14" xfId="3" applyNumberFormat="1" applyFont="1" applyFill="1" applyBorder="1" applyAlignment="1" applyProtection="1">
      <alignment horizontal="center" vertical="center"/>
    </xf>
  </cellXfs>
  <cellStyles count="8">
    <cellStyle name="Millares 2 4" xfId="4" xr:uid="{00000000-0005-0000-0000-000000000000}"/>
    <cellStyle name="Millares 3 3" xfId="2" xr:uid="{00000000-0005-0000-0000-000001000000}"/>
    <cellStyle name="Moneda" xfId="7" builtinId="4"/>
    <cellStyle name="Moneda 2 4 2" xfId="3" xr:uid="{00000000-0005-0000-0000-000002000000}"/>
    <cellStyle name="Normal" xfId="0" builtinId="0"/>
    <cellStyle name="Normal 2" xfId="5" xr:uid="{00000000-0005-0000-0000-000004000000}"/>
    <cellStyle name="Normal 3 10 10" xfId="6" xr:uid="{00000000-0005-0000-0000-000005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142876</xdr:rowOff>
    </xdr:from>
    <xdr:to>
      <xdr:col>0</xdr:col>
      <xdr:colOff>1202531</xdr:colOff>
      <xdr:row>5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790585-171B-4D8B-BA04-1F5E9C0D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61951"/>
          <a:ext cx="1097756" cy="1000124"/>
        </a:xfrm>
        <a:prstGeom prst="rect">
          <a:avLst/>
        </a:prstGeom>
      </xdr:spPr>
    </xdr:pic>
    <xdr:clientData/>
  </xdr:twoCellAnchor>
  <xdr:twoCellAnchor editAs="oneCell">
    <xdr:from>
      <xdr:col>7</xdr:col>
      <xdr:colOff>154782</xdr:colOff>
      <xdr:row>1</xdr:row>
      <xdr:rowOff>95250</xdr:rowOff>
    </xdr:from>
    <xdr:to>
      <xdr:col>7</xdr:col>
      <xdr:colOff>1004412</xdr:colOff>
      <xdr:row>4</xdr:row>
      <xdr:rowOff>175578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ED933A-C7FA-572E-A89C-3F676C43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957" y="314325"/>
          <a:ext cx="849630" cy="8994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topLeftCell="A33" workbookViewId="0">
      <selection activeCell="B44" sqref="B44"/>
    </sheetView>
  </sheetViews>
  <sheetFormatPr baseColWidth="10" defaultRowHeight="14.4" x14ac:dyDescent="0.3"/>
  <cols>
    <col min="1" max="1" width="33.33203125" customWidth="1"/>
    <col min="2" max="2" width="72.109375" bestFit="1" customWidth="1"/>
    <col min="5" max="5" width="13" bestFit="1" customWidth="1"/>
    <col min="6" max="6" width="12.44140625" bestFit="1" customWidth="1"/>
    <col min="7" max="7" width="11.5546875" bestFit="1" customWidth="1"/>
    <col min="8" max="8" width="18.33203125" bestFit="1" customWidth="1"/>
    <col min="9" max="9" width="18.6640625" customWidth="1"/>
    <col min="10" max="10" width="28.5546875" customWidth="1"/>
  </cols>
  <sheetData>
    <row r="1" spans="1:10" ht="15" thickBot="1" x14ac:dyDescent="0.35">
      <c r="A1" s="1"/>
      <c r="B1" s="1"/>
      <c r="C1" s="1"/>
      <c r="D1" s="1"/>
      <c r="E1" s="1"/>
      <c r="F1" s="1"/>
      <c r="G1" s="1"/>
      <c r="H1" s="1"/>
    </row>
    <row r="2" spans="1:10" ht="21.9" customHeight="1" x14ac:dyDescent="0.3">
      <c r="A2" s="81"/>
      <c r="B2" s="77" t="s">
        <v>31</v>
      </c>
      <c r="C2" s="78"/>
      <c r="D2" s="78"/>
      <c r="E2" s="78"/>
      <c r="F2" s="78"/>
      <c r="G2" s="78"/>
      <c r="H2" s="84"/>
    </row>
    <row r="3" spans="1:10" ht="21.9" customHeight="1" x14ac:dyDescent="0.3">
      <c r="A3" s="82"/>
      <c r="B3" s="79"/>
      <c r="C3" s="79"/>
      <c r="D3" s="79"/>
      <c r="E3" s="79"/>
      <c r="F3" s="79"/>
      <c r="G3" s="79"/>
      <c r="H3" s="85"/>
    </row>
    <row r="4" spans="1:10" ht="21.9" customHeight="1" x14ac:dyDescent="0.3">
      <c r="A4" s="82"/>
      <c r="B4" s="79"/>
      <c r="C4" s="79"/>
      <c r="D4" s="79"/>
      <c r="E4" s="79"/>
      <c r="F4" s="79"/>
      <c r="G4" s="79"/>
      <c r="H4" s="85"/>
    </row>
    <row r="5" spans="1:10" ht="21.9" customHeight="1" x14ac:dyDescent="0.3">
      <c r="A5" s="82"/>
      <c r="B5" s="79"/>
      <c r="C5" s="79"/>
      <c r="D5" s="79"/>
      <c r="E5" s="79"/>
      <c r="F5" s="79"/>
      <c r="G5" s="79"/>
      <c r="H5" s="85"/>
    </row>
    <row r="6" spans="1:10" ht="21.9" customHeight="1" thickBot="1" x14ac:dyDescent="0.35">
      <c r="A6" s="83"/>
      <c r="B6" s="80"/>
      <c r="C6" s="80"/>
      <c r="D6" s="80"/>
      <c r="E6" s="80"/>
      <c r="F6" s="80"/>
      <c r="G6" s="80"/>
      <c r="H6" s="86"/>
    </row>
    <row r="7" spans="1:10" x14ac:dyDescent="0.3">
      <c r="A7" s="1"/>
      <c r="B7" s="1"/>
      <c r="C7" s="1"/>
      <c r="D7" s="1"/>
      <c r="E7" s="1"/>
      <c r="F7" s="1"/>
      <c r="G7" s="1"/>
      <c r="H7" s="1"/>
    </row>
    <row r="8" spans="1:10" ht="16.8" x14ac:dyDescent="0.3">
      <c r="A8" s="90" t="s">
        <v>0</v>
      </c>
      <c r="B8" s="90"/>
      <c r="C8" s="90"/>
      <c r="D8" s="90"/>
      <c r="E8" s="90"/>
      <c r="F8" s="90"/>
      <c r="G8" s="91"/>
      <c r="H8" s="2">
        <v>3</v>
      </c>
    </row>
    <row r="9" spans="1:10" ht="16.8" x14ac:dyDescent="0.3">
      <c r="A9" s="90" t="s">
        <v>1</v>
      </c>
      <c r="B9" s="90"/>
      <c r="C9" s="90"/>
      <c r="D9" s="90"/>
      <c r="E9" s="90"/>
      <c r="F9" s="90"/>
      <c r="G9" s="91"/>
      <c r="H9" s="63">
        <v>859786680.79999995</v>
      </c>
      <c r="I9" s="70"/>
      <c r="J9" s="70"/>
    </row>
    <row r="10" spans="1:10" x14ac:dyDescent="0.3">
      <c r="A10" s="3"/>
      <c r="B10" s="4"/>
      <c r="C10" s="4"/>
      <c r="D10" s="4"/>
      <c r="E10" s="4"/>
      <c r="F10" s="3"/>
      <c r="G10" s="1"/>
      <c r="H10" s="5"/>
    </row>
    <row r="11" spans="1:10" x14ac:dyDescent="0.3">
      <c r="A11" s="6" t="s">
        <v>2</v>
      </c>
      <c r="B11" s="7"/>
      <c r="C11" s="7"/>
      <c r="D11" s="7"/>
      <c r="E11" s="7"/>
      <c r="F11" s="8"/>
      <c r="G11" s="9"/>
      <c r="H11" s="10"/>
    </row>
    <row r="12" spans="1:10" ht="27.6" x14ac:dyDescent="0.3">
      <c r="A12" s="11" t="s">
        <v>3</v>
      </c>
      <c r="B12" s="12" t="s">
        <v>4</v>
      </c>
      <c r="C12" s="12"/>
      <c r="D12" s="12"/>
      <c r="E12" s="12"/>
      <c r="F12" s="12"/>
      <c r="G12" s="13" t="s">
        <v>5</v>
      </c>
      <c r="H12" s="14" t="s">
        <v>6</v>
      </c>
    </row>
    <row r="13" spans="1:10" x14ac:dyDescent="0.3">
      <c r="A13" s="15" t="s">
        <v>7</v>
      </c>
      <c r="B13" s="16" t="s">
        <v>8</v>
      </c>
      <c r="C13" s="17"/>
      <c r="D13" s="17"/>
      <c r="E13" s="17"/>
      <c r="F13" s="17"/>
      <c r="G13" s="18"/>
      <c r="H13" s="19"/>
    </row>
    <row r="14" spans="1:10" x14ac:dyDescent="0.3">
      <c r="A14" s="20">
        <v>1</v>
      </c>
      <c r="B14" s="21" t="s">
        <v>8</v>
      </c>
      <c r="C14" s="22"/>
      <c r="D14" s="22"/>
      <c r="E14" s="22"/>
      <c r="F14" s="22"/>
      <c r="G14" s="23">
        <v>6.6766000000000006E-2</v>
      </c>
      <c r="H14" s="24">
        <f>H9*G14</f>
        <v>57404517.530292802</v>
      </c>
    </row>
    <row r="15" spans="1:10" x14ac:dyDescent="0.3">
      <c r="A15" s="20">
        <v>2</v>
      </c>
      <c r="B15" s="25" t="s">
        <v>9</v>
      </c>
      <c r="C15" s="26"/>
      <c r="D15" s="26"/>
      <c r="E15" s="26"/>
      <c r="F15" s="26"/>
      <c r="G15" s="27">
        <v>0.02</v>
      </c>
      <c r="H15" s="24">
        <f>H9*G15</f>
        <v>17195733.616</v>
      </c>
    </row>
    <row r="16" spans="1:10" x14ac:dyDescent="0.3">
      <c r="A16" s="28">
        <v>3</v>
      </c>
      <c r="B16" s="71" t="s">
        <v>32</v>
      </c>
      <c r="C16" s="29"/>
      <c r="D16" s="29"/>
      <c r="E16" s="29"/>
      <c r="F16" s="28"/>
      <c r="G16" s="40">
        <v>0.05</v>
      </c>
      <c r="H16" s="30">
        <f>G16*H9</f>
        <v>42989334.039999999</v>
      </c>
    </row>
    <row r="17" spans="1:10" x14ac:dyDescent="0.3">
      <c r="A17" s="28"/>
      <c r="B17" s="71"/>
      <c r="C17" s="29"/>
      <c r="D17" s="29"/>
      <c r="E17" s="29"/>
      <c r="F17" s="28"/>
      <c r="G17" s="73">
        <f>SUM(G14:G16)</f>
        <v>0.136766</v>
      </c>
      <c r="H17" s="72">
        <f>SUM(H14:H16)</f>
        <v>117589585.1862928</v>
      </c>
    </row>
    <row r="18" spans="1:10" x14ac:dyDescent="0.3">
      <c r="A18" s="28"/>
      <c r="B18" s="29"/>
      <c r="C18" s="29"/>
      <c r="D18" s="29"/>
      <c r="E18" s="29"/>
      <c r="F18" s="28"/>
      <c r="G18" s="1"/>
      <c r="H18" s="31"/>
    </row>
    <row r="19" spans="1:10" x14ac:dyDescent="0.3">
      <c r="A19" s="15" t="s">
        <v>10</v>
      </c>
      <c r="B19" s="32" t="s">
        <v>11</v>
      </c>
      <c r="C19" s="33"/>
      <c r="D19" s="33"/>
      <c r="E19" s="33"/>
      <c r="F19" s="33"/>
      <c r="G19" s="18"/>
      <c r="H19" s="34"/>
    </row>
    <row r="20" spans="1:10" x14ac:dyDescent="0.3">
      <c r="A20" s="20">
        <v>1</v>
      </c>
      <c r="B20" s="25" t="s">
        <v>26</v>
      </c>
      <c r="C20" s="35"/>
      <c r="D20" s="35"/>
      <c r="E20" s="35"/>
      <c r="F20" s="36"/>
      <c r="G20" s="37">
        <v>4.0000000000000001E-3</v>
      </c>
      <c r="H20" s="24">
        <f>H9*G20</f>
        <v>3439146.7231999999</v>
      </c>
    </row>
    <row r="21" spans="1:10" x14ac:dyDescent="0.3">
      <c r="A21" s="20">
        <v>2</v>
      </c>
      <c r="B21" s="25" t="s">
        <v>12</v>
      </c>
      <c r="C21" s="26"/>
      <c r="D21" s="26"/>
      <c r="E21" s="26"/>
      <c r="F21" s="38"/>
      <c r="G21" s="39">
        <v>4.0000000000000001E-3</v>
      </c>
      <c r="H21" s="24">
        <f>H9*G21</f>
        <v>3439146.7231999999</v>
      </c>
    </row>
    <row r="22" spans="1:10" x14ac:dyDescent="0.3">
      <c r="A22" s="28"/>
      <c r="B22" s="28"/>
      <c r="C22" s="28"/>
      <c r="D22" s="28"/>
      <c r="E22" s="28"/>
      <c r="F22" s="28"/>
      <c r="G22" s="40">
        <f>SUM(G20:G21)</f>
        <v>8.0000000000000002E-3</v>
      </c>
      <c r="H22" s="30">
        <f>H20+H21</f>
        <v>6878293.4463999998</v>
      </c>
    </row>
    <row r="23" spans="1:10" x14ac:dyDescent="0.3">
      <c r="A23" s="28"/>
      <c r="B23" s="28"/>
      <c r="C23" s="28"/>
      <c r="D23" s="28"/>
      <c r="E23" s="28"/>
      <c r="F23" s="28"/>
      <c r="G23" s="1"/>
      <c r="H23" s="41"/>
    </row>
    <row r="24" spans="1:10" x14ac:dyDescent="0.3">
      <c r="A24" s="28"/>
      <c r="B24" s="29"/>
      <c r="C24" s="29"/>
      <c r="D24" s="29"/>
      <c r="E24" s="29"/>
      <c r="F24" s="28"/>
      <c r="G24" s="45"/>
      <c r="H24" s="46"/>
    </row>
    <row r="25" spans="1:10" x14ac:dyDescent="0.3">
      <c r="A25" s="15" t="s">
        <v>18</v>
      </c>
      <c r="B25" s="32" t="s">
        <v>19</v>
      </c>
      <c r="C25" s="42" t="s">
        <v>13</v>
      </c>
      <c r="D25" s="43" t="s">
        <v>14</v>
      </c>
      <c r="E25" s="92" t="s">
        <v>15</v>
      </c>
      <c r="F25" s="92"/>
      <c r="G25" s="42" t="s">
        <v>16</v>
      </c>
      <c r="H25" s="34"/>
    </row>
    <row r="26" spans="1:10" x14ac:dyDescent="0.3">
      <c r="A26" s="47">
        <v>1</v>
      </c>
      <c r="B26" s="25" t="s">
        <v>20</v>
      </c>
      <c r="C26" s="44" t="s">
        <v>17</v>
      </c>
      <c r="D26" s="44">
        <v>3</v>
      </c>
      <c r="E26" s="93">
        <v>1500000</v>
      </c>
      <c r="F26" s="94"/>
      <c r="G26" s="37">
        <f>+H26/$H$9</f>
        <v>5.233856374482232E-3</v>
      </c>
      <c r="H26" s="24">
        <f>D26*E26</f>
        <v>4500000</v>
      </c>
      <c r="J26" s="65"/>
    </row>
    <row r="27" spans="1:10" x14ac:dyDescent="0.3">
      <c r="A27" s="47">
        <v>2</v>
      </c>
      <c r="B27" s="25" t="s">
        <v>21</v>
      </c>
      <c r="C27" s="44" t="s">
        <v>17</v>
      </c>
      <c r="D27" s="44">
        <v>3</v>
      </c>
      <c r="E27" s="93"/>
      <c r="F27" s="94"/>
      <c r="G27" s="37">
        <f>+H27/$H$9</f>
        <v>0</v>
      </c>
      <c r="H27" s="24">
        <f>ROUNDUP(+E27*D27,0)</f>
        <v>0</v>
      </c>
    </row>
    <row r="28" spans="1:10" x14ac:dyDescent="0.3">
      <c r="A28" s="28"/>
      <c r="B28" s="28"/>
      <c r="C28" s="28"/>
      <c r="D28" s="28"/>
      <c r="E28" s="28"/>
      <c r="F28" s="28"/>
      <c r="G28" s="40">
        <f>SUM(G26:G27)</f>
        <v>5.233856374482232E-3</v>
      </c>
      <c r="H28" s="30">
        <f>SUM(H26:H27)</f>
        <v>4500000</v>
      </c>
    </row>
    <row r="29" spans="1:10" x14ac:dyDescent="0.3">
      <c r="A29" s="28"/>
      <c r="B29" s="28"/>
      <c r="C29" s="28"/>
      <c r="D29" s="28"/>
      <c r="E29" s="28"/>
      <c r="F29" s="28"/>
      <c r="G29" s="64"/>
      <c r="H29" s="48"/>
      <c r="J29" s="65"/>
    </row>
    <row r="30" spans="1:10" x14ac:dyDescent="0.3">
      <c r="A30" s="49"/>
      <c r="B30" s="87" t="s">
        <v>22</v>
      </c>
      <c r="C30" s="87"/>
      <c r="D30" s="87"/>
      <c r="E30" s="87"/>
      <c r="F30" s="87"/>
      <c r="G30" s="50">
        <f>+H30/H9</f>
        <v>0.14999985637448224</v>
      </c>
      <c r="H30" s="67">
        <f>(H17+H22+H28)</f>
        <v>128967878.6326928</v>
      </c>
    </row>
    <row r="31" spans="1:10" x14ac:dyDescent="0.3">
      <c r="A31" s="49"/>
      <c r="B31" s="51"/>
      <c r="C31" s="51"/>
      <c r="D31" s="51"/>
      <c r="E31" s="51"/>
      <c r="F31" s="52"/>
      <c r="G31" s="53"/>
      <c r="H31" s="54"/>
    </row>
    <row r="32" spans="1:10" x14ac:dyDescent="0.3">
      <c r="A32" s="49"/>
      <c r="B32" s="87" t="s">
        <v>23</v>
      </c>
      <c r="C32" s="87"/>
      <c r="D32" s="87"/>
      <c r="E32" s="87"/>
      <c r="F32" s="87"/>
      <c r="G32" s="50">
        <v>0.05</v>
      </c>
      <c r="H32" s="68">
        <f>$H$9*G32</f>
        <v>42989334.039999999</v>
      </c>
    </row>
    <row r="33" spans="1:8" x14ac:dyDescent="0.3">
      <c r="A33" s="49"/>
      <c r="B33" s="87" t="s">
        <v>24</v>
      </c>
      <c r="C33" s="87"/>
      <c r="D33" s="87"/>
      <c r="E33" s="87"/>
      <c r="F33" s="87"/>
      <c r="G33" s="50">
        <v>0.05</v>
      </c>
      <c r="H33" s="68">
        <f>$H$9*G33</f>
        <v>42989334.039999999</v>
      </c>
    </row>
    <row r="34" spans="1:8" x14ac:dyDescent="0.3">
      <c r="A34" s="28"/>
      <c r="B34" s="1"/>
      <c r="C34" s="1"/>
      <c r="D34" s="1"/>
      <c r="E34" s="1"/>
      <c r="F34" s="1"/>
      <c r="G34" s="1"/>
      <c r="H34" s="1"/>
    </row>
    <row r="35" spans="1:8" ht="15.6" x14ac:dyDescent="0.3">
      <c r="A35" s="28"/>
      <c r="B35" s="88" t="s">
        <v>25</v>
      </c>
      <c r="C35" s="88"/>
      <c r="D35" s="88"/>
      <c r="E35" s="88"/>
      <c r="F35" s="88"/>
      <c r="G35" s="74">
        <f>SUM(G30:G33)</f>
        <v>0.24999985637448224</v>
      </c>
      <c r="H35" s="66">
        <f>H30+H32+H33</f>
        <v>214946546.7126928</v>
      </c>
    </row>
    <row r="36" spans="1:8" x14ac:dyDescent="0.3">
      <c r="A36" s="1"/>
      <c r="B36" s="1"/>
      <c r="C36" s="1"/>
      <c r="D36" s="1"/>
      <c r="E36" s="1"/>
      <c r="F36" s="1"/>
      <c r="G36" s="1"/>
      <c r="H36" s="75"/>
    </row>
    <row r="37" spans="1:8" x14ac:dyDescent="0.3">
      <c r="A37" s="1"/>
      <c r="B37" s="1"/>
      <c r="C37" s="1"/>
      <c r="D37" s="1"/>
      <c r="E37" s="1"/>
      <c r="F37" s="1"/>
      <c r="G37" s="1"/>
      <c r="H37" s="1"/>
    </row>
    <row r="38" spans="1:8" x14ac:dyDescent="0.3">
      <c r="A38" s="60" t="s">
        <v>29</v>
      </c>
      <c r="B38" s="69"/>
      <c r="C38" s="55"/>
      <c r="D38" s="56"/>
      <c r="E38" s="57"/>
      <c r="F38" s="89"/>
      <c r="G38" s="89"/>
      <c r="H38" s="57"/>
    </row>
    <row r="39" spans="1:8" x14ac:dyDescent="0.3">
      <c r="A39" s="60"/>
      <c r="B39" s="69"/>
      <c r="C39" s="55"/>
      <c r="D39" s="56"/>
      <c r="E39" s="57"/>
      <c r="F39" s="58"/>
      <c r="G39" s="58"/>
      <c r="H39" s="57"/>
    </row>
    <row r="40" spans="1:8" x14ac:dyDescent="0.3">
      <c r="A40" s="60"/>
      <c r="B40" s="69"/>
      <c r="C40" s="55"/>
      <c r="D40" s="56"/>
      <c r="E40" s="57"/>
      <c r="F40" s="58"/>
      <c r="G40" s="58"/>
      <c r="H40" s="57"/>
    </row>
    <row r="41" spans="1:8" ht="15" thickBot="1" x14ac:dyDescent="0.35">
      <c r="A41" s="59"/>
      <c r="B41" s="57"/>
      <c r="C41" s="57"/>
      <c r="D41" s="57"/>
      <c r="E41" s="57"/>
      <c r="F41" s="57"/>
      <c r="G41" s="57"/>
      <c r="H41" s="57"/>
    </row>
    <row r="42" spans="1:8" ht="16.5" customHeight="1" x14ac:dyDescent="0.3">
      <c r="A42" s="62" t="s">
        <v>27</v>
      </c>
      <c r="B42" s="62"/>
      <c r="C42" s="62"/>
      <c r="D42" s="76"/>
      <c r="E42" s="76"/>
      <c r="F42" s="76"/>
      <c r="G42" s="76"/>
      <c r="H42" s="76"/>
    </row>
    <row r="43" spans="1:8" ht="16.5" customHeight="1" x14ac:dyDescent="0.3">
      <c r="A43" s="62" t="s">
        <v>30</v>
      </c>
      <c r="B43" s="62"/>
      <c r="C43" s="62"/>
      <c r="D43" s="61"/>
      <c r="E43" s="61"/>
      <c r="F43" s="76"/>
      <c r="G43" s="76"/>
      <c r="H43" s="61"/>
    </row>
    <row r="44" spans="1:8" x14ac:dyDescent="0.3">
      <c r="A44" s="62" t="s">
        <v>28</v>
      </c>
    </row>
  </sheetData>
  <mergeCells count="16">
    <mergeCell ref="D42:E42"/>
    <mergeCell ref="F42:H42"/>
    <mergeCell ref="F43:G43"/>
    <mergeCell ref="B2:G6"/>
    <mergeCell ref="A2:A6"/>
    <mergeCell ref="H2:H6"/>
    <mergeCell ref="B30:F30"/>
    <mergeCell ref="B32:F32"/>
    <mergeCell ref="B33:F33"/>
    <mergeCell ref="B35:F35"/>
    <mergeCell ref="F38:G38"/>
    <mergeCell ref="A8:G8"/>
    <mergeCell ref="A9:G9"/>
    <mergeCell ref="E25:F25"/>
    <mergeCell ref="E26:F26"/>
    <mergeCell ref="E27:F27"/>
  </mergeCells>
  <pageMargins left="0.7" right="0.7" top="0.75" bottom="0.75" header="0.3" footer="0.3"/>
  <pageSetup paperSize="148" scale="67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SEMAFORICA</dc:creator>
  <cp:lastModifiedBy>MERCY 03</cp:lastModifiedBy>
  <cp:lastPrinted>2026-08-31T06:33:16Z</cp:lastPrinted>
  <dcterms:created xsi:type="dcterms:W3CDTF">2025-10-21T16:40:26Z</dcterms:created>
  <dcterms:modified xsi:type="dcterms:W3CDTF">2026-08-31T06:33:58Z</dcterms:modified>
</cp:coreProperties>
</file>